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72.20.226.11\共有フォルダ\13_市町村課\01_課共有\50財務\00財務班共通\28_公会計\R7\20250820_【総務省財務調査課】令和５年度財政状況資料集の作成について（2回目・地方公会計関係）\03_公表データ\02_更新データ（2回目）\"/>
    </mc:Choice>
  </mc:AlternateContent>
  <bookViews>
    <workbookView xWindow="30570" yWindow="1650" windowWidth="28080" windowHeight="168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<sst xmlns="http://schemas.openxmlformats.org/spreadsheetml/2006/main" count="1116" uniqueCount="570">
  <si>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</si>
  <si>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</si>
  <si>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</si>
  <si>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</si>
  <si>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</si>
  <si>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</si>
  <si>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</si>
  <si>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</si>
  <si>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</si>
  <si>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</si>
  <si>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</si>
  <si>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</si>
  <si>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</si>
  <si>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</si>
  <si>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</si>
  <si>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</si>
  <si>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</si>
  <si>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</si>
  <si>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</si>
  <si>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</si>
  <si>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</si>
  <si>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</si>
  <si>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</si>
  <si>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</si>
  <si>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</si>
  <si>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</si>
  <si>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</si>
  <si>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</si>
  <si>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</si>
  <si>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</si>
  <si>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</si>
  <si>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</si>
  <si>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</si>
  <si>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</si>
  <si>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</si>
  <si>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</si>
  <si>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</si>
  <si>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</si>
  <si>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</si>
  <si>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</si>
  <si>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</si>
  <si>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</si>
  <si>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</si>
  <si>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</si>
  <si>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</si>
  <si>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</si>
  <si>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</si>
  <si>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</si>
  <si>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</si>
  <si>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</si>
  <si>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</si>
  <si>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</si>
  <si>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</si>
  <si>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</si>
  <si>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</si>
  <si>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</si>
  <si>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</si>
  <si>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</si>
  <si>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</si>
  <si>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</si>
  <si>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</si>
  <si>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</si>
  <si>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</si>
  <si>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</si>
  <si>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</si>
  <si>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</si>
  <si>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</si>
  <si>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</si>
  <si>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</si>
  <si>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</si>
  <si>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</si>
  <si>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</si>
  <si>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</si>
  <si>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</si>
  <si>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</si>
  <si>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</si>
  <si>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</si>
  <si>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</si>
  <si>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</si>
  <si>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</si>
  <si>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</si>
  <si>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</si>
  <si>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</si>
  <si>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</si>
  <si>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</si>
  <si>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</si>
  <si>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</si>
  <si>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</si>
  <si>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</si>
  <si>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</si>
  <si>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</si>
  <si>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</si>
  <si>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</si>
  <si>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</si>
  <si>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多賀城市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</si>
  <si>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</si>
  <si>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</si>
  <si>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</si>
  <si>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</si>
  <si>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</si>
  <si>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</si>
  <si>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</si>
  <si>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</si>
  <si>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</si>
  <si>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</si>
  <si>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</si>
  <si>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</si>
  <si>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</si>
  <si>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</si>
  <si>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</si>
  <si>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</si>
  <si>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</si>
  <si>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</si>
  <si>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</si>
  <si>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</si>
  <si>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</si>
  <si>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</si>
  <si>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</si>
  <si>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</si>
  <si>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</si>
  <si>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</si>
  <si>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</si>
  <si>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</si>
  <si>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</si>
  <si>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</si>
  <si>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</si>
  <si>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</si>
  <si>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</si>
  <si>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</si>
  <si>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</si>
  <si>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</si>
  <si>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</si>
  <si>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</si>
  <si>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</si>
  <si>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</si>
  <si>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</si>
  <si>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</si>
  <si>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</si>
  <si>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</si>
  <si>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</si>
  <si>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</si>
  <si>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</si>
  <si>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</si>
  <si>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</si>
  <si>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</si>
  <si>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</si>
  <si>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</si>
  <si>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</si>
  <si>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</si>
  <si>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</si>
  <si>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</si>
  <si>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</si>
  <si>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</si>
  <si>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</si>
  <si>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</si>
  <si>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</si>
  <si>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</si>
  <si>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</si>
  <si>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</si>
  <si>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</si>
  <si>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</si>
  <si>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</si>
  <si>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</si>
  <si>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</si>
  <si>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</si>
  <si>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</si>
  <si>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</si>
  <si>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</si>
  <si>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</si>
  <si>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</si>
  <si>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</si>
  <si>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</si>
  <si>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</si>
  <si>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</si>
  <si>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</si>
  <si>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</si>
  <si>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</si>
  <si>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</si>
  <si>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</si>
  <si>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</si>
  <si>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</si>
  <si>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</si>
  <si>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</si>
  <si>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</si>
  <si>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</si>
  <si>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</si>
  <si>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</si>
  <si>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</si>
  <si>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</si>
  <si>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</si>
  <si>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</si>
  <si>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</si>
  <si>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</si>
  <si>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</si>
  <si>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</si>
  <si>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</si>
  <si>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</si>
  <si>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</si>
  <si>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</si>
  <si>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</si>
  <si>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</si>
  <si>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</si>
  <si>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</si>
  <si>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</si>
  <si>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宮城県多賀城市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</si>
  <si>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</si>
  <si>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</si>
  <si>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</si>
  <si>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</si>
  <si>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</si>
  <si>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</si>
  <si>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</si>
  <si>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</si>
  <si>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</si>
  <si>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</si>
  <si>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</si>
  <si>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</si>
  <si>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</si>
  <si>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</si>
  <si>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</si>
  <si>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</si>
  <si>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</si>
  <si>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</si>
  <si>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</si>
  <si>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</si>
  <si>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</si>
  <si>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</si>
  <si>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</si>
  <si>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</si>
  <si>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</si>
  <si>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</si>
  <si>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</si>
  <si>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</si>
  <si>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</si>
  <si>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</si>
  <si>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</si>
  <si>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</si>
  <si>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</si>
  <si>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</si>
  <si>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</si>
  <si>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</si>
  <si>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</si>
  <si>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</si>
  <si>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</si>
  <si>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</si>
  <si>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</si>
  <si>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</si>
  <si>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</si>
  <si>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</si>
  <si>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</si>
  <si>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</si>
  <si>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</si>
  <si>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</si>
  <si>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</si>
  <si>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</si>
  <si>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</si>
  <si>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</si>
  <si>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</si>
  <si>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</si>
  <si>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</si>
  <si>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</si>
  <si>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</si>
  <si>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</si>
  <si>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</si>
  <si>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</si>
  <si>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</si>
  <si>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</si>
  <si>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</si>
  <si>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</si>
  <si>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</si>
  <si>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</si>
  <si>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</si>
  <si>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</si>
  <si>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</si>
  <si>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</si>
  <si>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</si>
  <si>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</si>
  <si>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</si>
  <si>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</si>
  <si>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</si>
  <si>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</si>
  <si>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</si>
  <si>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</si>
  <si>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</si>
  <si>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</si>
  <si>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</si>
  <si>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</si>
  <si>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</si>
  <si>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</si>
  <si>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</si>
  <si>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</si>
  <si>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</si>
  <si>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</si>
  <si>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</si>
  <si>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</si>
  <si>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</si>
  <si>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</si>
  <si>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</si>
  <si>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</si>
  <si>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</si>
  <si>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</si>
  <si>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</si>
  <si>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</si>
  <si>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</si>
  <si>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</si>
  <si>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</si>
  <si>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</si>
  <si>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</si>
  <si>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</si>
  <si>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</si>
  <si>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</si>
  <si>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</si>
  <si>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</si>
  <si>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</si>
  <si>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</si>
  <si>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</si>
  <si>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</si>
  <si>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</si>
  <si>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</si>
  <si>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</si>
  <si>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</si>
  <si>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</si>
  <si>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</si>
  <si>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</si>
  <si>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</si>
  <si>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</si>
  <si>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</si>
  <si>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</si>
  <si>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</si>
  <si>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</si>
  <si>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</si>
  <si>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</si>
  <si>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</si>
  <si>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</si>
  <si>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</si>
  <si>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</si>
  <si>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</si>
  <si>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</si>
  <si>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</si>
  <si>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</si>
  <si>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</si>
  <si>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</si>
  <si>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</si>
  <si>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</si>
  <si>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</si>
  <si>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</si>
  <si>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</si>
  <si>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</si>
  <si>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</si>
  <si>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</si>
  <si>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</si>
  <si>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</si>
  <si>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</si>
  <si>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</si>
  <si>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</si>
  <si>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宮城県多賀城市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</si>
  <si>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</si>
  <si>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</si>
  <si>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</si>
  <si>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</si>
  <si>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</si>
  <si>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</si>
  <si>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</si>
  <si>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</si>
  <si>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</si>
  <si>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</si>
  <si>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</si>
  <si>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</si>
  <si>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</si>
  <si>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</si>
  <si>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</si>
  <si>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</si>
  <si>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</si>
  <si>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</si>
  <si>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</si>
  <si>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</si>
  <si>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</si>
  <si>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</si>
  <si>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</si>
  <si>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</si>
  <si>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</si>
  <si>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</si>
  <si>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</si>
  <si>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</si>
  <si>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</si>
  <si>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</si>
  <si>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</si>
  <si>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</si>
  <si>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</si>
  <si>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</si>
  <si>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</si>
  <si>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</si>
  <si>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多賀城市水道事業会計</t>
    <phoneticPr fontId="5"/>
  </si>
  <si>
    <t>法適用企業</t>
    <phoneticPr fontId="5"/>
  </si>
  <si>
    <t>多賀城市下水道事業会計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</si>
  <si>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</si>
  <si>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</si>
  <si>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</si>
  <si>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</si>
  <si>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</si>
  <si>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</si>
  <si>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</si>
  <si>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</si>
  <si>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</si>
  <si>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</si>
  <si>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</si>
  <si>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</si>
  <si>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</si>
  <si>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</si>
  <si>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</si>
  <si>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</si>
  <si>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</si>
  <si>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</si>
  <si>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</si>
  <si>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</si>
  <si>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</si>
  <si>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</si>
  <si>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</si>
  <si>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</si>
  <si>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</si>
  <si>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</si>
  <si>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</si>
  <si>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</si>
  <si>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</si>
  <si>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</si>
  <si>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</si>
  <si>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</si>
  <si>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</si>
  <si>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</si>
  <si>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</si>
  <si>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</si>
  <si>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</si>
  <si>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</si>
  <si>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</si>
  <si>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</si>
  <si>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</si>
  <si>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</si>
  <si>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</si>
  <si>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</si>
  <si>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</si>
  <si>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</si>
  <si>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</si>
  <si>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</si>
  <si>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</si>
  <si>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</si>
  <si>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</si>
  <si>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</si>
  <si>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</si>
  <si>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</si>
  <si>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</si>
  <si>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</si>
  <si>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</si>
  <si>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</si>
  <si>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</si>
  <si>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</si>
  <si>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</si>
  <si>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</si>
  <si>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</si>
  <si>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</si>
  <si>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</si>
  <si>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</si>
  <si>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</si>
  <si>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</si>
  <si>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</si>
  <si>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</si>
  <si>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</si>
  <si>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</si>
  <si>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</si>
  <si>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</si>
  <si>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</si>
  <si>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</si>
  <si>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</si>
  <si>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</si>
  <si>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</si>
  <si>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</si>
  <si>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</si>
  <si>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</si>
  <si>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</si>
  <si>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</si>
  <si>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</si>
  <si>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</si>
  <si>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</si>
  <si>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</si>
  <si>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</si>
  <si>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</si>
  <si>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</si>
  <si>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</si>
  <si>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</si>
  <si>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</si>
  <si>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</si>
  <si>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</si>
  <si>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</si>
  <si>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</si>
  <si>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</si>
  <si>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</si>
  <si>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</si>
  <si>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</si>
  <si>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</si>
  <si>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</si>
  <si>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</si>
  <si>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</si>
  <si>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</si>
  <si>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</si>
  <si>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</si>
  <si>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</si>
  <si>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</si>
  <si>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</si>
  <si>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</si>
  <si>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</si>
  <si>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</si>
  <si>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</si>
  <si>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</si>
  <si>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</si>
  <si>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</si>
  <si>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</si>
  <si>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</si>
  <si>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</si>
  <si>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</si>
  <si>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</si>
  <si>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</si>
  <si>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</si>
  <si>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</si>
  <si>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</si>
  <si>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</si>
  <si>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</si>
  <si>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</si>
  <si>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</si>
  <si>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</si>
  <si>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</si>
  <si>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</si>
  <si>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3.18</t>
  </si>
  <si>
    <t>多賀城市水道事業会計</t>
  </si>
  <si>
    <t>一般会計</t>
  </si>
  <si>
    <t>介護保険特別会計</t>
  </si>
  <si>
    <t>国民健康保険特別会計</t>
  </si>
  <si>
    <t>後期高齢者医療特別会計</t>
  </si>
  <si>
    <t>多賀城市下水道事業会計</t>
  </si>
  <si>
    <t>その他会計（赤字）</t>
  </si>
  <si>
    <t>その他会計（黒字）</t>
  </si>
  <si>
    <t>R01</t>
    <phoneticPr fontId="5"/>
  </si>
  <si>
    <t>R02</t>
    <phoneticPr fontId="5"/>
  </si>
  <si>
    <t>R03</t>
    <phoneticPr fontId="5"/>
  </si>
  <si>
    <t>R04</t>
    <phoneticPr fontId="5"/>
  </si>
  <si>
    <t>R05</t>
    <phoneticPr fontId="5"/>
  </si>
  <si>
    <t>ふるさと多賀城応援基金</t>
    <phoneticPr fontId="5"/>
  </si>
  <si>
    <t>史跡のまち基金</t>
    <phoneticPr fontId="5"/>
  </si>
  <si>
    <t>庁舎耐震対策等事業基金</t>
    <phoneticPr fontId="2"/>
  </si>
  <si>
    <t>生涯学習推進基金</t>
    <phoneticPr fontId="2"/>
  </si>
  <si>
    <t>東日本大震災復興基金</t>
    <phoneticPr fontId="2"/>
  </si>
  <si>
    <t>宮城東部衛生処理組合</t>
  </si>
  <si>
    <t>宮城県市町村職員退職手当組合</t>
  </si>
  <si>
    <t>宮城県市町村非常勤消防団員補償報償組合</t>
  </si>
  <si>
    <t>塩釜地区消防事務組合</t>
  </si>
  <si>
    <t>宮城県市町村自治振興センター</t>
  </si>
  <si>
    <t>宮城県後期高齢者医療広域連合</t>
  </si>
  <si>
    <t>宮城県後期高齢者医療事業会計</t>
  </si>
  <si>
    <t>多賀城市土地開発公社</t>
    <rPh sb="0" eb="4">
      <t>タガジョウシ</t>
    </rPh>
    <rPh sb="4" eb="10">
      <t>トチカイハツコウシャ</t>
    </rPh>
    <phoneticPr fontId="2"/>
  </si>
  <si>
    <t>多賀城駅北開発</t>
    <rPh sb="0" eb="7">
      <t>タガジョウエキキタカイハツ</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</si>
  <si>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</si>
  <si>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</si>
  <si>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</si>
  <si>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を下回っているが、庁舎や複合スポーツ施設等の大規模な普通建設事業の実施に伴う市債の借入が増加するため、将来負担比率が上昇すると見込まれる。その他の施設についても老朽化が進んでいるため、公共施設等総合管理計画に基づき、施設の統廃合を含めた管理・改修を推進、有形固定資産減価償却率の悪化の抑制を行う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</si>
  <si>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</si>
  <si>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</si>
  <si>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</si>
  <si>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</si>
  <si>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</si>
  <si>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</si>
  <si>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財源等が減少したことにより数値を落とした。また、実質公債費比率は、令和元年度に行った繰上償還による地方債残高の減や、市債発行の抑制等により改善し、数値が下落傾向ではあるものの、災害復旧費等に係る基準財政需要額が減ってきていることにより、昨年に比べると数値は上がった。
今後は、庁舎等に係る大規模な普通建設事業の実施に伴う市債の借入が増となることから、将来負担比率の上昇が見込まれており、実質公債費比率についても上昇すると想定される。</t>
    <rPh sb="84" eb="86">
      <t>スウチ</t>
    </rPh>
    <rPh sb="87" eb="91">
      <t>ゲラクケイコウ</t>
    </rPh>
    <rPh sb="116" eb="117">
      <t>ヘ</t>
    </rPh>
    <rPh sb="129" eb="131">
      <t>サクネン</t>
    </rPh>
    <rPh sb="132" eb="133">
      <t>クラ</t>
    </rPh>
    <rPh sb="136" eb="138">
      <t>スウチ</t>
    </rPh>
    <rPh sb="139" eb="140">
      <t>ア</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</si>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</sst>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392A-4F01-9D06-5BE1AE8C57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72198</c:v>
                </c:pt>
                <c:pt idx="1">
                  <c:v>70702</c:v>
                </c:pt>
                <c:pt idx="2">
                  <c:v>42735</c:v>
                </c:pt>
                <c:pt idx="3">
                  <c:v>32366</c:v>
                </c:pt>
                <c:pt idx="4">
                  <c:v>60247</c:v>
                </c:pt>
              </c:numCache>
            </c:numRef>
          </c:val>
          <c:smooth val="0"/>
          <c:extLst>
            <c:ext xmlns:c16="http://schemas.microsoft.com/office/drawing/2014/chart" uri="{C3380CC4-5D6E-409C-BE32-E72D297353CC}">
              <c16:uniqueId val="{00000001-392A-4F01-9D06-5BE1AE8C57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c:v>
                </c:pt>
                <c:pt idx="1">
                  <c:v>3.63</c:v>
                </c:pt>
                <c:pt idx="2">
                  <c:v>7.77</c:v>
                </c:pt>
                <c:pt idx="3">
                  <c:v>8.3000000000000007</c:v>
                </c:pt>
                <c:pt idx="4">
                  <c:v>0.75</c:v>
                </c:pt>
              </c:numCache>
            </c:numRef>
          </c:val>
          <c:extLst>
            <c:ext xmlns:c16="http://schemas.microsoft.com/office/drawing/2014/chart" uri="{C3380CC4-5D6E-409C-BE32-E72D297353CC}">
              <c16:uniqueId val="{00000000-50A5-4CD8-AA31-930098F8EE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19.3</c:v>
                </c:pt>
                <c:pt idx="1">
                  <c:v>25.88</c:v>
                </c:pt>
                <c:pt idx="2">
                  <c:v>30.85</c:v>
                </c:pt>
                <c:pt idx="3">
                  <c:v>39.840000000000003</c:v>
                </c:pt>
                <c:pt idx="4">
                  <c:v>47.83</c:v>
                </c:pt>
              </c:numCache>
            </c:numRef>
          </c:val>
          <c:extLst>
            <c:ext xmlns:c16="http://schemas.microsoft.com/office/drawing/2014/chart" uri="{C3380CC4-5D6E-409C-BE32-E72D297353CC}">
              <c16:uniqueId val="{00000001-50A5-4CD8-AA31-930098F8EE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8.07</c:v>
                </c:pt>
                <c:pt idx="1">
                  <c:v>4.93</c:v>
                </c:pt>
                <c:pt idx="2">
                  <c:v>8.89</c:v>
                </c:pt>
                <c:pt idx="3">
                  <c:v>4.5999999999999996</c:v>
                </c:pt>
                <c:pt idx="4">
                  <c:v>-3.18</c:v>
                </c:pt>
              </c:numCache>
            </c:numRef>
          </c:val>
          <c:smooth val="0"/>
          <c:extLst>
            <c:ext xmlns:c16="http://schemas.microsoft.com/office/drawing/2014/chart" uri="{C3380CC4-5D6E-409C-BE32-E72D297353CC}">
              <c16:uniqueId val="{00000002-50A5-4CD8-AA31-930098F8EE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EF-4F6B-909A-D70293D9B8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EF-4F6B-909A-D70293D9B8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EF-4F6B-909A-D70293D9B8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EF-4F6B-909A-D70293D9B8D9}"/>
            </c:ext>
          </c:extLst>
        </c:ser>
        <c:ser>
          <c:idx val="4"/>
          <c:order val="4"/>
          <c:tx>
            <c:strRef>
              <c:f>データシート!$A$31</c:f>
              <c:strCache>
                <c:ptCount val="1"/>
                <c:pt idx="0">
                  <c:v>多賀城市下水道事業会計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BEF-4F6B-909A-D70293D9B8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5-7BEF-4F6B-909A-D70293D9B8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0.15</c:v>
                </c:pt>
                <c:pt idx="4">
                  <c:v>#N/A</c:v>
                </c:pt>
                <c:pt idx="5">
                  <c:v>0.1</c:v>
                </c:pt>
                <c:pt idx="6">
                  <c:v>#N/A</c:v>
                </c:pt>
                <c:pt idx="7">
                  <c:v>0.04</c:v>
                </c:pt>
                <c:pt idx="8">
                  <c:v>#N/A</c:v>
                </c:pt>
                <c:pt idx="9">
                  <c:v>0.05</c:v>
                </c:pt>
              </c:numCache>
            </c:numRef>
          </c:val>
          <c:extLst>
            <c:ext xmlns:c16="http://schemas.microsoft.com/office/drawing/2014/chart" uri="{C3380CC4-5D6E-409C-BE32-E72D297353CC}">
              <c16:uniqueId val="{00000006-7BEF-4F6B-909A-D70293D9B8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0.72</c:v>
                </c:pt>
                <c:pt idx="2">
                  <c:v>#N/A</c:v>
                </c:pt>
                <c:pt idx="3">
                  <c:v>0.87</c:v>
                </c:pt>
                <c:pt idx="4">
                  <c:v>#N/A</c:v>
                </c:pt>
                <c:pt idx="5">
                  <c:v>0.76</c:v>
                </c:pt>
                <c:pt idx="6">
                  <c:v>#N/A</c:v>
                </c:pt>
                <c:pt idx="7">
                  <c:v>0.63</c:v>
                </c:pt>
                <c:pt idx="8">
                  <c:v>#N/A</c:v>
                </c:pt>
                <c:pt idx="9">
                  <c:v>0.39</c:v>
                </c:pt>
              </c:numCache>
            </c:numRef>
          </c:val>
          <c:extLst>
            <c:ext xmlns:c16="http://schemas.microsoft.com/office/drawing/2014/chart" uri="{C3380CC4-5D6E-409C-BE32-E72D297353CC}">
              <c16:uniqueId val="{00000007-7BEF-4F6B-909A-D70293D9B8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c:v>
                </c:pt>
                <c:pt idx="2">
                  <c:v>#N/A</c:v>
                </c:pt>
                <c:pt idx="3">
                  <c:v>3.62</c:v>
                </c:pt>
                <c:pt idx="4">
                  <c:v>#N/A</c:v>
                </c:pt>
                <c:pt idx="5">
                  <c:v>7.77</c:v>
                </c:pt>
                <c:pt idx="6">
                  <c:v>#N/A</c:v>
                </c:pt>
                <c:pt idx="7">
                  <c:v>8.2899999999999991</c:v>
                </c:pt>
                <c:pt idx="8">
                  <c:v>#N/A</c:v>
                </c:pt>
                <c:pt idx="9">
                  <c:v>0.74</c:v>
                </c:pt>
              </c:numCache>
            </c:numRef>
          </c:val>
          <c:extLst>
            <c:ext xmlns:c16="http://schemas.microsoft.com/office/drawing/2014/chart" uri="{C3380CC4-5D6E-409C-BE32-E72D297353CC}">
              <c16:uniqueId val="{00000008-7BEF-4F6B-909A-D70293D9B8D9}"/>
            </c:ext>
          </c:extLst>
        </c:ser>
        <c:ser>
          <c:idx val="9"/>
          <c:order val="9"/>
          <c:tx>
            <c:strRef>
              <c:f>データシート!$A$36</c:f>
              <c:strCache>
                <c:ptCount val="1"/>
                <c:pt idx="0">
                  <c:v>多賀城市水道事業会計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6.09</c:v>
                </c:pt>
                <c:pt idx="2">
                  <c:v>#N/A</c:v>
                </c:pt>
                <c:pt idx="3">
                  <c:v>6.19</c:v>
                </c:pt>
                <c:pt idx="4">
                  <c:v>#N/A</c:v>
                </c:pt>
                <c:pt idx="5">
                  <c:v>7.27</c:v>
                </c:pt>
                <c:pt idx="6">
                  <c:v>#N/A</c:v>
                </c:pt>
                <c:pt idx="7">
                  <c:v>9.09</c:v>
                </c:pt>
                <c:pt idx="8">
                  <c:v>#N/A</c:v>
                </c:pt>
                <c:pt idx="9">
                  <c:v>9.48</c:v>
                </c:pt>
              </c:numCache>
            </c:numRef>
          </c:val>
          <c:extLst>
            <c:ext xmlns:c16="http://schemas.microsoft.com/office/drawing/2014/chart" uri="{C3380CC4-5D6E-409C-BE32-E72D297353CC}">
              <c16:uniqueId val="{00000009-7BEF-4F6B-909A-D70293D9B8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2583</c:v>
                </c:pt>
                <c:pt idx="5">
                  <c:v>2573</c:v>
                </c:pt>
                <c:pt idx="8">
                  <c:v>2550</c:v>
                </c:pt>
                <c:pt idx="11">
                  <c:v>2526</c:v>
                </c:pt>
                <c:pt idx="14">
                  <c:v>2514</c:v>
                </c:pt>
              </c:numCache>
            </c:numRef>
          </c:val>
          <c:extLst>
            <c:ext xmlns:c16="http://schemas.microsoft.com/office/drawing/2014/chart" uri="{C3380CC4-5D6E-409C-BE32-E72D297353CC}">
              <c16:uniqueId val="{00000000-A4AB-42EE-85A6-31B4D0B6C3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AB-42EE-85A6-31B4D0B6C3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A4AB-42EE-85A6-31B4D0B6C3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23</c:v>
                </c:pt>
                <c:pt idx="6">
                  <c:v>45</c:v>
                </c:pt>
                <c:pt idx="9">
                  <c:v>41</c:v>
                </c:pt>
                <c:pt idx="12">
                  <c:v>46</c:v>
                </c:pt>
              </c:numCache>
            </c:numRef>
          </c:val>
          <c:extLst>
            <c:ext xmlns:c16="http://schemas.microsoft.com/office/drawing/2014/chart" uri="{C3380CC4-5D6E-409C-BE32-E72D297353CC}">
              <c16:uniqueId val="{00000003-A4AB-42EE-85A6-31B4D0B6C3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1050</c:v>
                </c:pt>
                <c:pt idx="3">
                  <c:v>882</c:v>
                </c:pt>
                <c:pt idx="6">
                  <c:v>887</c:v>
                </c:pt>
                <c:pt idx="9">
                  <c:v>911</c:v>
                </c:pt>
                <c:pt idx="12">
                  <c:v>862</c:v>
                </c:pt>
              </c:numCache>
            </c:numRef>
          </c:val>
          <c:extLst>
            <c:ext xmlns:c16="http://schemas.microsoft.com/office/drawing/2014/chart" uri="{C3380CC4-5D6E-409C-BE32-E72D297353CC}">
              <c16:uniqueId val="{00000004-A4AB-42EE-85A6-31B4D0B6C3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AB-42EE-85A6-31B4D0B6C3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AB-42EE-85A6-31B4D0B6C3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2078</c:v>
                </c:pt>
                <c:pt idx="3">
                  <c:v>1988</c:v>
                </c:pt>
                <c:pt idx="6">
                  <c:v>2012</c:v>
                </c:pt>
                <c:pt idx="9">
                  <c:v>2094</c:v>
                </c:pt>
                <c:pt idx="12">
                  <c:v>1994</c:v>
                </c:pt>
              </c:numCache>
            </c:numRef>
          </c:val>
          <c:extLst>
            <c:ext xmlns:c16="http://schemas.microsoft.com/office/drawing/2014/chart" uri="{C3380CC4-5D6E-409C-BE32-E72D297353CC}">
              <c16:uniqueId val="{00000007-A4AB-42EE-85A6-31B4D0B6C3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561</c:v>
                </c:pt>
                <c:pt idx="2">
                  <c:v>#N/A</c:v>
                </c:pt>
                <c:pt idx="3">
                  <c:v>#N/A</c:v>
                </c:pt>
                <c:pt idx="4">
                  <c:v>322</c:v>
                </c:pt>
                <c:pt idx="5">
                  <c:v>#N/A</c:v>
                </c:pt>
                <c:pt idx="6">
                  <c:v>#N/A</c:v>
                </c:pt>
                <c:pt idx="7">
                  <c:v>394</c:v>
                </c:pt>
                <c:pt idx="8">
                  <c:v>#N/A</c:v>
                </c:pt>
                <c:pt idx="9">
                  <c:v>#N/A</c:v>
                </c:pt>
                <c:pt idx="10">
                  <c:v>520</c:v>
                </c:pt>
                <c:pt idx="11">
                  <c:v>#N/A</c:v>
                </c:pt>
                <c:pt idx="12">
                  <c:v>#N/A</c:v>
                </c:pt>
                <c:pt idx="13">
                  <c:v>388</c:v>
                </c:pt>
                <c:pt idx="14">
                  <c:v>#N/A</c:v>
                </c:pt>
              </c:numCache>
            </c:numRef>
          </c:val>
          <c:smooth val="0"/>
          <c:extLst>
            <c:ext xmlns:c16="http://schemas.microsoft.com/office/drawing/2014/chart" uri="{C3380CC4-5D6E-409C-BE32-E72D297353CC}">
              <c16:uniqueId val="{00000008-A4AB-42EE-85A6-31B4D0B6C3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22180</c:v>
                </c:pt>
                <c:pt idx="5">
                  <c:v>21607</c:v>
                </c:pt>
                <c:pt idx="8">
                  <c:v>21084</c:v>
                </c:pt>
                <c:pt idx="11">
                  <c:v>20272</c:v>
                </c:pt>
                <c:pt idx="14">
                  <c:v>19477</c:v>
                </c:pt>
              </c:numCache>
            </c:numRef>
          </c:val>
          <c:extLst>
            <c:ext xmlns:c16="http://schemas.microsoft.com/office/drawing/2014/chart" uri="{C3380CC4-5D6E-409C-BE32-E72D297353CC}">
              <c16:uniqueId val="{00000000-1E90-4891-B60F-B907995041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6455</c:v>
                </c:pt>
                <c:pt idx="5">
                  <c:v>7196</c:v>
                </c:pt>
                <c:pt idx="8">
                  <c:v>7270</c:v>
                </c:pt>
                <c:pt idx="11">
                  <c:v>6860</c:v>
                </c:pt>
                <c:pt idx="14">
                  <c:v>6122</c:v>
                </c:pt>
              </c:numCache>
            </c:numRef>
          </c:val>
          <c:extLst>
            <c:ext xmlns:c16="http://schemas.microsoft.com/office/drawing/2014/chart" uri="{C3380CC4-5D6E-409C-BE32-E72D297353CC}">
              <c16:uniqueId val="{00000001-1E90-4891-B60F-B907995041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8630</c:v>
                </c:pt>
                <c:pt idx="5">
                  <c:v>9849</c:v>
                </c:pt>
                <c:pt idx="8">
                  <c:v>10601</c:v>
                </c:pt>
                <c:pt idx="11">
                  <c:v>10755</c:v>
                </c:pt>
                <c:pt idx="14">
                  <c:v>11253</c:v>
                </c:pt>
              </c:numCache>
            </c:numRef>
          </c:val>
          <c:extLst>
            <c:ext xmlns:c16="http://schemas.microsoft.com/office/drawing/2014/chart" uri="{C3380CC4-5D6E-409C-BE32-E72D297353CC}">
              <c16:uniqueId val="{00000002-1E90-4891-B60F-B907995041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90-4891-B60F-B907995041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90-4891-B60F-B907995041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6</c:v>
                </c:pt>
                <c:pt idx="6">
                  <c:v>6</c:v>
                </c:pt>
                <c:pt idx="9">
                  <c:v>0</c:v>
                </c:pt>
                <c:pt idx="12">
                  <c:v>7</c:v>
                </c:pt>
              </c:numCache>
            </c:numRef>
          </c:val>
          <c:extLst>
            <c:ext xmlns:c16="http://schemas.microsoft.com/office/drawing/2014/chart" uri="{C3380CC4-5D6E-409C-BE32-E72D297353CC}">
              <c16:uniqueId val="{00000005-1E90-4891-B60F-B907995041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1157</c:v>
                </c:pt>
                <c:pt idx="3">
                  <c:v>1140</c:v>
                </c:pt>
                <c:pt idx="6">
                  <c:v>1139</c:v>
                </c:pt>
                <c:pt idx="9">
                  <c:v>1143</c:v>
                </c:pt>
                <c:pt idx="12">
                  <c:v>1116</c:v>
                </c:pt>
              </c:numCache>
            </c:numRef>
          </c:val>
          <c:extLst>
            <c:ext xmlns:c16="http://schemas.microsoft.com/office/drawing/2014/chart" uri="{C3380CC4-5D6E-409C-BE32-E72D297353CC}">
              <c16:uniqueId val="{00000006-1E90-4891-B60F-B907995041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219</c:v>
                </c:pt>
                <c:pt idx="3">
                  <c:v>607</c:v>
                </c:pt>
                <c:pt idx="6">
                  <c:v>624</c:v>
                </c:pt>
                <c:pt idx="9">
                  <c:v>645</c:v>
                </c:pt>
                <c:pt idx="12">
                  <c:v>611</c:v>
                </c:pt>
              </c:numCache>
            </c:numRef>
          </c:val>
          <c:extLst>
            <c:ext xmlns:c16="http://schemas.microsoft.com/office/drawing/2014/chart" uri="{C3380CC4-5D6E-409C-BE32-E72D297353CC}">
              <c16:uniqueId val="{00000007-1E90-4891-B60F-B907995041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11621</c:v>
                </c:pt>
                <c:pt idx="3">
                  <c:v>11026</c:v>
                </c:pt>
                <c:pt idx="6">
                  <c:v>10220</c:v>
                </c:pt>
                <c:pt idx="9">
                  <c:v>9214</c:v>
                </c:pt>
                <c:pt idx="12">
                  <c:v>8752</c:v>
                </c:pt>
              </c:numCache>
            </c:numRef>
          </c:val>
          <c:extLst>
            <c:ext xmlns:c16="http://schemas.microsoft.com/office/drawing/2014/chart" uri="{C3380CC4-5D6E-409C-BE32-E72D297353CC}">
              <c16:uniqueId val="{00000008-1E90-4891-B60F-B907995041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1E90-4891-B60F-B907995041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22675</c:v>
                </c:pt>
                <c:pt idx="3">
                  <c:v>22783</c:v>
                </c:pt>
                <c:pt idx="6">
                  <c:v>22681</c:v>
                </c:pt>
                <c:pt idx="9">
                  <c:v>21714</c:v>
                </c:pt>
                <c:pt idx="12">
                  <c:v>21583</c:v>
                </c:pt>
              </c:numCache>
            </c:numRef>
          </c:val>
          <c:extLst>
            <c:ext xmlns:c16="http://schemas.microsoft.com/office/drawing/2014/chart" uri="{C3380CC4-5D6E-409C-BE32-E72D297353CC}">
              <c16:uniqueId val="{0000000A-1E90-4891-B60F-B907995041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90-4891-B60F-B907995041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4126</c:v>
                </c:pt>
                <c:pt idx="1">
                  <c:v>5229</c:v>
                </c:pt>
                <c:pt idx="2">
                  <c:v>6356</c:v>
                </c:pt>
              </c:numCache>
            </c:numRef>
          </c:val>
          <c:extLst>
            <c:ext xmlns:c16="http://schemas.microsoft.com/office/drawing/2014/chart" uri="{C3380CC4-5D6E-409C-BE32-E72D297353CC}">
              <c16:uniqueId val="{00000000-0A86-4677-914E-E57D8C173B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517</c:v>
                </c:pt>
                <c:pt idx="1">
                  <c:v>446</c:v>
                </c:pt>
                <c:pt idx="2">
                  <c:v>443</c:v>
                </c:pt>
              </c:numCache>
            </c:numRef>
          </c:val>
          <c:extLst>
            <c:ext xmlns:c16="http://schemas.microsoft.com/office/drawing/2014/chart" uri="{C3380CC4-5D6E-409C-BE32-E72D297353CC}">
              <c16:uniqueId val="{00000001-0A86-4677-914E-E57D8C173B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3752</c:v>
                </c:pt>
                <c:pt idx="1">
                  <c:v>2871</c:v>
                </c:pt>
                <c:pt idx="2">
                  <c:v>2421</c:v>
                </c:pt>
              </c:numCache>
            </c:numRef>
          </c:val>
          <c:extLst>
            <c:ext xmlns:c16="http://schemas.microsoft.com/office/drawing/2014/chart" uri="{C3380CC4-5D6E-409C-BE32-E72D297353CC}">
              <c16:uniqueId val="{00000002-0A86-4677-914E-E57D8C173B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{2FDE1D77-8EBF-4AE9-A087-9E84FD6F1931}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769-417D-BA35-87BEFD61A3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{0EC05386-A5B0-42D4-B2B5-721CCEB863D6}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9-417D-BA35-87BEFD61A3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{38360CCD-7D5F-4B92-80B5-BA1696A7CC03}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9-417D-BA35-87BEFD61A3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{14E416E7-7A83-4424-B314-F37EC8408B9D}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9-417D-BA35-87BEFD61A3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{400E7528-AE0E-46E4-B275-45A1567F7785}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9-417D-BA35-87BEFD61A3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{C3526BFD-B578-41F2-9FEB-6094BF5BE9EE}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769-417D-BA35-87BEFD61A3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{77E6B02D-0417-4CA5-A308-595134974B66}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769-417D-BA35-87BEFD61A3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{B562DFB2-2325-48C8-992C-25D74E4F3701}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769-417D-BA35-87BEFD61A3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{7DFD0262-55D0-43CA-87EF-943C08B63315}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769-417D-BA35-87BEFD61A3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56</c:v>
                </c:pt>
                <c:pt idx="16">
                  <c:v>55.6</c:v>
                </c:pt>
                <c:pt idx="24">
                  <c:v>57.2</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769-417D-BA35-87BEFD61A3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{FB8B8C88-9D75-4157-8BC6-201F7587CC33}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769-417D-BA35-87BEFD61A3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{4D4007BE-EE42-4F0D-A6A7-9A5B8A075CFF}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9-417D-BA35-87BEFD61A3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{0A85A896-FCA9-4523-85AA-DB811573A241}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9-417D-BA35-87BEFD61A3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{B72DB9FE-828A-410C-B471-82A4B9D20FD7}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9-417D-BA35-87BEFD61A3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{0AB77D1A-07A7-4EA1-8BFD-4AF71FF5D05F}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9-417D-BA35-87BEFD61A36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{295A2D88-90F4-49B9-B3D1-DD77055E167B}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769-417D-BA35-87BEFD61A36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{65D86762-AEC7-4925-89C8-8A74EF98CD4E}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769-417D-BA35-87BEFD61A36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{3C2AA224-CEFB-4A46-ABC7-2674925445CF}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769-417D-BA35-87BEFD61A36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{1FA2DE7B-8F57-4E16-92D8-6A88A0031CA5}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769-417D-BA35-87BEFD61A3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769-417D-BA35-87BEFD61A36B}"/>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{EF91C3AB-B2DF-431A-A8BF-BA6084266939}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8D1-40EF-9B9C-B845929D19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{9965564B-1A12-4A2D-8357-A0311DFD6281}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D1-40EF-9B9C-B845929D19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{50897F20-1A6B-476C-8DD0-E90567CD2802}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D1-40EF-9B9C-B845929D19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{F2F214D9-2449-46A1-A76E-47CEBC74923C}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D1-40EF-9B9C-B845929D19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{57C856E9-190C-48FA-8947-07639D296427}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D1-40EF-9B9C-B845929D191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{A68924D9-ADBF-420C-A17C-83694F99DD94}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8D1-40EF-9B9C-B845929D191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{6EC868E9-CBD2-4034-B1ED-8A42278C052B}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8D1-40EF-9B9C-B845929D191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{331AE560-2609-479F-B508-F9B11B1FD662}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8D1-40EF-9B9C-B845929D191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{C747FF62-E35F-427F-8547-806A023B0AA4}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8D1-40EF-9B9C-B845929D19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4.7</c:v>
                </c:pt>
                <c:pt idx="16">
                  <c:v>3.9</c:v>
                </c:pt>
                <c:pt idx="24">
                  <c:v>3.6</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D1-40EF-9B9C-B845929D19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{B9763662-ECB8-4F8D-BC4B-41137B965819}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8D1-40EF-9B9C-B845929D19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{74108B5C-02A7-4404-BAAE-09079B6D6261}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D1-40EF-9B9C-B845929D19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{3C568143-46A2-46DC-9C7E-ECDBD0BEC442}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D1-40EF-9B9C-B845929D19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{E652C989-7118-4A6B-9824-67F77922CEDC}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D1-40EF-9B9C-B845929D19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{89151106-786D-4662-840A-42AAF608D2F5}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D1-40EF-9B9C-B845929D191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{29D09F4B-E0A3-444B-BC7B-09926EA90D4F}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8D1-40EF-9B9C-B845929D191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{A351CB6D-1C24-4C7E-A37A-9B986C00BC61}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8D1-40EF-9B9C-B845929D1918}"/>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{2737FBDF-2808-4E67-AFD1-3B9876B5FC18}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8D1-40EF-9B9C-B845929D1918}"/>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{1E18681F-3353-4456-84B4-A95B89D52B26}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8D1-40EF-9B9C-B845929D19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58D1-40EF-9B9C-B845929D1918}"/>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a:t>
          </a:r>
          <a:r>
            <a:rPr kumimoji="1" lang="ja-JP" altLang="en-US" sz="1100">
              <a:solidFill>
                <a:schemeClr val="dk1"/>
              </a:solidFill>
              <a:effectLst/>
              <a:latin typeface="+mn-lt"/>
              <a:ea typeface="+mn-ea"/>
              <a:cs typeface="+mn-cs"/>
            </a:rPr>
            <a:t>過去の起債借入の償還が進んだこと</a:t>
          </a:r>
          <a:r>
            <a:rPr kumimoji="1" lang="ja-JP" altLang="ja-JP" sz="1100">
              <a:solidFill>
                <a:schemeClr val="dk1"/>
              </a:solidFill>
              <a:effectLst/>
              <a:latin typeface="+mn-lt"/>
              <a:ea typeface="+mn-ea"/>
              <a:cs typeface="+mn-cs"/>
            </a:rPr>
            <a:t>に伴</a:t>
          </a:r>
          <a:r>
            <a:rPr kumimoji="1" lang="ja-JP" altLang="en-US" sz="1100">
              <a:solidFill>
                <a:schemeClr val="dk1"/>
              </a:solidFill>
              <a:effectLst/>
              <a:latin typeface="+mn-lt"/>
              <a:ea typeface="+mn-ea"/>
              <a:cs typeface="+mn-cs"/>
            </a:rPr>
            <a:t>い減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一方で、今後の財政運営において、公共施設の老朽化に伴う普通建設事業費の増に伴う起債借入により、元利償還金の増が予定されていることから、注視が必要である。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満期一括償還地方債の償還財源として積み立てている減債基金はない。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おける地方債の現在高については、震災からの復旧・復興事業に注力するために休止していた事業を再開したことにより、平成２６年度以降増加傾向にあったが、令和元年度に約１２億円の繰上償還を行った</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、新規発行額が元金償還額を下回</a:t>
          </a:r>
          <a:r>
            <a:rPr kumimoji="1" lang="ja-JP" altLang="en-US" sz="1100">
              <a:solidFill>
                <a:schemeClr val="dk1"/>
              </a:solidFill>
              <a:effectLst/>
              <a:latin typeface="+mn-lt"/>
              <a:ea typeface="+mn-ea"/>
              <a:cs typeface="+mn-cs"/>
            </a:rPr>
            <a:t>るよう努め</a:t>
          </a:r>
          <a:r>
            <a:rPr kumimoji="1" lang="ja-JP" altLang="ja-JP" sz="1100">
              <a:solidFill>
                <a:schemeClr val="dk1"/>
              </a:solidFill>
              <a:effectLst/>
              <a:latin typeface="+mn-lt"/>
              <a:ea typeface="+mn-ea"/>
              <a:cs typeface="+mn-cs"/>
            </a:rPr>
            <a:t>、減額</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公営企業債等繰入見込額については、令和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年度における公営企業債の元金償還額が当該年度の起債発行額を上回り、地方債現在高が減少したことにより、減額となった。</a:t>
          </a:r>
          <a:endParaRPr lang="ja-JP" altLang="ja-JP" sz="1400">
            <a:effectLst/>
          </a:endParaRPr>
        </a:p>
        <a:p>
          <a:r>
            <a:rPr kumimoji="1" lang="ja-JP" altLang="ja-JP" sz="1100">
              <a:solidFill>
                <a:schemeClr val="dk1"/>
              </a:solidFill>
              <a:effectLst/>
              <a:latin typeface="+mn-lt"/>
              <a:ea typeface="+mn-ea"/>
              <a:cs typeface="+mn-cs"/>
            </a:rPr>
            <a:t>　充当可能財源については、基金分で</a:t>
          </a:r>
          <a:r>
            <a:rPr kumimoji="1" lang="ja-JP" altLang="en-US" sz="1100">
              <a:solidFill>
                <a:schemeClr val="dk1"/>
              </a:solidFill>
              <a:effectLst/>
              <a:latin typeface="+mn-lt"/>
              <a:ea typeface="+mn-ea"/>
              <a:cs typeface="+mn-cs"/>
            </a:rPr>
            <a:t>財政調整基金が増となったものの、公債費に充てられる市営住宅使用料等が減少し、全体では減額</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基準財政需要額算入見込額においても、算定項目である下水道費及び公債費が減額した。</a:t>
          </a:r>
          <a:endParaRPr lang="ja-JP" altLang="ja-JP" sz="1400">
            <a:effectLst/>
          </a:endParaRPr>
        </a:p>
        <a:p>
          <a:r>
            <a:rPr kumimoji="1" lang="ja-JP" altLang="ja-JP" sz="1100">
              <a:solidFill>
                <a:schemeClr val="dk1"/>
              </a:solidFill>
              <a:effectLst/>
              <a:latin typeface="+mn-lt"/>
              <a:ea typeface="+mn-ea"/>
              <a:cs typeface="+mn-cs"/>
            </a:rPr>
            <a:t>　結果、</a:t>
          </a:r>
          <a:r>
            <a:rPr kumimoji="1" lang="ja-JP" altLang="en-US" sz="1100">
              <a:solidFill>
                <a:schemeClr val="dk1"/>
              </a:solidFill>
              <a:effectLst/>
              <a:latin typeface="+mn-lt"/>
              <a:ea typeface="+mn-ea"/>
              <a:cs typeface="+mn-cs"/>
            </a:rPr>
            <a:t>将来負担額は自体は減少しているものの、充当可能財源の減少が大きく、</a:t>
          </a:r>
          <a:r>
            <a:rPr kumimoji="1" lang="ja-JP" altLang="ja-JP" sz="1100">
              <a:solidFill>
                <a:schemeClr val="dk1"/>
              </a:solidFill>
              <a:effectLst/>
              <a:latin typeface="+mn-lt"/>
              <a:ea typeface="+mn-ea"/>
              <a:cs typeface="+mn-cs"/>
            </a:rPr>
            <a:t>将来負担比率の分子は前年度から</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宮城県多賀城市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市庁舎耐震対策等事業や学校環境整備事業［山王小学校］で庁舎耐震対策等事業基金やふるさと多賀城応援基金を大きく取り崩したものの、令和４年度決算剰余金（５億６千万円）や公営住宅家賃低廉化分の交付金等（５億６千万円）を財政調整基金に積み立てたことや、ふるさと寄附が昨年度よりも多かったことなどによりふるさと多賀城応援基金に積み立てたことなどにより、基金全体としては増加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・令和６年度中に基金体系の再編を行い、新たな基金を設置するほか、既存基金を統廃合する予定である。</a:t>
          </a:r>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・市庁舎耐震対策等事業を始めとした公共施設等総合管理計画に定められた大規模事業が集中する令和</a:t>
          </a:r>
          <a:r>
            <a:rPr kumimoji="1" lang="ja-JP" altLang="en-US" sz="1300">
              <a:solidFill>
                <a:schemeClr val="dk1"/>
              </a:solidFill>
              <a:effectLst/>
              <a:latin typeface="+mn-ea"/>
              <a:ea typeface="+mn-ea"/>
              <a:cs typeface="+mn-cs"/>
            </a:rPr>
            <a:t>６</a:t>
          </a:r>
          <a:r>
            <a:rPr kumimoji="1" lang="ja-JP" altLang="ja-JP" sz="1300">
              <a:solidFill>
                <a:schemeClr val="dk1"/>
              </a:solidFill>
              <a:effectLst/>
              <a:latin typeface="+mn-ea"/>
              <a:ea typeface="+mn-ea"/>
              <a:cs typeface="+mn-cs"/>
            </a:rPr>
            <a:t>年度以降について、多額の財源を必要とするため、基金残高は減少するものと見込まれる。</a:t>
          </a:r>
          <a:endParaRPr lang="ja-JP" altLang="ja-JP" sz="1300">
            <a:effectLst/>
            <a:latin typeface="+mn-ea"/>
            <a:ea typeface="+mn-ea"/>
          </a:endParaRPr>
        </a:p>
        <a:p>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ふるさと多賀城応援基金</a:t>
          </a:r>
          <a:r>
            <a:rPr kumimoji="1" lang="ja-JP" altLang="ja-JP" sz="1300">
              <a:solidFill>
                <a:schemeClr val="dk1"/>
              </a:solidFill>
              <a:effectLst/>
              <a:latin typeface="+mn-ea"/>
              <a:ea typeface="+mn-ea"/>
              <a:cs typeface="+mn-cs"/>
            </a:rPr>
            <a:t>については、</a:t>
          </a:r>
          <a:r>
            <a:rPr kumimoji="1" lang="ja-JP" altLang="en-US" sz="1300">
              <a:solidFill>
                <a:schemeClr val="dk1"/>
              </a:solidFill>
              <a:effectLst/>
              <a:latin typeface="+mn-ea"/>
              <a:ea typeface="+mn-ea"/>
              <a:cs typeface="+mn-cs"/>
            </a:rPr>
            <a:t>学校環境整備</a:t>
          </a:r>
          <a:r>
            <a:rPr kumimoji="1" lang="ja-JP" altLang="ja-JP" sz="1300">
              <a:solidFill>
                <a:schemeClr val="dk1"/>
              </a:solidFill>
              <a:effectLst/>
              <a:latin typeface="+mn-ea"/>
              <a:ea typeface="+mn-ea"/>
              <a:cs typeface="+mn-cs"/>
            </a:rPr>
            <a:t>事業</a:t>
          </a:r>
          <a:r>
            <a:rPr kumimoji="1" lang="ja-JP" altLang="en-US" sz="1300">
              <a:solidFill>
                <a:schemeClr val="dk1"/>
              </a:solidFill>
              <a:effectLst/>
              <a:latin typeface="+mn-ea"/>
              <a:ea typeface="+mn-ea"/>
              <a:cs typeface="+mn-cs"/>
            </a:rPr>
            <a:t>［山王小学校］</a:t>
          </a:r>
          <a:r>
            <a:rPr kumimoji="1" lang="ja-JP" altLang="ja-JP" sz="1300">
              <a:solidFill>
                <a:schemeClr val="dk1"/>
              </a:solidFill>
              <a:effectLst/>
              <a:latin typeface="+mn-ea"/>
              <a:ea typeface="+mn-ea"/>
              <a:cs typeface="+mn-cs"/>
            </a:rPr>
            <a:t>の進捗に伴い、大きく取り崩すことが見込まれる。</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・史跡のまち基金：多賀城の歴史、文化等を活かした魅力ある都市形成事業へ活用</a:t>
          </a:r>
          <a:endParaRPr lang="ja-JP" altLang="ja-JP" sz="1300">
            <a:effectLst/>
          </a:endParaRPr>
        </a:p>
        <a:p>
          <a:r>
            <a:rPr kumimoji="1" lang="ja-JP" altLang="ja-JP" sz="1300">
              <a:solidFill>
                <a:schemeClr val="dk1"/>
              </a:solidFill>
              <a:effectLst/>
              <a:latin typeface="+mn-lt"/>
              <a:ea typeface="+mn-ea"/>
              <a:cs typeface="+mn-cs"/>
            </a:rPr>
            <a:t>・ふるさと多賀城応援基金：まちの発展と充実を応援する個人又は団体からの寄附金を財源として、多くの人々が集う個性あふれるまちづくりに活用</a:t>
          </a:r>
          <a:endParaRPr lang="ja-JP" altLang="ja-JP" sz="1300">
            <a:effectLst/>
          </a:endParaRPr>
        </a:p>
        <a:p>
          <a:r>
            <a:rPr kumimoji="1" lang="ja-JP" altLang="ja-JP" sz="1300">
              <a:solidFill>
                <a:schemeClr val="dk1"/>
              </a:solidFill>
              <a:effectLst/>
              <a:latin typeface="+mn-lt"/>
              <a:ea typeface="+mn-ea"/>
              <a:cs typeface="+mn-cs"/>
            </a:rPr>
            <a:t>・庁舎耐震対策等事業基金：市庁舎の耐震性能の確保、災害拠点機能の強化等に係る事業を円滑に行うため、市庁舎耐震対策等事業へ活用</a:t>
          </a:r>
          <a:endParaRPr lang="ja-JP" altLang="ja-JP" sz="1300">
            <a:effectLst/>
          </a:endParaRPr>
        </a:p>
        <a:p>
          <a:r>
            <a:rPr kumimoji="1" lang="ja-JP" altLang="ja-JP" sz="1300">
              <a:solidFill>
                <a:schemeClr val="dk1"/>
              </a:solidFill>
              <a:effectLst/>
              <a:latin typeface="+mn-lt"/>
              <a:ea typeface="+mn-ea"/>
              <a:cs typeface="+mn-cs"/>
            </a:rPr>
            <a:t>・生涯学習推進基金：市民がその生涯の各時期において自主的に行う学習活動を支援するために活用</a:t>
          </a:r>
          <a:endParaRPr lang="ja-JP" altLang="ja-JP" sz="1300">
            <a:effectLst/>
          </a:endParaRPr>
        </a:p>
        <a:p>
          <a:r>
            <a:rPr kumimoji="1" lang="ja-JP" altLang="ja-JP" sz="1300">
              <a:solidFill>
                <a:schemeClr val="dk1"/>
              </a:solidFill>
              <a:effectLst/>
              <a:latin typeface="+mn-lt"/>
              <a:ea typeface="+mn-ea"/>
              <a:cs typeface="+mn-cs"/>
            </a:rPr>
            <a:t>・東日本大震災復興基金：東日本大震災からの復旧及び復興に係る事業へ活用</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（増減理由）</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・史跡のまち基金：利子</a:t>
          </a:r>
          <a:r>
            <a:rPr kumimoji="1" lang="ja-JP" altLang="en-US" sz="1300">
              <a:solidFill>
                <a:schemeClr val="dk1"/>
              </a:solidFill>
              <a:effectLst/>
              <a:latin typeface="+mn-lt"/>
              <a:ea typeface="+mn-ea"/>
              <a:cs typeface="+mn-cs"/>
            </a:rPr>
            <a:t>のみの</a:t>
          </a:r>
          <a:r>
            <a:rPr kumimoji="1" lang="ja-JP" altLang="ja-JP" sz="1300">
              <a:solidFill>
                <a:schemeClr val="dk1"/>
              </a:solidFill>
              <a:effectLst/>
              <a:latin typeface="+mn-lt"/>
              <a:ea typeface="+mn-ea"/>
              <a:cs typeface="+mn-cs"/>
            </a:rPr>
            <a:t>積み立て</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ため横ばい</a:t>
          </a:r>
          <a:endParaRPr lang="ja-JP" altLang="ja-JP" sz="1300">
            <a:effectLst/>
          </a:endParaRPr>
        </a:p>
        <a:p>
          <a:r>
            <a:rPr kumimoji="1" lang="ja-JP" altLang="ja-JP" sz="1300">
              <a:solidFill>
                <a:schemeClr val="dk1"/>
              </a:solidFill>
              <a:effectLst/>
              <a:latin typeface="+mn-lt"/>
              <a:ea typeface="+mn-ea"/>
              <a:cs typeface="+mn-cs"/>
            </a:rPr>
            <a:t>・ふるさと多賀城応援基金：多賀城創建１３００年記念関連事業や学校施設の</a:t>
          </a:r>
          <a:r>
            <a:rPr kumimoji="1" lang="ja-JP" altLang="en-US" sz="1300">
              <a:solidFill>
                <a:schemeClr val="dk1"/>
              </a:solidFill>
              <a:effectLst/>
              <a:latin typeface="+mn-lt"/>
              <a:ea typeface="+mn-ea"/>
              <a:cs typeface="+mn-cs"/>
            </a:rPr>
            <a:t>改修・</a:t>
          </a:r>
          <a:r>
            <a:rPr kumimoji="1" lang="ja-JP" altLang="ja-JP" sz="1300">
              <a:solidFill>
                <a:schemeClr val="dk1"/>
              </a:solidFill>
              <a:effectLst/>
              <a:latin typeface="+mn-lt"/>
              <a:ea typeface="+mn-ea"/>
              <a:cs typeface="+mn-cs"/>
            </a:rPr>
            <a:t>修繕といったまちづくりに係る各種事業に活用したため減</a:t>
          </a:r>
          <a:endParaRPr kumimoji="1" lang="en-US" altLang="ja-JP" sz="1300">
            <a:solidFill>
              <a:schemeClr val="dk1"/>
            </a:solidFill>
            <a:effectLst/>
            <a:latin typeface="+mn-lt"/>
            <a:ea typeface="+mn-ea"/>
            <a:cs typeface="+mn-cs"/>
          </a:endParaRPr>
        </a:p>
        <a:p>
          <a:r>
            <a:rPr lang="ja-JP" altLang="en-US" sz="1300">
              <a:effectLst/>
            </a:rPr>
            <a:t>・庁舎耐震対策等事業基金：北庁舎の耐震対策等事業に活用したため減</a:t>
          </a:r>
          <a:endParaRPr lang="ja-JP" altLang="ja-JP" sz="1300">
            <a:effectLst/>
          </a:endParaRPr>
        </a:p>
        <a:p>
          <a:r>
            <a:rPr kumimoji="1" lang="ja-JP" altLang="ja-JP" sz="1300">
              <a:solidFill>
                <a:schemeClr val="dk1"/>
              </a:solidFill>
              <a:effectLst/>
              <a:latin typeface="+mn-lt"/>
              <a:ea typeface="+mn-ea"/>
              <a:cs typeface="+mn-cs"/>
            </a:rPr>
            <a:t>・生涯学習推進基金：生涯学習活動に対する補助金交付に活用したため減</a:t>
          </a:r>
          <a:endParaRPr lang="ja-JP" altLang="ja-JP" sz="1300">
            <a:effectLst/>
          </a:endParaRPr>
        </a:p>
        <a:p>
          <a:r>
            <a:rPr kumimoji="1" lang="ja-JP" altLang="ja-JP" sz="1300">
              <a:solidFill>
                <a:schemeClr val="dk1"/>
              </a:solidFill>
              <a:effectLst/>
              <a:latin typeface="+mn-lt"/>
              <a:ea typeface="+mn-ea"/>
              <a:cs typeface="+mn-cs"/>
            </a:rPr>
            <a:t>・東日本大震災復興基金：防災情報管理事業や多賀城市震災経験・記録伝承事業といった復旧・復興事業に活用したため減</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・令和６年度中に基金体系の再編を行い、新たな基金を設置するほか、既存基金を統廃合する予定である。</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地方交付税は大きく減少したものの</a:t>
          </a:r>
          <a:r>
            <a:rPr kumimoji="1" lang="ja-JP" altLang="ja-JP" sz="1300">
              <a:solidFill>
                <a:schemeClr val="dk1"/>
              </a:solidFill>
              <a:effectLst/>
              <a:latin typeface="+mn-lt"/>
              <a:ea typeface="+mn-ea"/>
              <a:cs typeface="+mn-cs"/>
            </a:rPr>
            <a:t>市税及</a:t>
          </a:r>
          <a:r>
            <a:rPr kumimoji="1" lang="ja-JP" altLang="en-US" sz="1300">
              <a:solidFill>
                <a:schemeClr val="dk1"/>
              </a:solidFill>
              <a:effectLst/>
              <a:latin typeface="+mn-lt"/>
              <a:ea typeface="+mn-ea"/>
              <a:cs typeface="+mn-cs"/>
            </a:rPr>
            <a:t>等の</a:t>
          </a:r>
          <a:r>
            <a:rPr kumimoji="1" lang="ja-JP" altLang="ja-JP" sz="1300">
              <a:solidFill>
                <a:schemeClr val="dk1"/>
              </a:solidFill>
              <a:effectLst/>
              <a:latin typeface="+mn-lt"/>
              <a:ea typeface="+mn-ea"/>
              <a:cs typeface="+mn-cs"/>
            </a:rPr>
            <a:t>伸びなどにより、財政調整基金を取り崩すことなく決算できたこと、令和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年度決算剰余金（５億</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千万円）が積み立てられたこと、公営住宅家賃低廉化分の交付金等（５億</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千万円）を積み立てたことなどにより、増額となった。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・財政調整基金の残高は、標準財政規模の１０％以上は保有するよう努める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・令和６年度中に基金体系を再編することとし、新たに設置する基金に財政調整基金残高を積み替えることとしている。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・土地貸付収入を積み立てる一方で、償還のため８千５百万円を取り崩したことにより減少となった。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・定期償還に活用予定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62,061
61,641
19.69
28,680,295
28,477,730
99,601
13,289,903
21,583,429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類似団体と比較して低い水準にあるが、これは東日本大震災後に建設した災害公営住宅や平成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年度に新設した市立図書館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令和５年度</a:t>
          </a:r>
          <a:r>
            <a:rPr kumimoji="1" lang="ja-JP" altLang="en-US" sz="1100">
              <a:solidFill>
                <a:schemeClr val="dk1"/>
              </a:solidFill>
              <a:effectLst/>
              <a:latin typeface="+mn-lt"/>
              <a:ea typeface="+mn-ea"/>
              <a:cs typeface="+mn-cs"/>
            </a:rPr>
            <a:t>に新設した市役所北庁舎</a:t>
          </a:r>
          <a:r>
            <a:rPr kumimoji="1" lang="ja-JP" altLang="ja-JP" sz="1100">
              <a:solidFill>
                <a:schemeClr val="dk1"/>
              </a:solidFill>
              <a:effectLst/>
              <a:latin typeface="+mn-lt"/>
              <a:ea typeface="+mn-ea"/>
              <a:cs typeface="+mn-cs"/>
            </a:rPr>
            <a:t>の影響、また、令和２年度、令和３年度において新たな都市計画道路が開通したことで比率が低くなっているものである。その他の施設については建設後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年を経過している施設もあるため、老朽化対策を含めた公共施設等総合管理計画に基づき、管理・改修を進めていく。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126577</xdr:rowOff>
    </xdr:from>
    <xdr:to>
      <xdr:col>23</xdr:col>
      <xdr:colOff>136525</xdr:colOff>
      <xdr:row>30</xdr:row>
      <xdr:rowOff>56727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149454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7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137372</xdr:rowOff>
    </xdr:from>
    <xdr:to>
      <xdr:col>19</xdr:col>
      <xdr:colOff>187325</xdr:colOff>
      <xdr:row>30</xdr:row>
      <xdr:rowOff>67522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5927</xdr:rowOff>
    </xdr:from>
    <xdr:to>
      <xdr:col>23</xdr:col>
      <xdr:colOff>85725</xdr:colOff>
      <xdr:row>30</xdr:row>
      <xdr:rowOff>16722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4051300" y="5920952"/>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79798</xdr:rowOff>
    </xdr:from>
    <xdr:to>
      <xdr:col>15</xdr:col>
      <xdr:colOff>187325</xdr:colOff>
      <xdr:row>30</xdr:row>
      <xdr:rowOff>9948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130598</xdr:rowOff>
    </xdr:from>
    <xdr:to>
      <xdr:col>19</xdr:col>
      <xdr:colOff>136525</xdr:colOff>
      <xdr:row>30</xdr:row>
      <xdr:rowOff>16722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87417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130598</xdr:rowOff>
    </xdr:from>
    <xdr:to>
      <xdr:col>15</xdr:col>
      <xdr:colOff>136525</xdr:colOff>
      <xdr:row>29</xdr:row>
      <xdr:rowOff>144992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2527300" y="587417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30</xdr:row>
      <xdr:rowOff>67098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1765300" y="5888567"/>
          <a:ext cx="7620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84049</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26475</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40869</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債務償還比率は、前年度と比較すると</a:t>
          </a:r>
          <a:r>
            <a:rPr kumimoji="1" lang="en-US" altLang="ja-JP" sz="950">
              <a:solidFill>
                <a:schemeClr val="dk1"/>
              </a:solidFill>
              <a:effectLst/>
              <a:latin typeface="+mn-lt"/>
              <a:ea typeface="+mn-ea"/>
              <a:cs typeface="+mn-cs"/>
            </a:rPr>
            <a:t>127.2</a:t>
          </a:r>
          <a:r>
            <a:rPr kumimoji="1" lang="ja-JP" altLang="ja-JP" sz="950">
              <a:solidFill>
                <a:schemeClr val="dk1"/>
              </a:solidFill>
              <a:effectLst/>
              <a:latin typeface="+mn-lt"/>
              <a:ea typeface="+mn-ea"/>
              <a:cs typeface="+mn-cs"/>
            </a:rPr>
            <a:t>ポイントの悪化となった</a:t>
          </a:r>
          <a:r>
            <a:rPr kumimoji="1" lang="ja-JP" altLang="en-US" sz="950">
              <a:solidFill>
                <a:schemeClr val="dk1"/>
              </a:solidFill>
              <a:effectLst/>
              <a:latin typeface="+mn-lt"/>
              <a:ea typeface="+mn-ea"/>
              <a:cs typeface="+mn-cs"/>
            </a:rPr>
            <a:t>。分子にあたる将来負担額については前年度よりも低い数字となったものの、扶助費等の増に伴い経常経費充当財源が前年度に比べ増加し、分母の値を下げたことが原因となる。</a:t>
          </a:r>
          <a:endParaRPr kumimoji="1" lang="en-US" altLang="ja-JP" sz="9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mn-lt"/>
              <a:ea typeface="+mn-ea"/>
              <a:cs typeface="+mn-cs"/>
            </a:rPr>
            <a:t>今後は、庁舎や</a:t>
          </a:r>
          <a:r>
            <a:rPr kumimoji="1" lang="ja-JP" altLang="en-US" sz="950">
              <a:solidFill>
                <a:schemeClr val="dk1"/>
              </a:solidFill>
              <a:effectLst/>
              <a:latin typeface="+mn-lt"/>
              <a:ea typeface="+mn-ea"/>
              <a:cs typeface="+mn-cs"/>
            </a:rPr>
            <a:t>複合スポーツ施設</a:t>
          </a:r>
          <a:r>
            <a:rPr kumimoji="1" lang="ja-JP" altLang="ja-JP" sz="950">
              <a:solidFill>
                <a:schemeClr val="dk1"/>
              </a:solidFill>
              <a:effectLst/>
              <a:latin typeface="+mn-lt"/>
              <a:ea typeface="+mn-ea"/>
              <a:cs typeface="+mn-cs"/>
            </a:rPr>
            <a:t>等の大規模な普通建設事業の実施にともなう市債の新規借入により、将来負担額が増加する見込みであることから、その他の施設の改修や更新についても留意しつつ、歳出の削減に努めていく。</a:t>
          </a:r>
          <a:endParaRPr lang="ja-JP" altLang="ja-JP" sz="95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124248</xdr:rowOff>
    </xdr:from>
    <xdr:to>
      <xdr:col>76</xdr:col>
      <xdr:colOff>73025</xdr:colOff>
      <xdr:row>31</xdr:row>
      <xdr:rowOff>54398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102675</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601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143129</xdr:rowOff>
    </xdr:from>
    <xdr:to>
      <xdr:col>72</xdr:col>
      <xdr:colOff>123825</xdr:colOff>
      <xdr:row>30</xdr:row>
      <xdr:rowOff>73279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22479</xdr:rowOff>
    </xdr:from>
    <xdr:to>
      <xdr:col>76</xdr:col>
      <xdr:colOff>22225</xdr:colOff>
      <xdr:row>31</xdr:row>
      <xdr:rowOff>3598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937504"/>
          <a:ext cx="711200" cy="15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100788</xdr:rowOff>
    </xdr:from>
    <xdr:to>
      <xdr:col>68</xdr:col>
      <xdr:colOff>123825</xdr:colOff>
      <xdr:row>30</xdr:row>
      <xdr:rowOff>30938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84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151588</xdr:rowOff>
    </xdr:from>
    <xdr:to>
      <xdr:col>72</xdr:col>
      <xdr:colOff>73025</xdr:colOff>
      <xdr:row>30</xdr:row>
      <xdr:rowOff>22479</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895163"/>
          <a:ext cx="762000" cy="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11811</xdr:rowOff>
    </xdr:from>
    <xdr:to>
      <xdr:col>64</xdr:col>
      <xdr:colOff>123825</xdr:colOff>
      <xdr:row>31</xdr:row>
      <xdr:rowOff>113411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151588</xdr:rowOff>
    </xdr:from>
    <xdr:to>
      <xdr:col>68</xdr:col>
      <xdr:colOff>73025</xdr:colOff>
      <xdr:row>31</xdr:row>
      <xdr:rowOff>62611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5895163"/>
          <a:ext cx="762000" cy="2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122160</xdr:rowOff>
    </xdr:from>
    <xdr:to>
      <xdr:col>60</xdr:col>
      <xdr:colOff>123825</xdr:colOff>
      <xdr:row>32</xdr:row>
      <xdr:rowOff>52310</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62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62611</xdr:rowOff>
    </xdr:from>
    <xdr:to>
      <xdr:col>64</xdr:col>
      <xdr:colOff>73025</xdr:colOff>
      <xdr:row>32</xdr:row>
      <xdr:rowOff>1510</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6149086"/>
          <a:ext cx="762000" cy="1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64406</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9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22065</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9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104538</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43437</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3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62,061
61,641
19.69
28,680,295
28,477,730
99,601
13,289,903
21,583,429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274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83820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027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144780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4027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122555</xdr:rowOff>
    </xdr:from>
    <xdr:to>
      <xdr:col>6</xdr:col>
      <xdr:colOff>38100</xdr:colOff>
      <xdr:row>39</xdr:row>
      <xdr:rowOff>52705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144780</xdr:rowOff>
    </xdr:from>
    <xdr:to>
      <xdr:col>10</xdr:col>
      <xdr:colOff>114300</xdr:colOff>
      <xdr:row>39</xdr:row>
      <xdr:rowOff>1905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648843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43832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44107</xdr:rowOff>
    </xdr:from>
    <xdr:to>
      <xdr:col>55</xdr:col>
      <xdr:colOff>50800</xdr:colOff>
      <xdr:row>41</xdr:row>
      <xdr:rowOff>145707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0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130484</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44831</xdr:rowOff>
    </xdr:from>
    <xdr:to>
      <xdr:col>50</xdr:col>
      <xdr:colOff>165100</xdr:colOff>
      <xdr:row>41</xdr:row>
      <xdr:rowOff>146431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0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94907</xdr:rowOff>
    </xdr:from>
    <xdr:to>
      <xdr:col>55</xdr:col>
      <xdr:colOff>0</xdr:colOff>
      <xdr:row>41</xdr:row>
      <xdr:rowOff>95631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124357"/>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44259</xdr:rowOff>
    </xdr:from>
    <xdr:to>
      <xdr:col>46</xdr:col>
      <xdr:colOff>38100</xdr:colOff>
      <xdr:row>41</xdr:row>
      <xdr:rowOff>145859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0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95059</xdr:rowOff>
    </xdr:from>
    <xdr:to>
      <xdr:col>50</xdr:col>
      <xdr:colOff>114300</xdr:colOff>
      <xdr:row>41</xdr:row>
      <xdr:rowOff>95631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71245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47613</xdr:rowOff>
    </xdr:from>
    <xdr:to>
      <xdr:col>41</xdr:col>
      <xdr:colOff>101600</xdr:colOff>
      <xdr:row>41</xdr:row>
      <xdr:rowOff>149213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0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95059</xdr:rowOff>
    </xdr:from>
    <xdr:to>
      <xdr:col>45</xdr:col>
      <xdr:colOff>177800</xdr:colOff>
      <xdr:row>41</xdr:row>
      <xdr:rowOff>98413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24509"/>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47803</xdr:rowOff>
    </xdr:from>
    <xdr:to>
      <xdr:col>36</xdr:col>
      <xdr:colOff>165100</xdr:colOff>
      <xdr:row>41</xdr:row>
      <xdr:rowOff>149403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0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98413</xdr:rowOff>
    </xdr:from>
    <xdr:to>
      <xdr:col>41</xdr:col>
      <xdr:colOff>50800</xdr:colOff>
      <xdr:row>41</xdr:row>
      <xdr:rowOff>98603</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12786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137558</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16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136986</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16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140340</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1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140530</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16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115751</xdr:rowOff>
    </xdr:from>
    <xdr:to>
      <xdr:col>24</xdr:col>
      <xdr:colOff>114300</xdr:colOff>
      <xdr:row>60</xdr:row>
      <xdr:rowOff>45901</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138628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87993</xdr:rowOff>
    </xdr:from>
    <xdr:to>
      <xdr:col>20</xdr:col>
      <xdr:colOff>38100</xdr:colOff>
      <xdr:row>60</xdr:row>
      <xdr:rowOff>18143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138793</xdr:rowOff>
    </xdr:from>
    <xdr:to>
      <xdr:col>24</xdr:col>
      <xdr:colOff>63500</xdr:colOff>
      <xdr:row>59</xdr:row>
      <xdr:rowOff>166551</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2543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60234</xdr:rowOff>
    </xdr:from>
    <xdr:to>
      <xdr:col>15</xdr:col>
      <xdr:colOff>101600</xdr:colOff>
      <xdr:row>59</xdr:row>
      <xdr:rowOff>161834</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111034</xdr:rowOff>
    </xdr:from>
    <xdr:to>
      <xdr:col>19</xdr:col>
      <xdr:colOff>177800</xdr:colOff>
      <xdr:row>59</xdr:row>
      <xdr:rowOff>138793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2265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35741</xdr:rowOff>
    </xdr:from>
    <xdr:to>
      <xdr:col>10</xdr:col>
      <xdr:colOff>165100</xdr:colOff>
      <xdr:row>59</xdr:row>
      <xdr:rowOff>137341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86541</xdr:rowOff>
    </xdr:from>
    <xdr:to>
      <xdr:col>15</xdr:col>
      <xdr:colOff>50800</xdr:colOff>
      <xdr:row>59</xdr:row>
      <xdr:rowOff>111034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2020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14515</xdr:rowOff>
    </xdr:from>
    <xdr:to>
      <xdr:col>6</xdr:col>
      <xdr:colOff>38100</xdr:colOff>
      <xdr:row>59</xdr:row>
      <xdr:rowOff>116115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65315</xdr:rowOff>
    </xdr:from>
    <xdr:to>
      <xdr:col>10</xdr:col>
      <xdr:colOff>114300</xdr:colOff>
      <xdr:row>59</xdr:row>
      <xdr:rowOff>86541</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18086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34670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153868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132642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61754</xdr:rowOff>
    </xdr:from>
    <xdr:to>
      <xdr:col>55</xdr:col>
      <xdr:colOff>50800</xdr:colOff>
      <xdr:row>63</xdr:row>
      <xdr:rowOff>163354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8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40181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4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62064</xdr:rowOff>
    </xdr:from>
    <xdr:to>
      <xdr:col>50</xdr:col>
      <xdr:colOff>165100</xdr:colOff>
      <xdr:row>63</xdr:row>
      <xdr:rowOff>163664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8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112554</xdr:rowOff>
    </xdr:from>
    <xdr:to>
      <xdr:col>55</xdr:col>
      <xdr:colOff>0</xdr:colOff>
      <xdr:row>63</xdr:row>
      <xdr:rowOff>112864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13904"/>
          <a:ext cx="8382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61916</xdr:rowOff>
    </xdr:from>
    <xdr:to>
      <xdr:col>46</xdr:col>
      <xdr:colOff>38100</xdr:colOff>
      <xdr:row>63</xdr:row>
      <xdr:rowOff>163516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8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112716</xdr:rowOff>
    </xdr:from>
    <xdr:to>
      <xdr:col>50</xdr:col>
      <xdr:colOff>114300</xdr:colOff>
      <xdr:row>63</xdr:row>
      <xdr:rowOff>112864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914066"/>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62822</xdr:rowOff>
    </xdr:from>
    <xdr:to>
      <xdr:col>41</xdr:col>
      <xdr:colOff>101600</xdr:colOff>
      <xdr:row>63</xdr:row>
      <xdr:rowOff>164422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8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112716</xdr:rowOff>
    </xdr:from>
    <xdr:to>
      <xdr:col>45</xdr:col>
      <xdr:colOff>177800</xdr:colOff>
      <xdr:row>63</xdr:row>
      <xdr:rowOff>113622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14066"/>
          <a:ext cx="889000" cy="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64388</xdr:rowOff>
    </xdr:from>
    <xdr:to>
      <xdr:col>36</xdr:col>
      <xdr:colOff>165100</xdr:colOff>
      <xdr:row>63</xdr:row>
      <xdr:rowOff>165988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8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113622</xdr:rowOff>
    </xdr:from>
    <xdr:to>
      <xdr:col>41</xdr:col>
      <xdr:colOff>50800</xdr:colOff>
      <xdr:row>63</xdr:row>
      <xdr:rowOff>115188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14972"/>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8741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63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8593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63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155549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95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157115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95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52070</xdr:rowOff>
    </xdr:from>
    <xdr:to>
      <xdr:col>24</xdr:col>
      <xdr:colOff>114300</xdr:colOff>
      <xdr:row>79</xdr:row>
      <xdr:rowOff>153670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74947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79</xdr:row>
      <xdr:rowOff>102870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594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116839</xdr:rowOff>
    </xdr:from>
    <xdr:to>
      <xdr:col>15</xdr:col>
      <xdr:colOff>101600</xdr:colOff>
      <xdr:row>79</xdr:row>
      <xdr:rowOff>46989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167639</xdr:rowOff>
    </xdr:from>
    <xdr:to>
      <xdr:col>19</xdr:col>
      <xdr:colOff>177800</xdr:colOff>
      <xdr:row>79</xdr:row>
      <xdr:rowOff>49530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540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63500</xdr:rowOff>
    </xdr:from>
    <xdr:to>
      <xdr:col>10</xdr:col>
      <xdr:colOff>165100</xdr:colOff>
      <xdr:row>78</xdr:row>
      <xdr:rowOff>165100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114300</xdr:rowOff>
    </xdr:from>
    <xdr:to>
      <xdr:col>15</xdr:col>
      <xdr:colOff>50800</xdr:colOff>
      <xdr:row>78</xdr:row>
      <xdr:rowOff>167639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4874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8255</xdr:rowOff>
    </xdr:from>
    <xdr:to>
      <xdr:col>6</xdr:col>
      <xdr:colOff>38100</xdr:colOff>
      <xdr:row>78</xdr:row>
      <xdr:rowOff>109855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59055</xdr:rowOff>
    </xdr:from>
    <xdr:to>
      <xdr:col>10</xdr:col>
      <xdr:colOff>114300</xdr:colOff>
      <xdr:row>78</xdr:row>
      <xdr:rowOff>114300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34321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63516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10177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126382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7493</xdr:rowOff>
    </xdr:from>
    <xdr:to>
      <xdr:col>55</xdr:col>
      <xdr:colOff>50800</xdr:colOff>
      <xdr:row>84</xdr:row>
      <xdr:rowOff>109093</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4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30370</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26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8255</xdr:rowOff>
    </xdr:from>
    <xdr:to>
      <xdr:col>50</xdr:col>
      <xdr:colOff>165100</xdr:colOff>
      <xdr:row>84</xdr:row>
      <xdr:rowOff>109855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58293</xdr:rowOff>
    </xdr:from>
    <xdr:to>
      <xdr:col>55</xdr:col>
      <xdr:colOff>0</xdr:colOff>
      <xdr:row>84</xdr:row>
      <xdr:rowOff>59055</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46009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7874</xdr:rowOff>
    </xdr:from>
    <xdr:to>
      <xdr:col>46</xdr:col>
      <xdr:colOff>38100</xdr:colOff>
      <xdr:row>84</xdr:row>
      <xdr:rowOff>109474</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58674</xdr:rowOff>
    </xdr:from>
    <xdr:to>
      <xdr:col>50</xdr:col>
      <xdr:colOff>114300</xdr:colOff>
      <xdr:row>84</xdr:row>
      <xdr:rowOff>59055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8750300" y="144604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xdr:rowOff>
    </xdr:from>
    <xdr:to>
      <xdr:col>41</xdr:col>
      <xdr:colOff>101600</xdr:colOff>
      <xdr:row>84</xdr:row>
      <xdr:rowOff>110617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4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58674</xdr:rowOff>
    </xdr:from>
    <xdr:to>
      <xdr:col>45</xdr:col>
      <xdr:colOff>177800</xdr:colOff>
      <xdr:row>84</xdr:row>
      <xdr:rowOff>59817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4604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9779</xdr:rowOff>
    </xdr:from>
    <xdr:to>
      <xdr:col>36</xdr:col>
      <xdr:colOff>165100</xdr:colOff>
      <xdr:row>84</xdr:row>
      <xdr:rowOff>111379</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4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59817</xdr:rowOff>
    </xdr:from>
    <xdr:to>
      <xdr:col>41</xdr:col>
      <xdr:colOff>50800</xdr:colOff>
      <xdr:row>84</xdr:row>
      <xdr:rowOff>60579</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4616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126382</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1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126001</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127144</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18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127906</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18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80662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108585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4198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153035</xdr:rowOff>
    </xdr:from>
    <xdr:to>
      <xdr:col>76</xdr:col>
      <xdr:colOff>165100</xdr:colOff>
      <xdr:row>37</xdr:row>
      <xdr:rowOff>83185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32385</xdr:rowOff>
    </xdr:from>
    <xdr:to>
      <xdr:col>81</xdr:col>
      <xdr:colOff>50800</xdr:colOff>
      <xdr:row>37</xdr:row>
      <xdr:rowOff>76200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3760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109220</xdr:rowOff>
    </xdr:from>
    <xdr:to>
      <xdr:col>72</xdr:col>
      <xdr:colOff>38100</xdr:colOff>
      <xdr:row>37</xdr:row>
      <xdr:rowOff>39370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160020</xdr:rowOff>
    </xdr:from>
    <xdr:to>
      <xdr:col>76</xdr:col>
      <xdr:colOff>114300</xdr:colOff>
      <xdr:row>37</xdr:row>
      <xdr:rowOff>32385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63322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160655</xdr:rowOff>
    </xdr:from>
    <xdr:to>
      <xdr:col>67</xdr:col>
      <xdr:colOff>101600</xdr:colOff>
      <xdr:row>37</xdr:row>
      <xdr:rowOff>90805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160020</xdr:rowOff>
    </xdr:from>
    <xdr:to>
      <xdr:col>71</xdr:col>
      <xdr:colOff>177800</xdr:colOff>
      <xdr:row>37</xdr:row>
      <xdr:rowOff>40005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flipV="1">
          <a:off x="12814300" y="6332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99712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55897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33020</xdr:rowOff>
    </xdr:from>
    <xdr:to>
      <xdr:col>116</xdr:col>
      <xdr:colOff>114300</xdr:colOff>
      <xdr:row>41</xdr:row>
      <xdr:rowOff>134620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119397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33020</xdr:rowOff>
    </xdr:from>
    <xdr:to>
      <xdr:col>112</xdr:col>
      <xdr:colOff>38100</xdr:colOff>
      <xdr:row>41</xdr:row>
      <xdr:rowOff>134620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83820</xdr:rowOff>
    </xdr:from>
    <xdr:to>
      <xdr:col>116</xdr:col>
      <xdr:colOff>63500</xdr:colOff>
      <xdr:row>41</xdr:row>
      <xdr:rowOff>83820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1323300" y="711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xdr:rowOff>
    </xdr:from>
    <xdr:to>
      <xdr:col>107</xdr:col>
      <xdr:colOff>101600</xdr:colOff>
      <xdr:row>41</xdr:row>
      <xdr:rowOff>104140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83820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0434300" y="7082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xdr:rowOff>
    </xdr:from>
    <xdr:to>
      <xdr:col>102</xdr:col>
      <xdr:colOff>165100</xdr:colOff>
      <xdr:row>41</xdr:row>
      <xdr:rowOff>104140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53340</xdr:rowOff>
    </xdr:from>
    <xdr:to>
      <xdr:col>107</xdr:col>
      <xdr:colOff>50800</xdr:colOff>
      <xdr:row>41</xdr:row>
      <xdr:rowOff>53340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9545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53340</xdr:rowOff>
    </xdr:from>
    <xdr:to>
      <xdr:col>102</xdr:col>
      <xdr:colOff>114300</xdr:colOff>
      <xdr:row>41</xdr:row>
      <xdr:rowOff>53340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8656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125747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95267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95267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114300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15481300" y="105575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114300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592300" y="1053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162560</xdr:rowOff>
    </xdr:from>
    <xdr:to>
      <xdr:col>72</xdr:col>
      <xdr:colOff>38100</xdr:colOff>
      <xdr:row>61</xdr:row>
      <xdr:rowOff>92710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80010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10500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xdr:rowOff>
    </xdr:from>
    <xdr:to>
      <xdr:col>67</xdr:col>
      <xdr:colOff>101600</xdr:colOff>
      <xdr:row>61</xdr:row>
      <xdr:rowOff>111760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41910</xdr:rowOff>
    </xdr:from>
    <xdr:to>
      <xdr:col>71</xdr:col>
      <xdr:colOff>177800</xdr:colOff>
      <xdr:row>61</xdr:row>
      <xdr:rowOff>60960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12814300" y="10500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83837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102887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1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100-00004F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100-000051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100-00005302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106476</xdr:rowOff>
    </xdr:from>
    <xdr:to>
      <xdr:col>116</xdr:col>
      <xdr:colOff>114300</xdr:colOff>
      <xdr:row>63</xdr:row>
      <xdr:rowOff>36626</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2110700" y="107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84903</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100-00005F020000}"/>
            </a:ext>
          </a:extLst>
        </xdr:cNvPr>
        <xdr:cNvSpPr txBox="1"/>
      </xdr:nvSpPr>
      <xdr:spPr>
        <a:xfrm>
          <a:off x="22199600" y="1071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119279</xdr:rowOff>
    </xdr:from>
    <xdr:to>
      <xdr:col>112</xdr:col>
      <xdr:colOff>38100</xdr:colOff>
      <xdr:row>63</xdr:row>
      <xdr:rowOff>49429</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1272500" y="107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157276</xdr:rowOff>
    </xdr:from>
    <xdr:to>
      <xdr:col>116</xdr:col>
      <xdr:colOff>63500</xdr:colOff>
      <xdr:row>62</xdr:row>
      <xdr:rowOff>170079</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1323300" y="10787176"/>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117907</xdr:rowOff>
    </xdr:from>
    <xdr:to>
      <xdr:col>107</xdr:col>
      <xdr:colOff>101600</xdr:colOff>
      <xdr:row>63</xdr:row>
      <xdr:rowOff>48057</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0383500" y="107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168707</xdr:rowOff>
    </xdr:from>
    <xdr:to>
      <xdr:col>111</xdr:col>
      <xdr:colOff>177800</xdr:colOff>
      <xdr:row>62</xdr:row>
      <xdr:rowOff>170079</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0434300" y="1079860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119735</xdr:rowOff>
    </xdr:from>
    <xdr:to>
      <xdr:col>102</xdr:col>
      <xdr:colOff>165100</xdr:colOff>
      <xdr:row>63</xdr:row>
      <xdr:rowOff>49885</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945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168707</xdr:rowOff>
    </xdr:from>
    <xdr:to>
      <xdr:col>107</xdr:col>
      <xdr:colOff>50800</xdr:colOff>
      <xdr:row>62</xdr:row>
      <xdr:rowOff>170535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9545300" y="1079860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122021</xdr:rowOff>
    </xdr:from>
    <xdr:to>
      <xdr:col>98</xdr:col>
      <xdr:colOff>38100</xdr:colOff>
      <xdr:row>63</xdr:row>
      <xdr:rowOff>52171</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6055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170535</xdr:rowOff>
    </xdr:from>
    <xdr:to>
      <xdr:col>102</xdr:col>
      <xdr:colOff>114300</xdr:colOff>
      <xdr:row>63</xdr:row>
      <xdr:rowOff>1371</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8656300" y="1080043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00000000-0008-0000-0100-000068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00000000-0008-0000-0100-000069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00000000-0008-0000-0100-00006A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00000000-0008-0000-0100-00006B02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40556</xdr:rowOff>
    </xdr:from>
    <xdr:ext cx="469744" cy="259045"/>
    <xdr:sp macro="" textlink="">
      <xdr:nvSpPr>
        <xdr:cNvPr id="620" name="n_1mainValue【学校施設】&#10;一人当たり面積">
          <a:extLst>
            <a:ext uri="{FF2B5EF4-FFF2-40B4-BE49-F238E27FC236}">
              <a16:creationId xmlns:a16="http://schemas.microsoft.com/office/drawing/2014/main" id="{00000000-0008-0000-0100-00006C020000}"/>
            </a:ext>
          </a:extLst>
        </xdr:cNvPr>
        <xdr:cNvSpPr txBox="1"/>
      </xdr:nvSpPr>
      <xdr:spPr>
        <a:xfrm>
          <a:off x="21075727" y="1084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39184</xdr:rowOff>
    </xdr:from>
    <xdr:ext cx="469744" cy="259045"/>
    <xdr:sp macro="" textlink="">
      <xdr:nvSpPr>
        <xdr:cNvPr id="621" name="n_2mainValue【学校施設】&#10;一人当たり面積">
          <a:extLst>
            <a:ext uri="{FF2B5EF4-FFF2-40B4-BE49-F238E27FC236}">
              <a16:creationId xmlns:a16="http://schemas.microsoft.com/office/drawing/2014/main" id="{00000000-0008-0000-0100-00006D020000}"/>
            </a:ext>
          </a:extLst>
        </xdr:cNvPr>
        <xdr:cNvSpPr txBox="1"/>
      </xdr:nvSpPr>
      <xdr:spPr>
        <a:xfrm>
          <a:off x="20199427" y="108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41012</xdr:rowOff>
    </xdr:from>
    <xdr:ext cx="469744" cy="259045"/>
    <xdr:sp macro="" textlink="">
      <xdr:nvSpPr>
        <xdr:cNvPr id="622" name="n_3mainValue【学校施設】&#10;一人当たり面積">
          <a:extLst>
            <a:ext uri="{FF2B5EF4-FFF2-40B4-BE49-F238E27FC236}">
              <a16:creationId xmlns:a16="http://schemas.microsoft.com/office/drawing/2014/main" id="{00000000-0008-0000-0100-00006E020000}"/>
            </a:ext>
          </a:extLst>
        </xdr:cNvPr>
        <xdr:cNvSpPr txBox="1"/>
      </xdr:nvSpPr>
      <xdr:spPr>
        <a:xfrm>
          <a:off x="193104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43298</xdr:rowOff>
    </xdr:from>
    <xdr:ext cx="469744" cy="259045"/>
    <xdr:sp macro="" textlink="">
      <xdr:nvSpPr>
        <xdr:cNvPr id="623" name="n_4mainValue【学校施設】&#10;一人当たり面積">
          <a:extLst>
            <a:ext uri="{FF2B5EF4-FFF2-40B4-BE49-F238E27FC236}">
              <a16:creationId xmlns:a16="http://schemas.microsoft.com/office/drawing/2014/main" id="{00000000-0008-0000-0100-00006F020000}"/>
            </a:ext>
          </a:extLst>
        </xdr:cNvPr>
        <xdr:cNvSpPr txBox="1"/>
      </xdr:nvSpPr>
      <xdr:spPr>
        <a:xfrm>
          <a:off x="18421427" y="1084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1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73842</xdr:rowOff>
    </xdr:from>
    <xdr:to>
      <xdr:col>85</xdr:col>
      <xdr:colOff>177800</xdr:colOff>
      <xdr:row>86</xdr:row>
      <xdr:rowOff>3992</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6268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52269</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100-00009A020000}"/>
            </a:ext>
          </a:extLst>
        </xdr:cNvPr>
        <xdr:cNvSpPr txBox="1"/>
      </xdr:nvSpPr>
      <xdr:spPr>
        <a:xfrm>
          <a:off x="16357600"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57513</xdr:rowOff>
    </xdr:from>
    <xdr:to>
      <xdr:col>81</xdr:col>
      <xdr:colOff>101600</xdr:colOff>
      <xdr:row>85</xdr:row>
      <xdr:rowOff>159113</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543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108313</xdr:rowOff>
    </xdr:from>
    <xdr:to>
      <xdr:col>85</xdr:col>
      <xdr:colOff>127000</xdr:colOff>
      <xdr:row>85</xdr:row>
      <xdr:rowOff>124642</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5481300" y="1468156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37919</xdr:rowOff>
    </xdr:from>
    <xdr:to>
      <xdr:col>76</xdr:col>
      <xdr:colOff>165100</xdr:colOff>
      <xdr:row>85</xdr:row>
      <xdr:rowOff>139519</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4541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88719</xdr:rowOff>
    </xdr:from>
    <xdr:to>
      <xdr:col>81</xdr:col>
      <xdr:colOff>50800</xdr:colOff>
      <xdr:row>85</xdr:row>
      <xdr:rowOff>108313</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4592300" y="146619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16692</xdr:rowOff>
    </xdr:from>
    <xdr:to>
      <xdr:col>72</xdr:col>
      <xdr:colOff>38100</xdr:colOff>
      <xdr:row>85</xdr:row>
      <xdr:rowOff>118292</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3652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67492</xdr:rowOff>
    </xdr:from>
    <xdr:to>
      <xdr:col>76</xdr:col>
      <xdr:colOff>114300</xdr:colOff>
      <xdr:row>85</xdr:row>
      <xdr:rowOff>88719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3703300" y="146407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162016</xdr:rowOff>
    </xdr:from>
    <xdr:to>
      <xdr:col>67</xdr:col>
      <xdr:colOff>101600</xdr:colOff>
      <xdr:row>85</xdr:row>
      <xdr:rowOff>92166</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2763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41366</xdr:rowOff>
    </xdr:from>
    <xdr:to>
      <xdr:col>71</xdr:col>
      <xdr:colOff>177800</xdr:colOff>
      <xdr:row>85</xdr:row>
      <xdr:rowOff>67492</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814300" y="1461461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100-0000A3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100-0000A4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100-0000A502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100-0000A6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150240</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100-0000A7020000}"/>
            </a:ext>
          </a:extLst>
        </xdr:cNvPr>
        <xdr:cNvSpPr txBox="1"/>
      </xdr:nvSpPr>
      <xdr:spPr>
        <a:xfrm>
          <a:off x="15266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130646</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100-0000A8020000}"/>
            </a:ext>
          </a:extLst>
        </xdr:cNvPr>
        <xdr:cNvSpPr txBox="1"/>
      </xdr:nvSpPr>
      <xdr:spPr>
        <a:xfrm>
          <a:off x="14389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109419</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100-0000A9020000}"/>
            </a:ext>
          </a:extLst>
        </xdr:cNvPr>
        <xdr:cNvSpPr txBox="1"/>
      </xdr:nvSpPr>
      <xdr:spPr>
        <a:xfrm>
          <a:off x="1350074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83293</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100-0000AA020000}"/>
            </a:ext>
          </a:extLst>
        </xdr:cNvPr>
        <xdr:cNvSpPr txBox="1"/>
      </xdr:nvSpPr>
      <xdr:spPr>
        <a:xfrm>
          <a:off x="12611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1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1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100-0000C5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100-0000C7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2110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48277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100-0000D3020000}"/>
            </a:ext>
          </a:extLst>
        </xdr:cNvPr>
        <xdr:cNvSpPr txBox="1"/>
      </xdr:nvSpPr>
      <xdr:spPr>
        <a:xfrm>
          <a:off x="22199600"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127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76200</xdr:rowOff>
    </xdr:from>
    <xdr:to>
      <xdr:col>116</xdr:col>
      <xdr:colOff>63500</xdr:colOff>
      <xdr:row>83</xdr:row>
      <xdr:rowOff>76200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1323300" y="14306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25400</xdr:rowOff>
    </xdr:from>
    <xdr:to>
      <xdr:col>107</xdr:col>
      <xdr:colOff>101600</xdr:colOff>
      <xdr:row>83</xdr:row>
      <xdr:rowOff>127000</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038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177800</xdr:colOff>
      <xdr:row>83</xdr:row>
      <xdr:rowOff>76200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0434300" y="1430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9494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76200</xdr:rowOff>
    </xdr:from>
    <xdr:to>
      <xdr:col>107</xdr:col>
      <xdr:colOff>50800</xdr:colOff>
      <xdr:row>83</xdr:row>
      <xdr:rowOff>76200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9545300" y="1430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8605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76200</xdr:rowOff>
    </xdr:from>
    <xdr:to>
      <xdr:col>102</xdr:col>
      <xdr:colOff>114300</xdr:colOff>
      <xdr:row>83</xdr:row>
      <xdr:rowOff>76200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656300" y="1430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00000000-0008-0000-0100-0000DC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00000000-0008-0000-0100-0000DD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00000000-0008-0000-0100-0000DE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00000000-0008-0000-0100-0000DF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143527</xdr:rowOff>
    </xdr:from>
    <xdr:ext cx="469744" cy="259045"/>
    <xdr:sp macro="" textlink="">
      <xdr:nvSpPr>
        <xdr:cNvPr id="736" name="n_1mainValue【児童館】&#10;一人当たり面積">
          <a:extLst>
            <a:ext uri="{FF2B5EF4-FFF2-40B4-BE49-F238E27FC236}">
              <a16:creationId xmlns:a16="http://schemas.microsoft.com/office/drawing/2014/main" id="{00000000-0008-0000-0100-0000E0020000}"/>
            </a:ext>
          </a:extLst>
        </xdr:cNvPr>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37" name="n_2mainValue【児童館】&#10;一人当たり面積">
          <a:extLst>
            <a:ext uri="{FF2B5EF4-FFF2-40B4-BE49-F238E27FC236}">
              <a16:creationId xmlns:a16="http://schemas.microsoft.com/office/drawing/2014/main" id="{00000000-0008-0000-0100-0000E1020000}"/>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8" name="n_3mainValue【児童館】&#10;一人当たり面積">
          <a:extLst>
            <a:ext uri="{FF2B5EF4-FFF2-40B4-BE49-F238E27FC236}">
              <a16:creationId xmlns:a16="http://schemas.microsoft.com/office/drawing/2014/main" id="{00000000-0008-0000-0100-0000E2020000}"/>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9" name="n_4mainValue【児童館】&#10;一人当たり面積">
          <a:extLst>
            <a:ext uri="{FF2B5EF4-FFF2-40B4-BE49-F238E27FC236}">
              <a16:creationId xmlns:a16="http://schemas.microsoft.com/office/drawing/2014/main" id="{00000000-0008-0000-0100-0000E3020000}"/>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50164</xdr:rowOff>
    </xdr:from>
    <xdr:to>
      <xdr:col>85</xdr:col>
      <xdr:colOff>177800</xdr:colOff>
      <xdr:row>106</xdr:row>
      <xdr:rowOff>151764</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28591</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168275</xdr:rowOff>
    </xdr:from>
    <xdr:to>
      <xdr:col>81</xdr:col>
      <xdr:colOff>101600</xdr:colOff>
      <xdr:row>106</xdr:row>
      <xdr:rowOff>98425</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47625</xdr:rowOff>
    </xdr:from>
    <xdr:to>
      <xdr:col>85</xdr:col>
      <xdr:colOff>127000</xdr:colOff>
      <xdr:row>106</xdr:row>
      <xdr:rowOff>100964</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822132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122555</xdr:rowOff>
    </xdr:from>
    <xdr:to>
      <xdr:col>76</xdr:col>
      <xdr:colOff>165100</xdr:colOff>
      <xdr:row>106</xdr:row>
      <xdr:rowOff>52705</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xdr:rowOff>
    </xdr:from>
    <xdr:to>
      <xdr:col>81</xdr:col>
      <xdr:colOff>50800</xdr:colOff>
      <xdr:row>106</xdr:row>
      <xdr:rowOff>47625</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4592300" y="18175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69214</xdr:rowOff>
    </xdr:from>
    <xdr:to>
      <xdr:col>72</xdr:col>
      <xdr:colOff>38100</xdr:colOff>
      <xdr:row>105</xdr:row>
      <xdr:rowOff>170814</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120014</xdr:rowOff>
    </xdr:from>
    <xdr:to>
      <xdr:col>76</xdr:col>
      <xdr:colOff>114300</xdr:colOff>
      <xdr:row>106</xdr:row>
      <xdr:rowOff>1905</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81222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15875</xdr:rowOff>
    </xdr:from>
    <xdr:to>
      <xdr:col>67</xdr:col>
      <xdr:colOff>101600</xdr:colOff>
      <xdr:row>105</xdr:row>
      <xdr:rowOff>117475</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66675</xdr:rowOff>
    </xdr:from>
    <xdr:to>
      <xdr:col>71</xdr:col>
      <xdr:colOff>177800</xdr:colOff>
      <xdr:row>105</xdr:row>
      <xdr:rowOff>120014</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2814300" y="180689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89552</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43832</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161941</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108602</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73406</xdr:rowOff>
    </xdr:from>
    <xdr:to>
      <xdr:col>116</xdr:col>
      <xdr:colOff>114300</xdr:colOff>
      <xdr:row>108</xdr:row>
      <xdr:rowOff>3556</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159783</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3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124206</xdr:rowOff>
    </xdr:from>
    <xdr:to>
      <xdr:col>116</xdr:col>
      <xdr:colOff>63500</xdr:colOff>
      <xdr:row>107</xdr:row>
      <xdr:rowOff>124206</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1323300" y="1846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124206</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20434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124206</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9545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124206</xdr:rowOff>
    </xdr:from>
    <xdr:to>
      <xdr:col>102</xdr:col>
      <xdr:colOff>114300</xdr:colOff>
      <xdr:row>107</xdr:row>
      <xdr:rowOff>124206</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8656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保育所等や福祉施設については、類似団体平均と同水準。また、市民会館については令和４年度に実施した改修工事により、庁舎については令和５年度に実施した新庁舎建築により類似団体平均と同水準となった。学校施設、児童館、体育館・プール、公民館、消防施設については、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年を超える施設もあることから、類似団体平均と比較して特に有形固定資産減価償却率が高くなっている。東日本大震災後に建設した災害公営住宅を含む公営住宅や、平成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年度に新設した図書館については類似団体平均を大きく下回る数値となっている。また、道路においては、令和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新たな都市計画道路が開通したことに伴い類似団体平均を下回っている。有形固定資産減価償却率の高い施設については、公共施設等総合管理計画に基づき改修・更新等を実施し、老朽化対策に取り組むこととしている。</a:t>
          </a:r>
          <a:endParaRPr lang="ja-JP" altLang="ja-JP" sz="1400">
            <a:effectLst/>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62,061
61,641
19.69
28,680,295
28,477,730
99,601
13,289,903
21,583,429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72753</xdr:rowOff>
    </xdr:from>
    <xdr:to>
      <xdr:col>20</xdr:col>
      <xdr:colOff>38100</xdr:colOff>
      <xdr:row>36</xdr:row>
      <xdr:rowOff>2903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123553</xdr:rowOff>
    </xdr:from>
    <xdr:to>
      <xdr:col>24</xdr:col>
      <xdr:colOff>63500</xdr:colOff>
      <xdr:row>36</xdr:row>
      <xdr:rowOff>19050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12430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7439</xdr:rowOff>
    </xdr:from>
    <xdr:to>
      <xdr:col>15</xdr:col>
      <xdr:colOff>101600</xdr:colOff>
      <xdr:row>35</xdr:row>
      <xdr:rowOff>109039</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58239</xdr:rowOff>
    </xdr:from>
    <xdr:to>
      <xdr:col>19</xdr:col>
      <xdr:colOff>177800</xdr:colOff>
      <xdr:row>35</xdr:row>
      <xdr:rowOff>123553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05898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111942</xdr:rowOff>
    </xdr:from>
    <xdr:to>
      <xdr:col>10</xdr:col>
      <xdr:colOff>165100</xdr:colOff>
      <xdr:row>35</xdr:row>
      <xdr:rowOff>42092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162742</xdr:rowOff>
    </xdr:from>
    <xdr:to>
      <xdr:col>15</xdr:col>
      <xdr:colOff>50800</xdr:colOff>
      <xdr:row>35</xdr:row>
      <xdr:rowOff>58239</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99204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44994</xdr:rowOff>
    </xdr:from>
    <xdr:to>
      <xdr:col>6</xdr:col>
      <xdr:colOff>38100</xdr:colOff>
      <xdr:row>34</xdr:row>
      <xdr:rowOff>146594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95794</xdr:rowOff>
    </xdr:from>
    <xdr:to>
      <xdr:col>10</xdr:col>
      <xdr:colOff>114300</xdr:colOff>
      <xdr:row>34</xdr:row>
      <xdr:rowOff>162742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92509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19430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58619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71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163121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38100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5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38100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158750</xdr:rowOff>
    </xdr:from>
    <xdr:to>
      <xdr:col>41</xdr:col>
      <xdr:colOff>101600</xdr:colOff>
      <xdr:row>38</xdr:row>
      <xdr:rowOff>88900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38100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38100</xdr:rowOff>
    </xdr:from>
    <xdr:to>
      <xdr:col>41</xdr:col>
      <xdr:colOff>50800</xdr:colOff>
      <xdr:row>38</xdr:row>
      <xdr:rowOff>38100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105427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103505</xdr:rowOff>
    </xdr:from>
    <xdr:to>
      <xdr:col>24</xdr:col>
      <xdr:colOff>114300</xdr:colOff>
      <xdr:row>64</xdr:row>
      <xdr:rowOff>33655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18432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81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67310</xdr:rowOff>
    </xdr:from>
    <xdr:to>
      <xdr:col>20</xdr:col>
      <xdr:colOff>38100</xdr:colOff>
      <xdr:row>63</xdr:row>
      <xdr:rowOff>168910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118110</xdr:rowOff>
    </xdr:from>
    <xdr:to>
      <xdr:col>24</xdr:col>
      <xdr:colOff>63500</xdr:colOff>
      <xdr:row>63</xdr:row>
      <xdr:rowOff>154305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9194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31115</xdr:rowOff>
    </xdr:from>
    <xdr:to>
      <xdr:col>15</xdr:col>
      <xdr:colOff>101600</xdr:colOff>
      <xdr:row>63</xdr:row>
      <xdr:rowOff>132715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81915</xdr:rowOff>
    </xdr:from>
    <xdr:to>
      <xdr:col>19</xdr:col>
      <xdr:colOff>177800</xdr:colOff>
      <xdr:row>63</xdr:row>
      <xdr:rowOff>118110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883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81915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8470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130175</xdr:rowOff>
    </xdr:from>
    <xdr:to>
      <xdr:col>6</xdr:col>
      <xdr:colOff>38100</xdr:colOff>
      <xdr:row>63</xdr:row>
      <xdr:rowOff>60325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xdr:rowOff>
    </xdr:from>
    <xdr:to>
      <xdr:col>10</xdr:col>
      <xdr:colOff>114300</xdr:colOff>
      <xdr:row>63</xdr:row>
      <xdr:rowOff>45720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810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160037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123842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51452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128270</xdr:rowOff>
    </xdr:from>
    <xdr:to>
      <xdr:col>55</xdr:col>
      <xdr:colOff>50800</xdr:colOff>
      <xdr:row>63</xdr:row>
      <xdr:rowOff>58420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106697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7620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808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7620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80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130175</xdr:rowOff>
    </xdr:from>
    <xdr:to>
      <xdr:col>41</xdr:col>
      <xdr:colOff>101600</xdr:colOff>
      <xdr:row>63</xdr:row>
      <xdr:rowOff>60325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9525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80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xdr:rowOff>
    </xdr:from>
    <xdr:to>
      <xdr:col>41</xdr:col>
      <xdr:colOff>50800</xdr:colOff>
      <xdr:row>63</xdr:row>
      <xdr:rowOff>9525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810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51452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51452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104139</xdr:rowOff>
    </xdr:from>
    <xdr:to>
      <xdr:col>20</xdr:col>
      <xdr:colOff>38100</xdr:colOff>
      <xdr:row>83</xdr:row>
      <xdr:rowOff>34289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1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154939</xdr:rowOff>
    </xdr:from>
    <xdr:to>
      <xdr:col>24</xdr:col>
      <xdr:colOff>63500</xdr:colOff>
      <xdr:row>83</xdr:row>
      <xdr:rowOff>15239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213839"/>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83820</xdr:rowOff>
    </xdr:from>
    <xdr:to>
      <xdr:col>15</xdr:col>
      <xdr:colOff>101600</xdr:colOff>
      <xdr:row>83</xdr:row>
      <xdr:rowOff>13970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134620</xdr:rowOff>
    </xdr:from>
    <xdr:to>
      <xdr:col>19</xdr:col>
      <xdr:colOff>177800</xdr:colOff>
      <xdr:row>82</xdr:row>
      <xdr:rowOff>154939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1935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50800</xdr:rowOff>
    </xdr:from>
    <xdr:to>
      <xdr:col>10</xdr:col>
      <xdr:colOff>165100</xdr:colOff>
      <xdr:row>82</xdr:row>
      <xdr:rowOff>152400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101600</xdr:rowOff>
    </xdr:from>
    <xdr:to>
      <xdr:col>15</xdr:col>
      <xdr:colOff>50800</xdr:colOff>
      <xdr:row>82</xdr:row>
      <xdr:rowOff>134620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1605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101600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1274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25416</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25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5097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23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143527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20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118745</xdr:rowOff>
    </xdr:from>
    <xdr:to>
      <xdr:col>55</xdr:col>
      <xdr:colOff>50800</xdr:colOff>
      <xdr:row>83</xdr:row>
      <xdr:rowOff>48895</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141622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118745</xdr:rowOff>
    </xdr:from>
    <xdr:to>
      <xdr:col>50</xdr:col>
      <xdr:colOff>165100</xdr:colOff>
      <xdr:row>83</xdr:row>
      <xdr:rowOff>48895</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169545</xdr:rowOff>
    </xdr:from>
    <xdr:to>
      <xdr:col>55</xdr:col>
      <xdr:colOff>0</xdr:colOff>
      <xdr:row>82</xdr:row>
      <xdr:rowOff>169545</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2284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107314</xdr:rowOff>
    </xdr:from>
    <xdr:to>
      <xdr:col>46</xdr:col>
      <xdr:colOff>38100</xdr:colOff>
      <xdr:row>83</xdr:row>
      <xdr:rowOff>37464</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158114</xdr:rowOff>
    </xdr:from>
    <xdr:to>
      <xdr:col>50</xdr:col>
      <xdr:colOff>114300</xdr:colOff>
      <xdr:row>82</xdr:row>
      <xdr:rowOff>169545</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42170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107314</xdr:rowOff>
    </xdr:from>
    <xdr:to>
      <xdr:col>41</xdr:col>
      <xdr:colOff>101600</xdr:colOff>
      <xdr:row>83</xdr:row>
      <xdr:rowOff>37464</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158114</xdr:rowOff>
    </xdr:from>
    <xdr:to>
      <xdr:col>45</xdr:col>
      <xdr:colOff>177800</xdr:colOff>
      <xdr:row>82</xdr:row>
      <xdr:rowOff>158114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21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107314</xdr:rowOff>
    </xdr:from>
    <xdr:to>
      <xdr:col>36</xdr:col>
      <xdr:colOff>165100</xdr:colOff>
      <xdr:row>83</xdr:row>
      <xdr:rowOff>37464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158114</xdr:rowOff>
    </xdr:from>
    <xdr:to>
      <xdr:col>41</xdr:col>
      <xdr:colOff>50800</xdr:colOff>
      <xdr:row>82</xdr:row>
      <xdr:rowOff>158114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421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65422</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53991</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53991</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53991</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17253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84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93980</xdr:rowOff>
    </xdr:from>
    <xdr:to>
      <xdr:col>20</xdr:col>
      <xdr:colOff>38100</xdr:colOff>
      <xdr:row>107</xdr:row>
      <xdr:rowOff>24130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106</xdr:row>
      <xdr:rowOff>144780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3797300" y="18047426"/>
          <a:ext cx="8382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92348</xdr:rowOff>
    </xdr:from>
    <xdr:to>
      <xdr:col>15</xdr:col>
      <xdr:colOff>101600</xdr:colOff>
      <xdr:row>108</xdr:row>
      <xdr:rowOff>22498</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144780</xdr:rowOff>
    </xdr:from>
    <xdr:to>
      <xdr:col>19</xdr:col>
      <xdr:colOff>177800</xdr:colOff>
      <xdr:row>107</xdr:row>
      <xdr:rowOff>143148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2908300" y="18318480"/>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69487</xdr:rowOff>
    </xdr:from>
    <xdr:to>
      <xdr:col>10</xdr:col>
      <xdr:colOff>165100</xdr:colOff>
      <xdr:row>107</xdr:row>
      <xdr:rowOff>171087</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120287</xdr:rowOff>
    </xdr:from>
    <xdr:to>
      <xdr:col>15</xdr:col>
      <xdr:colOff>50800</xdr:colOff>
      <xdr:row>107</xdr:row>
      <xdr:rowOff>143148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019300" y="184654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44994</xdr:rowOff>
    </xdr:from>
    <xdr:to>
      <xdr:col>6</xdr:col>
      <xdr:colOff>38100</xdr:colOff>
      <xdr:row>107</xdr:row>
      <xdr:rowOff>146594</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95794</xdr:rowOff>
    </xdr:from>
    <xdr:to>
      <xdr:col>10</xdr:col>
      <xdr:colOff>114300</xdr:colOff>
      <xdr:row>107</xdr:row>
      <xdr:rowOff>120287</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84409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15257</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13625</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162214</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137721</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96283</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79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75692</xdr:rowOff>
    </xdr:from>
    <xdr:to>
      <xdr:col>50</xdr:col>
      <xdr:colOff>165100</xdr:colOff>
      <xdr:row>106</xdr:row>
      <xdr:rowOff>5842</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124206</xdr:rowOff>
    </xdr:from>
    <xdr:to>
      <xdr:col>55</xdr:col>
      <xdr:colOff>0</xdr:colOff>
      <xdr:row>105</xdr:row>
      <xdr:rowOff>126492</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9639300" y="181264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75692</xdr:rowOff>
    </xdr:from>
    <xdr:to>
      <xdr:col>46</xdr:col>
      <xdr:colOff>38100</xdr:colOff>
      <xdr:row>106</xdr:row>
      <xdr:rowOff>5842</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126492</xdr:rowOff>
    </xdr:from>
    <xdr:to>
      <xdr:col>50</xdr:col>
      <xdr:colOff>114300</xdr:colOff>
      <xdr:row>105</xdr:row>
      <xdr:rowOff>126492</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8750300" y="18128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75692</xdr:rowOff>
    </xdr:from>
    <xdr:to>
      <xdr:col>41</xdr:col>
      <xdr:colOff>101600</xdr:colOff>
      <xdr:row>106</xdr:row>
      <xdr:rowOff>5842</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126492</xdr:rowOff>
    </xdr:from>
    <xdr:to>
      <xdr:col>45</xdr:col>
      <xdr:colOff>177800</xdr:colOff>
      <xdr:row>105</xdr:row>
      <xdr:rowOff>126492</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7861300" y="18128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77978</xdr:rowOff>
    </xdr:from>
    <xdr:to>
      <xdr:col>36</xdr:col>
      <xdr:colOff>165100</xdr:colOff>
      <xdr:row>106</xdr:row>
      <xdr:rowOff>8128</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126492</xdr:rowOff>
    </xdr:from>
    <xdr:to>
      <xdr:col>41</xdr:col>
      <xdr:colOff>50800</xdr:colOff>
      <xdr:row>105</xdr:row>
      <xdr:rowOff>128778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6972300" y="181287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22369</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22369</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22369</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24655</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00000000-0008-0000-0200-00002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00000000-0008-0000-0200-00002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00000000-0008-0000-0200-000024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0000000-0008-0000-0200-000026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140788</xdr:rowOff>
    </xdr:from>
    <xdr:to>
      <xdr:col>85</xdr:col>
      <xdr:colOff>177800</xdr:colOff>
      <xdr:row>85</xdr:row>
      <xdr:rowOff>70938</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162687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119215</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00000000-0008-0000-0200-000032020000}"/>
            </a:ext>
          </a:extLst>
        </xdr:cNvPr>
        <xdr:cNvSpPr txBox="1"/>
      </xdr:nvSpPr>
      <xdr:spPr>
        <a:xfrm>
          <a:off x="16357600"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111398</xdr:rowOff>
    </xdr:from>
    <xdr:to>
      <xdr:col>81</xdr:col>
      <xdr:colOff>101600</xdr:colOff>
      <xdr:row>85</xdr:row>
      <xdr:rowOff>41548</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15430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162198</xdr:rowOff>
    </xdr:from>
    <xdr:to>
      <xdr:col>85</xdr:col>
      <xdr:colOff>127000</xdr:colOff>
      <xdr:row>85</xdr:row>
      <xdr:rowOff>20138</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5481300" y="1456399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119562</xdr:rowOff>
    </xdr:from>
    <xdr:to>
      <xdr:col>76</xdr:col>
      <xdr:colOff>165100</xdr:colOff>
      <xdr:row>85</xdr:row>
      <xdr:rowOff>49712</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4541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162198</xdr:rowOff>
    </xdr:from>
    <xdr:to>
      <xdr:col>81</xdr:col>
      <xdr:colOff>50800</xdr:colOff>
      <xdr:row>84</xdr:row>
      <xdr:rowOff>170362</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14592300" y="145639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90170</xdr:rowOff>
    </xdr:from>
    <xdr:to>
      <xdr:col>72</xdr:col>
      <xdr:colOff>38100</xdr:colOff>
      <xdr:row>85</xdr:row>
      <xdr:rowOff>20320</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365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140970</xdr:rowOff>
    </xdr:from>
    <xdr:to>
      <xdr:col>76</xdr:col>
      <xdr:colOff>114300</xdr:colOff>
      <xdr:row>84</xdr:row>
      <xdr:rowOff>170362</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3703300" y="145427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60779</xdr:rowOff>
    </xdr:from>
    <xdr:to>
      <xdr:col>67</xdr:col>
      <xdr:colOff>101600</xdr:colOff>
      <xdr:row>84</xdr:row>
      <xdr:rowOff>162379</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276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111579</xdr:rowOff>
    </xdr:from>
    <xdr:to>
      <xdr:col>71</xdr:col>
      <xdr:colOff>177800</xdr:colOff>
      <xdr:row>84</xdr:row>
      <xdr:rowOff>140970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814300" y="145133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200-00003B020000}"/>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572" name="n_2aveValue【消防施設】&#10;有形固定資産減価償却率">
          <a:extLst>
            <a:ext uri="{FF2B5EF4-FFF2-40B4-BE49-F238E27FC236}">
              <a16:creationId xmlns:a16="http://schemas.microsoft.com/office/drawing/2014/main" id="{00000000-0008-0000-0200-00003C020000}"/>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573" name="n_3aveValue【消防施設】&#10;有形固定資産減価償却率">
          <a:extLst>
            <a:ext uri="{FF2B5EF4-FFF2-40B4-BE49-F238E27FC236}">
              <a16:creationId xmlns:a16="http://schemas.microsoft.com/office/drawing/2014/main" id="{00000000-0008-0000-0200-00003D020000}"/>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574" name="n_4aveValue【消防施設】&#10;有形固定資産減価償却率">
          <a:extLst>
            <a:ext uri="{FF2B5EF4-FFF2-40B4-BE49-F238E27FC236}">
              <a16:creationId xmlns:a16="http://schemas.microsoft.com/office/drawing/2014/main" id="{00000000-0008-0000-0200-00003E020000}"/>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32675</xdr:rowOff>
    </xdr:from>
    <xdr:ext cx="405111" cy="259045"/>
    <xdr:sp macro="" textlink="">
      <xdr:nvSpPr>
        <xdr:cNvPr id="575" name="n_1main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40839</xdr:rowOff>
    </xdr:from>
    <xdr:ext cx="405111" cy="259045"/>
    <xdr:sp macro="" textlink="">
      <xdr:nvSpPr>
        <xdr:cNvPr id="576" name="n_2main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11447</xdr:rowOff>
    </xdr:from>
    <xdr:ext cx="405111" cy="259045"/>
    <xdr:sp macro="" textlink="">
      <xdr:nvSpPr>
        <xdr:cNvPr id="577" name="n_3main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153506</xdr:rowOff>
    </xdr:from>
    <xdr:ext cx="405111" cy="259045"/>
    <xdr:sp macro="" textlink="">
      <xdr:nvSpPr>
        <xdr:cNvPr id="578" name="n_4main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00000000-0008-0000-0200-00005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1" name="【消防施設】&#10;一人当たり面積最小値テキスト">
          <a:extLst>
            <a:ext uri="{FF2B5EF4-FFF2-40B4-BE49-F238E27FC236}">
              <a16:creationId xmlns:a16="http://schemas.microsoft.com/office/drawing/2014/main" id="{00000000-0008-0000-0200-000059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3" name="【消防施設】&#10;一人当たり面積最大値テキスト">
          <a:extLst>
            <a:ext uri="{FF2B5EF4-FFF2-40B4-BE49-F238E27FC236}">
              <a16:creationId xmlns:a16="http://schemas.microsoft.com/office/drawing/2014/main" id="{00000000-0008-0000-0200-00005B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605" name="【消防施設】&#10;一人当たり面積平均値テキスト">
          <a:extLst>
            <a:ext uri="{FF2B5EF4-FFF2-40B4-BE49-F238E27FC236}">
              <a16:creationId xmlns:a16="http://schemas.microsoft.com/office/drawing/2014/main" id="{00000000-0008-0000-0200-00005D02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617" name="【消防施設】&#10;一人当たり面積該当値テキスト">
          <a:extLst>
            <a:ext uri="{FF2B5EF4-FFF2-40B4-BE49-F238E27FC236}">
              <a16:creationId xmlns:a16="http://schemas.microsoft.com/office/drawing/2014/main" id="{00000000-0008-0000-0200-000069020000}"/>
            </a:ext>
          </a:extLst>
        </xdr:cNvPr>
        <xdr:cNvSpPr txBox="1"/>
      </xdr:nvSpPr>
      <xdr:spPr>
        <a:xfrm>
          <a:off x="22199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21272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154687</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21323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20383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154687</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20434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9494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154687</xdr:rowOff>
    </xdr:from>
    <xdr:to>
      <xdr:col>107</xdr:col>
      <xdr:colOff>50800</xdr:colOff>
      <xdr:row>85</xdr:row>
      <xdr:rowOff>154687</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9545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103887</xdr:rowOff>
    </xdr:from>
    <xdr:to>
      <xdr:col>98</xdr:col>
      <xdr:colOff>38100</xdr:colOff>
      <xdr:row>86</xdr:row>
      <xdr:rowOff>34037</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8605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154687</xdr:rowOff>
    </xdr:from>
    <xdr:to>
      <xdr:col>102</xdr:col>
      <xdr:colOff>114300</xdr:colOff>
      <xdr:row>85</xdr:row>
      <xdr:rowOff>154687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8656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26" name="n_1aveValue【消防施設】&#10;一人当たり面積">
          <a:extLst>
            <a:ext uri="{FF2B5EF4-FFF2-40B4-BE49-F238E27FC236}">
              <a16:creationId xmlns:a16="http://schemas.microsoft.com/office/drawing/2014/main" id="{00000000-0008-0000-0200-00007202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627" name="n_2aveValue【消防施設】&#10;一人当たり面積">
          <a:extLst>
            <a:ext uri="{FF2B5EF4-FFF2-40B4-BE49-F238E27FC236}">
              <a16:creationId xmlns:a16="http://schemas.microsoft.com/office/drawing/2014/main" id="{00000000-0008-0000-0200-00007302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28" name="n_3aveValue【消防施設】&#10;一人当たり面積">
          <a:extLst>
            <a:ext uri="{FF2B5EF4-FFF2-40B4-BE49-F238E27FC236}">
              <a16:creationId xmlns:a16="http://schemas.microsoft.com/office/drawing/2014/main" id="{00000000-0008-0000-0200-000074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29" name="n_4aveValue【消防施設】&#10;一人当たり面積">
          <a:extLst>
            <a:ext uri="{FF2B5EF4-FFF2-40B4-BE49-F238E27FC236}">
              <a16:creationId xmlns:a16="http://schemas.microsoft.com/office/drawing/2014/main" id="{00000000-0008-0000-0200-000075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630" name="n_1mainValue【消防施設】&#10;一人当たり面積">
          <a:extLst>
            <a:ext uri="{FF2B5EF4-FFF2-40B4-BE49-F238E27FC236}">
              <a16:creationId xmlns:a16="http://schemas.microsoft.com/office/drawing/2014/main" id="{00000000-0008-0000-0200-000076020000}"/>
            </a:ext>
          </a:extLst>
        </xdr:cNvPr>
        <xdr:cNvSpPr txBox="1"/>
      </xdr:nvSpPr>
      <xdr:spPr>
        <a:xfrm>
          <a:off x="21075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631" name="n_2mainValue【消防施設】&#10;一人当たり面積">
          <a:extLst>
            <a:ext uri="{FF2B5EF4-FFF2-40B4-BE49-F238E27FC236}">
              <a16:creationId xmlns:a16="http://schemas.microsoft.com/office/drawing/2014/main" id="{00000000-0008-0000-0200-000077020000}"/>
            </a:ext>
          </a:extLst>
        </xdr:cNvPr>
        <xdr:cNvSpPr txBox="1"/>
      </xdr:nvSpPr>
      <xdr:spPr>
        <a:xfrm>
          <a:off x="20199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632" name="n_3mainValue【消防施設】&#10;一人当たり面積">
          <a:extLst>
            <a:ext uri="{FF2B5EF4-FFF2-40B4-BE49-F238E27FC236}">
              <a16:creationId xmlns:a16="http://schemas.microsoft.com/office/drawing/2014/main" id="{00000000-0008-0000-0200-000078020000}"/>
            </a:ext>
          </a:extLst>
        </xdr:cNvPr>
        <xdr:cNvSpPr txBox="1"/>
      </xdr:nvSpPr>
      <xdr:spPr>
        <a:xfrm>
          <a:off x="19310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25164</xdr:rowOff>
    </xdr:from>
    <xdr:ext cx="469744" cy="259045"/>
    <xdr:sp macro="" textlink="">
      <xdr:nvSpPr>
        <xdr:cNvPr id="633" name="n_4mainValue【消防施設】&#10;一人当たり面積">
          <a:extLst>
            <a:ext uri="{FF2B5EF4-FFF2-40B4-BE49-F238E27FC236}">
              <a16:creationId xmlns:a16="http://schemas.microsoft.com/office/drawing/2014/main" id="{00000000-0008-0000-0200-000079020000}"/>
            </a:ext>
          </a:extLst>
        </xdr:cNvPr>
        <xdr:cNvSpPr txBox="1"/>
      </xdr:nvSpPr>
      <xdr:spPr>
        <a:xfrm>
          <a:off x="18421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00000000-0008-0000-02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660" name="【庁舎】&#10;有形固定資産減価償却率最小値テキスト">
          <a:extLst>
            <a:ext uri="{FF2B5EF4-FFF2-40B4-BE49-F238E27FC236}">
              <a16:creationId xmlns:a16="http://schemas.microsoft.com/office/drawing/2014/main" id="{00000000-0008-0000-0200-00009402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2" name="【庁舎】&#10;有形固定資産減価償却率最大値テキスト">
          <a:extLst>
            <a:ext uri="{FF2B5EF4-FFF2-40B4-BE49-F238E27FC236}">
              <a16:creationId xmlns:a16="http://schemas.microsoft.com/office/drawing/2014/main" id="{00000000-0008-0000-0200-000096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664" name="【庁舎】&#10;有形固定資産減価償却率平均値テキスト">
          <a:extLst>
            <a:ext uri="{FF2B5EF4-FFF2-40B4-BE49-F238E27FC236}">
              <a16:creationId xmlns:a16="http://schemas.microsoft.com/office/drawing/2014/main" id="{00000000-0008-0000-0200-00009802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147864</xdr:rowOff>
    </xdr:from>
    <xdr:to>
      <xdr:col>85</xdr:col>
      <xdr:colOff>177800</xdr:colOff>
      <xdr:row>104</xdr:row>
      <xdr:rowOff>78014</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6268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170741</xdr:rowOff>
    </xdr:from>
    <xdr:ext cx="405111" cy="259045"/>
    <xdr:sp macro="" textlink="">
      <xdr:nvSpPr>
        <xdr:cNvPr id="676" name="【庁舎】&#10;有形固定資産減価償却率該当値テキスト">
          <a:extLst>
            <a:ext uri="{FF2B5EF4-FFF2-40B4-BE49-F238E27FC236}">
              <a16:creationId xmlns:a16="http://schemas.microsoft.com/office/drawing/2014/main" id="{00000000-0008-0000-0200-0000A4020000}"/>
            </a:ext>
          </a:extLst>
        </xdr:cNvPr>
        <xdr:cNvSpPr txBox="1"/>
      </xdr:nvSpPr>
      <xdr:spPr>
        <a:xfrm>
          <a:off x="16357600" y="1765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41729</xdr:rowOff>
    </xdr:from>
    <xdr:to>
      <xdr:col>81</xdr:col>
      <xdr:colOff>101600</xdr:colOff>
      <xdr:row>107</xdr:row>
      <xdr:rowOff>143329</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5430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27214</xdr:rowOff>
    </xdr:from>
    <xdr:to>
      <xdr:col>85</xdr:col>
      <xdr:colOff>127000</xdr:colOff>
      <xdr:row>107</xdr:row>
      <xdr:rowOff>92529</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15481300" y="17858014"/>
          <a:ext cx="838200" cy="57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23768</xdr:rowOff>
    </xdr:from>
    <xdr:to>
      <xdr:col>76</xdr:col>
      <xdr:colOff>165100</xdr:colOff>
      <xdr:row>107</xdr:row>
      <xdr:rowOff>125368</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4541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74568</xdr:rowOff>
    </xdr:from>
    <xdr:to>
      <xdr:col>81</xdr:col>
      <xdr:colOff>50800</xdr:colOff>
      <xdr:row>107</xdr:row>
      <xdr:rowOff>92529</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4592300" y="1841971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5806</xdr:rowOff>
    </xdr:from>
    <xdr:to>
      <xdr:col>72</xdr:col>
      <xdr:colOff>38100</xdr:colOff>
      <xdr:row>107</xdr:row>
      <xdr:rowOff>107406</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3652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56606</xdr:rowOff>
    </xdr:from>
    <xdr:to>
      <xdr:col>76</xdr:col>
      <xdr:colOff>114300</xdr:colOff>
      <xdr:row>107</xdr:row>
      <xdr:rowOff>74568</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3703300" y="184017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156029</xdr:rowOff>
    </xdr:from>
    <xdr:to>
      <xdr:col>67</xdr:col>
      <xdr:colOff>101600</xdr:colOff>
      <xdr:row>107</xdr:row>
      <xdr:rowOff>86179</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276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35379</xdr:rowOff>
    </xdr:from>
    <xdr:to>
      <xdr:col>71</xdr:col>
      <xdr:colOff>177800</xdr:colOff>
      <xdr:row>107</xdr:row>
      <xdr:rowOff>56606</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2814300" y="1838052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200-0000AD02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86" name="n_2aveValue【庁舎】&#10;有形固定資産減価償却率">
          <a:extLst>
            <a:ext uri="{FF2B5EF4-FFF2-40B4-BE49-F238E27FC236}">
              <a16:creationId xmlns:a16="http://schemas.microsoft.com/office/drawing/2014/main" id="{00000000-0008-0000-0200-0000AE02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87" name="n_3aveValue【庁舎】&#10;有形固定資産減価償却率">
          <a:extLst>
            <a:ext uri="{FF2B5EF4-FFF2-40B4-BE49-F238E27FC236}">
              <a16:creationId xmlns:a16="http://schemas.microsoft.com/office/drawing/2014/main" id="{00000000-0008-0000-0200-0000AF02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688" name="n_4aveValue【庁舎】&#10;有形固定資産減価償却率">
          <a:extLst>
            <a:ext uri="{FF2B5EF4-FFF2-40B4-BE49-F238E27FC236}">
              <a16:creationId xmlns:a16="http://schemas.microsoft.com/office/drawing/2014/main" id="{00000000-0008-0000-0200-0000B002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134456</xdr:rowOff>
    </xdr:from>
    <xdr:ext cx="405111" cy="259045"/>
    <xdr:sp macro="" textlink="">
      <xdr:nvSpPr>
        <xdr:cNvPr id="689" name="n_1mainValue【庁舎】&#10;有形固定資産減価償却率">
          <a:extLst>
            <a:ext uri="{FF2B5EF4-FFF2-40B4-BE49-F238E27FC236}">
              <a16:creationId xmlns:a16="http://schemas.microsoft.com/office/drawing/2014/main" id="{00000000-0008-0000-0200-0000B1020000}"/>
            </a:ext>
          </a:extLst>
        </xdr:cNvPr>
        <xdr:cNvSpPr txBox="1"/>
      </xdr:nvSpPr>
      <xdr:spPr>
        <a:xfrm>
          <a:off x="152660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116495</xdr:rowOff>
    </xdr:from>
    <xdr:ext cx="405111" cy="259045"/>
    <xdr:sp macro="" textlink="">
      <xdr:nvSpPr>
        <xdr:cNvPr id="690" name="n_2mainValue【庁舎】&#10;有形固定資産減価償却率">
          <a:extLst>
            <a:ext uri="{FF2B5EF4-FFF2-40B4-BE49-F238E27FC236}">
              <a16:creationId xmlns:a16="http://schemas.microsoft.com/office/drawing/2014/main" id="{00000000-0008-0000-0200-0000B2020000}"/>
            </a:ext>
          </a:extLst>
        </xdr:cNvPr>
        <xdr:cNvSpPr txBox="1"/>
      </xdr:nvSpPr>
      <xdr:spPr>
        <a:xfrm>
          <a:off x="14389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98533</xdr:rowOff>
    </xdr:from>
    <xdr:ext cx="405111" cy="259045"/>
    <xdr:sp macro="" textlink="">
      <xdr:nvSpPr>
        <xdr:cNvPr id="691" name="n_3mainValue【庁舎】&#10;有形固定資産減価償却率">
          <a:extLst>
            <a:ext uri="{FF2B5EF4-FFF2-40B4-BE49-F238E27FC236}">
              <a16:creationId xmlns:a16="http://schemas.microsoft.com/office/drawing/2014/main" id="{00000000-0008-0000-0200-0000B3020000}"/>
            </a:ext>
          </a:extLst>
        </xdr:cNvPr>
        <xdr:cNvSpPr txBox="1"/>
      </xdr:nvSpPr>
      <xdr:spPr>
        <a:xfrm>
          <a:off x="13500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77306</xdr:rowOff>
    </xdr:from>
    <xdr:ext cx="405111" cy="259045"/>
    <xdr:sp macro="" textlink="">
      <xdr:nvSpPr>
        <xdr:cNvPr id="692" name="n_4mainValue【庁舎】&#10;有形固定資産減価償却率">
          <a:extLst>
            <a:ext uri="{FF2B5EF4-FFF2-40B4-BE49-F238E27FC236}">
              <a16:creationId xmlns:a16="http://schemas.microsoft.com/office/drawing/2014/main" id="{00000000-0008-0000-0200-0000B4020000}"/>
            </a:ext>
          </a:extLst>
        </xdr:cNvPr>
        <xdr:cNvSpPr txBox="1"/>
      </xdr:nvSpPr>
      <xdr:spPr>
        <a:xfrm>
          <a:off x="12611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00000000-0008-0000-02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19" name="【庁舎】&#10;一人当たり面積最小値テキスト">
          <a:extLst>
            <a:ext uri="{FF2B5EF4-FFF2-40B4-BE49-F238E27FC236}">
              <a16:creationId xmlns:a16="http://schemas.microsoft.com/office/drawing/2014/main" id="{00000000-0008-0000-0200-0000CF02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21" name="【庁舎】&#10;一人当たり面積最大値テキスト">
          <a:extLst>
            <a:ext uri="{FF2B5EF4-FFF2-40B4-BE49-F238E27FC236}">
              <a16:creationId xmlns:a16="http://schemas.microsoft.com/office/drawing/2014/main" id="{00000000-0008-0000-0200-0000D102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723" name="【庁舎】&#10;一人当たり面積平均値テキスト">
          <a:extLst>
            <a:ext uri="{FF2B5EF4-FFF2-40B4-BE49-F238E27FC236}">
              <a16:creationId xmlns:a16="http://schemas.microsoft.com/office/drawing/2014/main" id="{00000000-0008-0000-0200-0000D3020000}"/>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41729</xdr:rowOff>
    </xdr:from>
    <xdr:to>
      <xdr:col>116</xdr:col>
      <xdr:colOff>114300</xdr:colOff>
      <xdr:row>104</xdr:row>
      <xdr:rowOff>143329</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221107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64606</xdr:rowOff>
    </xdr:from>
    <xdr:ext cx="469744" cy="259045"/>
    <xdr:sp macro="" textlink="">
      <xdr:nvSpPr>
        <xdr:cNvPr id="735" name="【庁舎】&#10;一人当たり面積該当値テキスト">
          <a:extLst>
            <a:ext uri="{FF2B5EF4-FFF2-40B4-BE49-F238E27FC236}">
              <a16:creationId xmlns:a16="http://schemas.microsoft.com/office/drawing/2014/main" id="{00000000-0008-0000-0200-0000DF020000}"/>
            </a:ext>
          </a:extLst>
        </xdr:cNvPr>
        <xdr:cNvSpPr txBox="1"/>
      </xdr:nvSpPr>
      <xdr:spPr>
        <a:xfrm>
          <a:off x="22199600" y="1772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92348</xdr:rowOff>
    </xdr:from>
    <xdr:to>
      <xdr:col>112</xdr:col>
      <xdr:colOff>38100</xdr:colOff>
      <xdr:row>106</xdr:row>
      <xdr:rowOff>22498</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2127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92529</xdr:rowOff>
    </xdr:from>
    <xdr:to>
      <xdr:col>116</xdr:col>
      <xdr:colOff>63500</xdr:colOff>
      <xdr:row>105</xdr:row>
      <xdr:rowOff>143148</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21323300" y="17923329"/>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038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105</xdr:row>
      <xdr:rowOff>143148</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20434300" y="181192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9494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117021</xdr:rowOff>
    </xdr:from>
    <xdr:to>
      <xdr:col>107</xdr:col>
      <xdr:colOff>50800</xdr:colOff>
      <xdr:row>105</xdr:row>
      <xdr:rowOff>117021</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9545300" y="18119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8605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117021</xdr:rowOff>
    </xdr:from>
    <xdr:to>
      <xdr:col>102</xdr:col>
      <xdr:colOff>114300</xdr:colOff>
      <xdr:row>105</xdr:row>
      <xdr:rowOff>146413</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8656300" y="181192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744" name="n_1aveValue【庁舎】&#10;一人当たり面積">
          <a:extLst>
            <a:ext uri="{FF2B5EF4-FFF2-40B4-BE49-F238E27FC236}">
              <a16:creationId xmlns:a16="http://schemas.microsoft.com/office/drawing/2014/main" id="{00000000-0008-0000-0200-0000E802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745" name="n_2aveValue【庁舎】&#10;一人当たり面積">
          <a:extLst>
            <a:ext uri="{FF2B5EF4-FFF2-40B4-BE49-F238E27FC236}">
              <a16:creationId xmlns:a16="http://schemas.microsoft.com/office/drawing/2014/main" id="{00000000-0008-0000-0200-0000E9020000}"/>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746" name="n_3aveValue【庁舎】&#10;一人当たり面積">
          <a:extLst>
            <a:ext uri="{FF2B5EF4-FFF2-40B4-BE49-F238E27FC236}">
              <a16:creationId xmlns:a16="http://schemas.microsoft.com/office/drawing/2014/main" id="{00000000-0008-0000-0200-0000EA02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747" name="n_4aveValue【庁舎】&#10;一人当たり面積">
          <a:extLst>
            <a:ext uri="{FF2B5EF4-FFF2-40B4-BE49-F238E27FC236}">
              <a16:creationId xmlns:a16="http://schemas.microsoft.com/office/drawing/2014/main" id="{00000000-0008-0000-0200-0000EB02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13625</xdr:rowOff>
    </xdr:from>
    <xdr:ext cx="469744" cy="259045"/>
    <xdr:sp macro="" textlink="">
      <xdr:nvSpPr>
        <xdr:cNvPr id="748" name="n_1mainValue【庁舎】&#10;一人当たり面積">
          <a:extLst>
            <a:ext uri="{FF2B5EF4-FFF2-40B4-BE49-F238E27FC236}">
              <a16:creationId xmlns:a16="http://schemas.microsoft.com/office/drawing/2014/main" id="{00000000-0008-0000-0200-0000EC020000}"/>
            </a:ext>
          </a:extLst>
        </xdr:cNvPr>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749" name="n_2mainValue【庁舎】&#10;一人当たり面積">
          <a:extLst>
            <a:ext uri="{FF2B5EF4-FFF2-40B4-BE49-F238E27FC236}">
              <a16:creationId xmlns:a16="http://schemas.microsoft.com/office/drawing/2014/main" id="{00000000-0008-0000-0200-0000ED020000}"/>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750" name="n_3mainValue【庁舎】&#10;一人当たり面積">
          <a:extLst>
            <a:ext uri="{FF2B5EF4-FFF2-40B4-BE49-F238E27FC236}">
              <a16:creationId xmlns:a16="http://schemas.microsoft.com/office/drawing/2014/main" id="{00000000-0008-0000-0200-0000EE020000}"/>
            </a:ext>
          </a:extLst>
        </xdr:cNvPr>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51" name="n_4mainValue【庁舎】&#10;一人当たり面積">
          <a:extLst>
            <a:ext uri="{FF2B5EF4-FFF2-40B4-BE49-F238E27FC236}">
              <a16:creationId xmlns:a16="http://schemas.microsoft.com/office/drawing/2014/main" id="{00000000-0008-0000-0200-0000EF02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前頁に記載のとおり</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62,061
61,641
19.69
28,680,295
28,477,730
99,601
13,289,903
21,583,429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市税について、全ての税目において増加している。市民税は、所得割や法人税割の増が見られ、固定資産税及び都市計画税は、開発行為等の影響により宅地化が進んだこと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で増加となったが、分母となる基準財政需要額が増加傾向にあり、財政力指数は微減。</a:t>
          </a:r>
          <a:endParaRPr lang="ja-JP" altLang="ja-JP" sz="1400">
            <a:effectLst/>
          </a:endParaRPr>
        </a:p>
        <a:p>
          <a:r>
            <a:rPr kumimoji="1" lang="ja-JP" altLang="ja-JP" sz="1100">
              <a:solidFill>
                <a:schemeClr val="dk1"/>
              </a:solidFill>
              <a:effectLst/>
              <a:latin typeface="+mn-lt"/>
              <a:ea typeface="+mn-ea"/>
              <a:cs typeface="+mn-cs"/>
            </a:rPr>
            <a:t>　引き続き既存企業の事業拡大等の推進</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により、自主財源の回復に努めるとともに、経営プラン等に基づき、適正な定員管理による人件費の削減や事務事業の見直しによる歳出削減に取り組む。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分母となる経常一般財源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市税</a:t>
          </a:r>
          <a:r>
            <a:rPr kumimoji="1" lang="ja-JP" altLang="en-US" sz="1100">
              <a:solidFill>
                <a:schemeClr val="dk1"/>
              </a:solidFill>
              <a:effectLst/>
              <a:latin typeface="+mn-lt"/>
              <a:ea typeface="+mn-ea"/>
              <a:cs typeface="+mn-cs"/>
            </a:rPr>
            <a:t>等の伸びにより微増</a:t>
          </a:r>
          <a:r>
            <a:rPr kumimoji="1" lang="ja-JP" altLang="ja-JP" sz="1100">
              <a:solidFill>
                <a:schemeClr val="dk1"/>
              </a:solidFill>
              <a:effectLst/>
              <a:latin typeface="+mn-lt"/>
              <a:ea typeface="+mn-ea"/>
              <a:cs typeface="+mn-cs"/>
            </a:rPr>
            <a:t>したものの、分子となる経常経費充当一般財源である</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費、物件費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増加により、昨年度に比べ３．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類似団体内において</a:t>
          </a:r>
          <a:r>
            <a:rPr kumimoji="1" lang="ja-JP" altLang="en-US" sz="1100">
              <a:solidFill>
                <a:schemeClr val="dk1"/>
              </a:solidFill>
              <a:effectLst/>
              <a:latin typeface="+mn-lt"/>
              <a:ea typeface="+mn-ea"/>
              <a:cs typeface="+mn-cs"/>
            </a:rPr>
            <a:t>最</a:t>
          </a:r>
          <a:r>
            <a:rPr kumimoji="1" lang="ja-JP" altLang="ja-JP" sz="1100">
              <a:solidFill>
                <a:schemeClr val="dk1"/>
              </a:solidFill>
              <a:effectLst/>
              <a:latin typeface="+mn-lt"/>
              <a:ea typeface="+mn-ea"/>
              <a:cs typeface="+mn-cs"/>
            </a:rPr>
            <a:t>下位である状況を踏まえ、既存企業の事業拡大等を推進し、自主財源の回復に努めるとともに、適正な定員管理による人件費の削減やプライマリーバランスを意識した市債の発行を行うなど、義務的経費の削減を図</a:t>
          </a:r>
          <a:r>
            <a:rPr kumimoji="1" lang="ja-JP" altLang="en-US" sz="1100">
              <a:solidFill>
                <a:schemeClr val="dk1"/>
              </a:solidFill>
              <a:effectLst/>
              <a:latin typeface="+mn-lt"/>
              <a:ea typeface="+mn-ea"/>
              <a:cs typeface="+mn-cs"/>
            </a:rPr>
            <a:t>るほか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特に経常事業における事業手法の見直しを図りコストを軽減し、</a:t>
          </a:r>
          <a:r>
            <a:rPr kumimoji="1" lang="ja-JP" altLang="ja-JP" sz="1100">
              <a:solidFill>
                <a:schemeClr val="dk1"/>
              </a:solidFill>
              <a:effectLst/>
              <a:latin typeface="+mn-lt"/>
              <a:ea typeface="+mn-ea"/>
              <a:cs typeface="+mn-cs"/>
            </a:rPr>
            <a:t>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65</xdr:row>
      <xdr:rowOff>27178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02518"/>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29718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4326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44196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432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155194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1699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43705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19321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人事院勧告等に伴う会計年度任用職員人件費が増となった</a:t>
          </a:r>
          <a:r>
            <a:rPr kumimoji="1" lang="ja-JP" altLang="ja-JP" sz="1100">
              <a:solidFill>
                <a:schemeClr val="dk1"/>
              </a:solidFill>
              <a:effectLst/>
              <a:latin typeface="+mn-lt"/>
              <a:ea typeface="+mn-ea"/>
              <a:cs typeface="+mn-cs"/>
            </a:rPr>
            <a:t>ものの、</a:t>
          </a:r>
          <a:r>
            <a:rPr kumimoji="1" lang="ja-JP" altLang="en-US" sz="1100">
              <a:solidFill>
                <a:schemeClr val="dk1"/>
              </a:solidFill>
              <a:effectLst/>
              <a:latin typeface="+mn-lt"/>
              <a:ea typeface="+mn-ea"/>
              <a:cs typeface="+mn-cs"/>
            </a:rPr>
            <a:t>新型コロナウイルス予防接種にかかる委託料が大幅に減少し</a:t>
          </a:r>
          <a:r>
            <a:rPr kumimoji="1" lang="ja-JP" altLang="ja-JP" sz="1100">
              <a:solidFill>
                <a:schemeClr val="dk1"/>
              </a:solidFill>
              <a:effectLst/>
              <a:latin typeface="+mn-lt"/>
              <a:ea typeface="+mn-ea"/>
              <a:cs typeface="+mn-cs"/>
            </a:rPr>
            <a:t>、全体として微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これらの状況を踏まえて、引き続き適正な定員管理による人件費の抑制や</a:t>
          </a:r>
          <a:r>
            <a:rPr kumimoji="1" lang="ja-JP" altLang="en-US" sz="1100">
              <a:solidFill>
                <a:schemeClr val="dk1"/>
              </a:solidFill>
              <a:effectLst/>
              <a:latin typeface="+mn-lt"/>
              <a:ea typeface="+mn-ea"/>
              <a:cs typeface="+mn-cs"/>
            </a:rPr>
            <a:t>、事業手法の</a:t>
          </a:r>
          <a:r>
            <a:rPr kumimoji="1" lang="ja-JP" altLang="ja-JP" sz="1100">
              <a:solidFill>
                <a:schemeClr val="dk1"/>
              </a:solidFill>
              <a:effectLst/>
              <a:latin typeface="+mn-lt"/>
              <a:ea typeface="+mn-ea"/>
              <a:cs typeface="+mn-cs"/>
            </a:rPr>
            <a:t>見直しに</a:t>
          </a:r>
          <a:r>
            <a:rPr kumimoji="1" lang="ja-JP" altLang="en-US" sz="1100">
              <a:solidFill>
                <a:schemeClr val="dk1"/>
              </a:solidFill>
              <a:effectLst/>
              <a:latin typeface="+mn-lt"/>
              <a:ea typeface="+mn-ea"/>
              <a:cs typeface="+mn-cs"/>
            </a:rPr>
            <a:t>よる物件費の見直しに</a:t>
          </a:r>
          <a:r>
            <a:rPr kumimoji="1" lang="ja-JP" altLang="ja-JP" sz="1100">
              <a:solidFill>
                <a:schemeClr val="dk1"/>
              </a:solidFill>
              <a:effectLst/>
              <a:latin typeface="+mn-lt"/>
              <a:ea typeface="+mn-ea"/>
              <a:cs typeface="+mn-cs"/>
            </a:rPr>
            <a:t>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64146</xdr:rowOff>
    </xdr:from>
    <xdr:to>
      <xdr:col>23</xdr:col>
      <xdr:colOff>133350</xdr:colOff>
      <xdr:row>82</xdr:row>
      <xdr:rowOff>90439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23046"/>
          <a:ext cx="838200" cy="2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86838</xdr:rowOff>
    </xdr:from>
    <xdr:to>
      <xdr:col>19</xdr:col>
      <xdr:colOff>133350</xdr:colOff>
      <xdr:row>82</xdr:row>
      <xdr:rowOff>90439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45738"/>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51039</xdr:rowOff>
    </xdr:from>
    <xdr:to>
      <xdr:col>15</xdr:col>
      <xdr:colOff>82550</xdr:colOff>
      <xdr:row>82</xdr:row>
      <xdr:rowOff>86838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09939"/>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111018</xdr:rowOff>
    </xdr:from>
    <xdr:to>
      <xdr:col>11</xdr:col>
      <xdr:colOff>31750</xdr:colOff>
      <xdr:row>82</xdr:row>
      <xdr:rowOff>51039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8468"/>
          <a:ext cx="889000" cy="1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13346</xdr:rowOff>
    </xdr:from>
    <xdr:to>
      <xdr:col>23</xdr:col>
      <xdr:colOff>184150</xdr:colOff>
      <xdr:row>82</xdr:row>
      <xdr:rowOff>114946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29873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39639</xdr:rowOff>
    </xdr:from>
    <xdr:to>
      <xdr:col>19</xdr:col>
      <xdr:colOff>184150</xdr:colOff>
      <xdr:row>82</xdr:row>
      <xdr:rowOff>141239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151416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36038</xdr:rowOff>
    </xdr:from>
    <xdr:to>
      <xdr:col>15</xdr:col>
      <xdr:colOff>133350</xdr:colOff>
      <xdr:row>82</xdr:row>
      <xdr:rowOff>137638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147815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6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239</xdr:rowOff>
    </xdr:from>
    <xdr:to>
      <xdr:col>11</xdr:col>
      <xdr:colOff>82550</xdr:colOff>
      <xdr:row>82</xdr:row>
      <xdr:rowOff>101839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2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60218</xdr:rowOff>
    </xdr:from>
    <xdr:to>
      <xdr:col>7</xdr:col>
      <xdr:colOff>31750</xdr:colOff>
      <xdr:row>81</xdr:row>
      <xdr:rowOff>161818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人事院勧告の準拠により、前年度より０．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ポイント増加となった。</a:t>
          </a:r>
          <a:endParaRPr lang="ja-JP" altLang="ja-JP" sz="1400">
            <a:effectLst/>
          </a:endParaRPr>
        </a:p>
        <a:p>
          <a:r>
            <a:rPr kumimoji="1" lang="ja-JP" altLang="ja-JP" sz="1100">
              <a:solidFill>
                <a:schemeClr val="dk1"/>
              </a:solidFill>
              <a:effectLst/>
              <a:latin typeface="+mn-lt"/>
              <a:ea typeface="+mn-ea"/>
              <a:cs typeface="+mn-cs"/>
            </a:rPr>
            <a:t>　類似団体平均値を下回っていることから、給与の適正化に努める。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97064</xdr:rowOff>
    </xdr:from>
    <xdr:to>
      <xdr:col>81</xdr:col>
      <xdr:colOff>44450</xdr:colOff>
      <xdr:row>90</xdr:row>
      <xdr:rowOff>53521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84514"/>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25598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5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53521</xdr:rowOff>
    </xdr:from>
    <xdr:to>
      <xdr:col>81</xdr:col>
      <xdr:colOff>133350</xdr:colOff>
      <xdr:row>90</xdr:row>
      <xdr:rowOff>53521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4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11991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97064</xdr:rowOff>
    </xdr:from>
    <xdr:to>
      <xdr:col>81</xdr:col>
      <xdr:colOff>133350</xdr:colOff>
      <xdr:row>81</xdr:row>
      <xdr:rowOff>97064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8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46264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879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82</xdr:row>
      <xdr:rowOff>29029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500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33564</xdr:rowOff>
    </xdr:from>
    <xdr:to>
      <xdr:col>77</xdr:col>
      <xdr:colOff>95250</xdr:colOff>
      <xdr:row>86</xdr:row>
      <xdr:rowOff>135164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97064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328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88191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業務のアウトソーシング化やＩＣＴ化の取組み、退職者の一部不補充等に努めており、類似団体平均を下回る水準になっている。</a:t>
          </a:r>
          <a:endParaRPr lang="ja-JP" altLang="ja-JP" sz="1400">
            <a:effectLst/>
          </a:endParaRPr>
        </a:p>
        <a:p>
          <a:r>
            <a:rPr kumimoji="1" lang="ja-JP" altLang="ja-JP" sz="1100">
              <a:solidFill>
                <a:schemeClr val="dk1"/>
              </a:solidFill>
              <a:effectLst/>
              <a:latin typeface="+mn-lt"/>
              <a:ea typeface="+mn-ea"/>
              <a:cs typeface="+mn-cs"/>
            </a:rPr>
            <a:t>　今後も事務事業の見直しを行いながら、公共サービスの低下を招くことのないよう、適正な定員管理に努める。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87736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7272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115888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727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111866</xdr:rowOff>
    </xdr:from>
    <xdr:to>
      <xdr:col>72</xdr:col>
      <xdr:colOff>203200</xdr:colOff>
      <xdr:row>60</xdr:row>
      <xdr:rowOff>115888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988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111866</xdr:rowOff>
    </xdr:from>
    <xdr:to>
      <xdr:col>68</xdr:col>
      <xdr:colOff>152400</xdr:colOff>
      <xdr:row>60</xdr:row>
      <xdr:rowOff>129963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9886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36936</xdr:rowOff>
    </xdr:from>
    <xdr:to>
      <xdr:col>81</xdr:col>
      <xdr:colOff>95250</xdr:colOff>
      <xdr:row>60</xdr:row>
      <xdr:rowOff>138536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53463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65088</xdr:rowOff>
    </xdr:from>
    <xdr:to>
      <xdr:col>73</xdr:col>
      <xdr:colOff>44450</xdr:colOff>
      <xdr:row>60</xdr:row>
      <xdr:rowOff>166688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61066</xdr:rowOff>
    </xdr:from>
    <xdr:to>
      <xdr:col>68</xdr:col>
      <xdr:colOff>203200</xdr:colOff>
      <xdr:row>60</xdr:row>
      <xdr:rowOff>162666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1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公営企業に要する経費の財源とする地方債の償還分</a:t>
          </a:r>
          <a:r>
            <a:rPr kumimoji="1" lang="ja-JP" altLang="en-US" sz="1100">
              <a:solidFill>
                <a:schemeClr val="dk1"/>
              </a:solidFill>
              <a:effectLst/>
              <a:latin typeface="+mn-lt"/>
              <a:ea typeface="+mn-ea"/>
              <a:cs typeface="+mn-cs"/>
            </a:rPr>
            <a:t>は減少しているものの、元利償還金や、一部事務組合等</a:t>
          </a:r>
          <a:r>
            <a:rPr kumimoji="1" lang="ja-JP" altLang="ja-JP" sz="1100">
              <a:solidFill>
                <a:schemeClr val="dk1"/>
              </a:solidFill>
              <a:effectLst/>
              <a:latin typeface="+mn-lt"/>
              <a:ea typeface="+mn-ea"/>
              <a:cs typeface="+mn-cs"/>
            </a:rPr>
            <a:t>に要する経費の財源とする地方債の償還分</a:t>
          </a:r>
          <a:r>
            <a:rPr kumimoji="1" lang="ja-JP" altLang="en-US" sz="1100">
              <a:solidFill>
                <a:schemeClr val="dk1"/>
              </a:solidFill>
              <a:effectLst/>
              <a:latin typeface="+mn-lt"/>
              <a:ea typeface="+mn-ea"/>
              <a:cs typeface="+mn-cs"/>
            </a:rPr>
            <a:t>がわずかに増加し</a:t>
          </a:r>
          <a:r>
            <a:rPr kumimoji="1" lang="en-US" altLang="ja-JP" sz="1100">
              <a:solidFill>
                <a:schemeClr val="dk1"/>
              </a:solidFill>
              <a:effectLst/>
              <a:latin typeface="+mn-lt"/>
              <a:ea typeface="+mn-ea"/>
              <a:cs typeface="+mn-cs"/>
            </a:rPr>
            <a:t>364364</a:t>
          </a:r>
          <a:r>
            <a:rPr kumimoji="1" lang="ja-JP" altLang="ja-JP" sz="1100">
              <a:solidFill>
                <a:schemeClr val="dk1"/>
              </a:solidFill>
              <a:effectLst/>
              <a:latin typeface="+mn-lt"/>
              <a:ea typeface="+mn-ea"/>
              <a:cs typeface="+mn-cs"/>
            </a:rPr>
            <a:t>、前年度から０．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類似団体平均を下回る状況であるものの、今後もプライマリーバランスを意識した市債の発行をすることで地方債残高の減少に努め、改善に努めていく。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22437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723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38523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965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92287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6087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公債費に充てられる使用料等の充当可能財源が減少したため、昨年度に比べわずかに悪化したものの、起債残高の減少等により、全体として減少傾向にある。</a:t>
          </a:r>
          <a:endParaRPr lang="ja-JP" altLang="ja-JP" sz="1400">
            <a:effectLst/>
          </a:endParaRPr>
        </a:p>
        <a:p>
          <a:r>
            <a:rPr kumimoji="1" lang="ja-JP" altLang="ja-JP" sz="1100">
              <a:solidFill>
                <a:schemeClr val="dk1"/>
              </a:solidFill>
              <a:effectLst/>
              <a:latin typeface="+mn-lt"/>
              <a:ea typeface="+mn-ea"/>
              <a:cs typeface="+mn-cs"/>
            </a:rPr>
            <a:t>　今後もより一層、新規発行の抑制や、入札等による低利での調達に努める等、継続した取組を行うとともに、プライマリーバランスを意識した市債の発行を行い、適正な地方債管理に努める。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62,061
61,641
19.69
28,680,295
28,477,730
99,601
13,289,903
21,583,429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人件費については、類似団体と比較すると特に手当が高い水準にある。</a:t>
          </a:r>
          <a:endParaRPr lang="ja-JP" altLang="ja-JP" sz="1400">
            <a:effectLst/>
          </a:endParaRPr>
        </a:p>
        <a:p>
          <a:r>
            <a:rPr kumimoji="1" lang="ja-JP" altLang="ja-JP" sz="1100">
              <a:solidFill>
                <a:schemeClr val="dk1"/>
              </a:solidFill>
              <a:effectLst/>
              <a:latin typeface="+mn-lt"/>
              <a:ea typeface="+mn-ea"/>
              <a:cs typeface="+mn-cs"/>
            </a:rPr>
            <a:t>　全体的に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類似団体平均よりも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水準にある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、今後も事務事業改善による時間外手当の削減や、退職者の一部不補充等の実施により改善を図っていく。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105773</xdr:rowOff>
    </xdr:from>
    <xdr:to>
      <xdr:col>24</xdr:col>
      <xdr:colOff>25400</xdr:colOff>
      <xdr:row>35</xdr:row>
      <xdr:rowOff>131899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65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35</xdr:row>
      <xdr:rowOff>105773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869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25763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8692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25763</xdr:rowOff>
    </xdr:from>
    <xdr:to>
      <xdr:col>11</xdr:col>
      <xdr:colOff>9525</xdr:colOff>
      <xdr:row>36</xdr:row>
      <xdr:rowOff>51889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979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81099</xdr:rowOff>
    </xdr:from>
    <xdr:to>
      <xdr:col>24</xdr:col>
      <xdr:colOff>76200</xdr:colOff>
      <xdr:row>36</xdr:row>
      <xdr:rowOff>11249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97626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54973</xdr:rowOff>
    </xdr:from>
    <xdr:to>
      <xdr:col>20</xdr:col>
      <xdr:colOff>38100</xdr:colOff>
      <xdr:row>35</xdr:row>
      <xdr:rowOff>156573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146413</xdr:rowOff>
    </xdr:from>
    <xdr:to>
      <xdr:col>11</xdr:col>
      <xdr:colOff>60325</xdr:colOff>
      <xdr:row>36</xdr:row>
      <xdr:rowOff>76563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86740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物件費については震災前から増加傾向にあり、その要因としては指定管理や委託業務の増加により、人件費から物件費へのシフトが起きているためである。</a:t>
          </a:r>
          <a:endParaRPr lang="ja-JP" altLang="ja-JP" sz="1400">
            <a:effectLst/>
          </a:endParaRPr>
        </a:p>
        <a:p>
          <a:r>
            <a:rPr kumimoji="1" lang="ja-JP" altLang="ja-JP" sz="1100">
              <a:solidFill>
                <a:schemeClr val="dk1"/>
              </a:solidFill>
              <a:effectLst/>
              <a:latin typeface="+mn-lt"/>
              <a:ea typeface="+mn-ea"/>
              <a:cs typeface="+mn-cs"/>
            </a:rPr>
            <a:t>　また、昨今の物価価格高騰</a:t>
          </a:r>
          <a:r>
            <a:rPr kumimoji="1" lang="ja-JP" altLang="en-US" sz="1100">
              <a:solidFill>
                <a:schemeClr val="dk1"/>
              </a:solidFill>
              <a:effectLst/>
              <a:latin typeface="+mn-lt"/>
              <a:ea typeface="+mn-ea"/>
              <a:cs typeface="+mn-cs"/>
            </a:rPr>
            <a:t>により、増加傾向にある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経常経費として今後も支出されていくものであるため、事務事業の見直しによる歳出削減や、競争に伴うコスト削減効果を図っていく。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19</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566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9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53848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759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11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48768</xdr:rowOff>
    </xdr:from>
    <xdr:to>
      <xdr:col>78</xdr:col>
      <xdr:colOff>120650</xdr:colOff>
      <xdr:row>18</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135145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2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全国的な社会保障経費の増のほか、</a:t>
          </a:r>
          <a:r>
            <a:rPr kumimoji="1" lang="ja-JP" altLang="ja-JP" sz="1100">
              <a:solidFill>
                <a:schemeClr val="dk1"/>
              </a:solidFill>
              <a:effectLst/>
              <a:latin typeface="+mn-lt"/>
              <a:ea typeface="+mn-ea"/>
              <a:cs typeface="+mn-cs"/>
            </a:rPr>
            <a:t>施設型給付費や子ども医療費の増加等で、扶助費全体が増加し、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ポイントの悪化となった。</a:t>
          </a:r>
          <a:endParaRPr lang="ja-JP" altLang="ja-JP" sz="1400">
            <a:effectLst/>
          </a:endParaRPr>
        </a:p>
        <a:p>
          <a:r>
            <a:rPr kumimoji="1" lang="ja-JP" altLang="ja-JP" sz="1100">
              <a:solidFill>
                <a:schemeClr val="dk1"/>
              </a:solidFill>
              <a:effectLst/>
              <a:latin typeface="+mn-lt"/>
              <a:ea typeface="+mn-ea"/>
              <a:cs typeface="+mn-cs"/>
            </a:rPr>
            <a:t>　例年、類似団体平均の水準で推移してい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各種扶助事業の増加により類似団体の中でも下位となり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生活保護受給者の自立支援や各種予防事業により、医療及び介護給付費の抑制を図り改善に努める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96520</xdr:rowOff>
    </xdr:from>
    <xdr:to>
      <xdr:col>24</xdr:col>
      <xdr:colOff>25400</xdr:colOff>
      <xdr:row>57</xdr:row>
      <xdr:rowOff>62230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77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96520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96520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45720</xdr:rowOff>
    </xdr:from>
    <xdr:to>
      <xdr:col>20</xdr:col>
      <xdr:colOff>38100</xdr:colOff>
      <xdr:row>56</xdr:row>
      <xdr:rowOff>147320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132097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45720</xdr:rowOff>
    </xdr:from>
    <xdr:to>
      <xdr:col>6</xdr:col>
      <xdr:colOff>171450</xdr:colOff>
      <xdr:row>56</xdr:row>
      <xdr:rowOff>147320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132097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下水道事業会計の企業会計化に伴い、これまで繰出金として支出していた経費が補助費等に区分が変更となり、類似団体の平均値と同等程度となっている。</a:t>
          </a:r>
          <a:endParaRPr lang="ja-JP" altLang="ja-JP" sz="1000">
            <a:effectLst/>
          </a:endParaRPr>
        </a:p>
        <a:p>
          <a:r>
            <a:rPr kumimoji="1" lang="ja-JP" altLang="ja-JP" sz="1100">
              <a:solidFill>
                <a:schemeClr val="dk1"/>
              </a:solidFill>
              <a:effectLst/>
              <a:latin typeface="+mn-lt"/>
              <a:ea typeface="+mn-ea"/>
              <a:cs typeface="+mn-cs"/>
            </a:rPr>
            <a:t>　今後も、施設維持に関する経費が増加することが予想されるため、計画的な維持管理に努め、経費削減を図っていく必要がある。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59</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9480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46990</xdr:rowOff>
    </xdr:from>
    <xdr:to>
      <xdr:col>82</xdr:col>
      <xdr:colOff>196850</xdr:colOff>
      <xdr:row>59</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16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52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52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125730</xdr:rowOff>
    </xdr:from>
    <xdr:to>
      <xdr:col>74</xdr:col>
      <xdr:colOff>31750</xdr:colOff>
      <xdr:row>56</xdr:row>
      <xdr:rowOff>55880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40657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60</xdr:row>
      <xdr:rowOff>142240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59620"/>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91440</xdr:rowOff>
    </xdr:from>
    <xdr:to>
      <xdr:col>65</xdr:col>
      <xdr:colOff>53975</xdr:colOff>
      <xdr:row>61</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下水道事業会計の企業会計化に伴い、これまで繰出金として支出していた経費が補助費等に区分が変更となり、令和３年度から補助費が増加している。</a:t>
          </a:r>
          <a:endParaRPr lang="ja-JP" altLang="ja-JP" sz="1400">
            <a:effectLst/>
          </a:endParaRPr>
        </a:p>
        <a:p>
          <a:r>
            <a:rPr kumimoji="1" lang="ja-JP" altLang="ja-JP" sz="1100">
              <a:solidFill>
                <a:schemeClr val="dk1"/>
              </a:solidFill>
              <a:effectLst/>
              <a:latin typeface="+mn-lt"/>
              <a:ea typeface="+mn-ea"/>
              <a:cs typeface="+mn-cs"/>
            </a:rPr>
            <a:t>　類似団体平均を大幅に上回る要因としては、下水道事業会計において、低地・河口部といった本市の地理的条件により、水害防止のための、多額の雨水施設整備を行っていることによるもので、下水道事業の事務内容の状況を注視す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127000</xdr:rowOff>
    </xdr:from>
    <xdr:to>
      <xdr:col>82</xdr:col>
      <xdr:colOff>107950</xdr:colOff>
      <xdr:row>40</xdr:row>
      <xdr:rowOff>134620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985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104140</xdr:rowOff>
    </xdr:from>
    <xdr:to>
      <xdr:col>78</xdr:col>
      <xdr:colOff>69850</xdr:colOff>
      <xdr:row>40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962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96520</xdr:rowOff>
    </xdr:from>
    <xdr:to>
      <xdr:col>73</xdr:col>
      <xdr:colOff>180975</xdr:colOff>
      <xdr:row>40</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954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40</xdr:row>
      <xdr:rowOff>96520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920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83820</xdr:rowOff>
    </xdr:from>
    <xdr:to>
      <xdr:col>82</xdr:col>
      <xdr:colOff>158750</xdr:colOff>
      <xdr:row>41</xdr:row>
      <xdr:rowOff>13970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55897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76200</xdr:rowOff>
    </xdr:from>
    <xdr:to>
      <xdr:col>78</xdr:col>
      <xdr:colOff>120650</xdr:colOff>
      <xdr:row>41</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162577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53340</xdr:rowOff>
    </xdr:from>
    <xdr:to>
      <xdr:col>74</xdr:col>
      <xdr:colOff>31750</xdr:colOff>
      <xdr:row>40</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139717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45720</xdr:rowOff>
    </xdr:from>
    <xdr:to>
      <xdr:col>69</xdr:col>
      <xdr:colOff>142875</xdr:colOff>
      <xdr:row>40</xdr:row>
      <xdr:rowOff>147320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132097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地方債残高の抑制のため、毎年度の地方債の借入額を元金償還額以下に抑制することを方針とし、減少傾向にある。</a:t>
          </a:r>
          <a:endParaRPr lang="ja-JP" altLang="ja-JP" sz="1400">
            <a:effectLst/>
          </a:endParaRPr>
        </a:p>
        <a:p>
          <a:r>
            <a:rPr kumimoji="1" lang="ja-JP" altLang="ja-JP" sz="1100">
              <a:solidFill>
                <a:schemeClr val="dk1"/>
              </a:solidFill>
              <a:effectLst/>
              <a:latin typeface="+mn-lt"/>
              <a:ea typeface="+mn-ea"/>
              <a:cs typeface="+mn-cs"/>
            </a:rPr>
            <a:t>　今後もより一層、新規発行の抑制や、入札等による低利での調達に努める等、継続した取組を行い、適正な地方債管理に努める。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57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4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77</xdr:row>
      <xdr:rowOff>8889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495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85089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10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昨今の賃金の上昇や物価の高騰に伴い、４</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４</a:t>
          </a:r>
          <a:r>
            <a:rPr kumimoji="1" lang="ja-JP" altLang="ja-JP" sz="1050">
              <a:solidFill>
                <a:schemeClr val="dk1"/>
              </a:solidFill>
              <a:effectLst/>
              <a:latin typeface="+mn-lt"/>
              <a:ea typeface="+mn-ea"/>
              <a:cs typeface="+mn-cs"/>
            </a:rPr>
            <a:t>ポイント悪化している。</a:t>
          </a:r>
          <a:endParaRPr lang="ja-JP" altLang="ja-JP" sz="1200">
            <a:effectLst/>
          </a:endParaRPr>
        </a:p>
        <a:p>
          <a:r>
            <a:rPr kumimoji="1" lang="ja-JP" altLang="ja-JP" sz="1050">
              <a:solidFill>
                <a:schemeClr val="dk1"/>
              </a:solidFill>
              <a:effectLst/>
              <a:latin typeface="+mn-lt"/>
              <a:ea typeface="+mn-ea"/>
              <a:cs typeface="+mn-cs"/>
            </a:rPr>
            <a:t>　類似団体平均を上回る要因としては、低地・河口部といった本市の地理的条件により、雨水対策事業への繰出金が多額となっていることが挙げられる。</a:t>
          </a:r>
          <a:endParaRPr lang="ja-JP" altLang="ja-JP" sz="1200">
            <a:effectLst/>
          </a:endParaRPr>
        </a:p>
        <a:p>
          <a:r>
            <a:rPr kumimoji="1" lang="ja-JP" altLang="ja-JP" sz="1050">
              <a:solidFill>
                <a:schemeClr val="dk1"/>
              </a:solidFill>
              <a:effectLst/>
              <a:latin typeface="+mn-lt"/>
              <a:ea typeface="+mn-ea"/>
              <a:cs typeface="+mn-cs"/>
            </a:rPr>
            <a:t>　今後も、事務事業の見直しや適正な定員管理等による歳出削減を図るとともに、</a:t>
          </a:r>
          <a:r>
            <a:rPr kumimoji="1" lang="ja-JP" altLang="ja-JP" sz="1000">
              <a:solidFill>
                <a:schemeClr val="dk1"/>
              </a:solidFill>
              <a:effectLst/>
              <a:latin typeface="+mn-lt"/>
              <a:ea typeface="+mn-ea"/>
              <a:cs typeface="+mn-cs"/>
            </a:rPr>
            <a:t>計画的</a:t>
          </a:r>
          <a:r>
            <a:rPr kumimoji="1" lang="ja-JP" altLang="ja-JP" sz="1050">
              <a:solidFill>
                <a:schemeClr val="dk1"/>
              </a:solidFill>
              <a:effectLst/>
              <a:latin typeface="+mn-lt"/>
              <a:ea typeface="+mn-ea"/>
              <a:cs typeface="+mn-cs"/>
            </a:rPr>
            <a:t>な施設維持管理を推進し、行財政運営の改善に努めていく。</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6986</xdr:rowOff>
    </xdr:from>
    <xdr:to>
      <xdr:col>82</xdr:col>
      <xdr:colOff>107950</xdr:colOff>
      <xdr:row>80</xdr:row>
      <xdr:rowOff>86995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51536"/>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79</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20089"/>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46989</xdr:rowOff>
    </xdr:from>
    <xdr:to>
      <xdr:col>73</xdr:col>
      <xdr:colOff>180975</xdr:colOff>
      <xdr:row>79</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200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35561</xdr:rowOff>
    </xdr:from>
    <xdr:to>
      <xdr:col>69</xdr:col>
      <xdr:colOff>92075</xdr:colOff>
      <xdr:row>79</xdr:row>
      <xdr:rowOff>109855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801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36195</xdr:rowOff>
    </xdr:from>
    <xdr:to>
      <xdr:col>82</xdr:col>
      <xdr:colOff>158750</xdr:colOff>
      <xdr:row>80</xdr:row>
      <xdr:rowOff>137795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116222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6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127636</xdr:rowOff>
    </xdr:from>
    <xdr:to>
      <xdr:col>78</xdr:col>
      <xdr:colOff>120650</xdr:colOff>
      <xdr:row>79</xdr:row>
      <xdr:rowOff>57786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42563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156211</xdr:rowOff>
    </xdr:from>
    <xdr:to>
      <xdr:col>69</xdr:col>
      <xdr:colOff>142875</xdr:colOff>
      <xdr:row>79</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59055</xdr:rowOff>
    </xdr:from>
    <xdr:to>
      <xdr:col>65</xdr:col>
      <xdr:colOff>53975</xdr:colOff>
      <xdr:row>79</xdr:row>
      <xdr:rowOff>160655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145432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143129</xdr:rowOff>
    </xdr:from>
    <xdr:to>
      <xdr:col>29</xdr:col>
      <xdr:colOff>127000</xdr:colOff>
      <xdr:row>18</xdr:row>
      <xdr:rowOff>698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5404"/>
          <a:ext cx="647700" cy="29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135992</xdr:rowOff>
    </xdr:from>
    <xdr:to>
      <xdr:col>26</xdr:col>
      <xdr:colOff>50800</xdr:colOff>
      <xdr:row>18</xdr:row>
      <xdr:rowOff>698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98267"/>
          <a:ext cx="698500" cy="36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117996</xdr:rowOff>
    </xdr:from>
    <xdr:to>
      <xdr:col>22</xdr:col>
      <xdr:colOff>114300</xdr:colOff>
      <xdr:row>17</xdr:row>
      <xdr:rowOff>135992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0271"/>
          <a:ext cx="698500" cy="1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112332</xdr:rowOff>
    </xdr:from>
    <xdr:to>
      <xdr:col>18</xdr:col>
      <xdr:colOff>177800</xdr:colOff>
      <xdr:row>17</xdr:row>
      <xdr:rowOff>117996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4607"/>
          <a:ext cx="698500" cy="5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92329</xdr:rowOff>
    </xdr:from>
    <xdr:to>
      <xdr:col>29</xdr:col>
      <xdr:colOff>177800</xdr:colOff>
      <xdr:row>18</xdr:row>
      <xdr:rowOff>22479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64406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121348</xdr:rowOff>
    </xdr:from>
    <xdr:to>
      <xdr:col>26</xdr:col>
      <xdr:colOff>101600</xdr:colOff>
      <xdr:row>18</xdr:row>
      <xdr:rowOff>51498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36275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85192</xdr:rowOff>
    </xdr:from>
    <xdr:to>
      <xdr:col>22</xdr:col>
      <xdr:colOff>165100</xdr:colOff>
      <xdr:row>18</xdr:row>
      <xdr:rowOff>15342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7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67196</xdr:rowOff>
    </xdr:from>
    <xdr:to>
      <xdr:col>19</xdr:col>
      <xdr:colOff>38100</xdr:colOff>
      <xdr:row>17</xdr:row>
      <xdr:rowOff>168796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153573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61532</xdr:rowOff>
    </xdr:from>
    <xdr:to>
      <xdr:col>15</xdr:col>
      <xdr:colOff>101600</xdr:colOff>
      <xdr:row>17</xdr:row>
      <xdr:rowOff>163132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3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147909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57800</xdr:rowOff>
    </xdr:from>
    <xdr:to>
      <xdr:col>29</xdr:col>
      <xdr:colOff>127000</xdr:colOff>
      <xdr:row>36</xdr:row>
      <xdr:rowOff>127849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11050"/>
          <a:ext cx="647700" cy="7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57800</xdr:rowOff>
    </xdr:from>
    <xdr:to>
      <xdr:col>26</xdr:col>
      <xdr:colOff>50800</xdr:colOff>
      <xdr:row>36</xdr:row>
      <xdr:rowOff>124257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11050"/>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124257</xdr:rowOff>
    </xdr:from>
    <xdr:to>
      <xdr:col>22</xdr:col>
      <xdr:colOff>114300</xdr:colOff>
      <xdr:row>36</xdr:row>
      <xdr:rowOff>162596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77507"/>
          <a:ext cx="698500" cy="38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37585</xdr:rowOff>
    </xdr:from>
    <xdr:to>
      <xdr:col>18</xdr:col>
      <xdr:colOff>177800</xdr:colOff>
      <xdr:row>36</xdr:row>
      <xdr:rowOff>162596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0835"/>
          <a:ext cx="698500" cy="125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77049</xdr:rowOff>
    </xdr:from>
    <xdr:to>
      <xdr:col>29</xdr:col>
      <xdr:colOff>177800</xdr:colOff>
      <xdr:row>37</xdr:row>
      <xdr:rowOff>7199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49126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0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7000</xdr:rowOff>
    </xdr:from>
    <xdr:to>
      <xdr:col>26</xdr:col>
      <xdr:colOff>101600</xdr:colOff>
      <xdr:row>36</xdr:row>
      <xdr:rowOff>108600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6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93377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73457</xdr:rowOff>
    </xdr:from>
    <xdr:to>
      <xdr:col>22</xdr:col>
      <xdr:colOff>165100</xdr:colOff>
      <xdr:row>37</xdr:row>
      <xdr:rowOff>3607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2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159834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1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111796</xdr:rowOff>
    </xdr:from>
    <xdr:to>
      <xdr:col>19</xdr:col>
      <xdr:colOff>38100</xdr:colOff>
      <xdr:row>37</xdr:row>
      <xdr:rowOff>41946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26723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329685</xdr:rowOff>
    </xdr:from>
    <xdr:to>
      <xdr:col>15</xdr:col>
      <xdr:colOff>101600</xdr:colOff>
      <xdr:row>36</xdr:row>
      <xdr:rowOff>88385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73162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62,061
61,641
19.69
28,680,295
28,477,730
99,601
13,289,903
21,583,429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111906</xdr:rowOff>
    </xdr:from>
    <xdr:to>
      <xdr:col>24</xdr:col>
      <xdr:colOff>63500</xdr:colOff>
      <xdr:row>37</xdr:row>
      <xdr:rowOff>134900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5556"/>
          <a:ext cx="8382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104153</xdr:rowOff>
    </xdr:from>
    <xdr:to>
      <xdr:col>19</xdr:col>
      <xdr:colOff>177800</xdr:colOff>
      <xdr:row>37</xdr:row>
      <xdr:rowOff>134900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7803"/>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52832</xdr:rowOff>
    </xdr:from>
    <xdr:to>
      <xdr:col>15</xdr:col>
      <xdr:colOff>50800</xdr:colOff>
      <xdr:row>37</xdr:row>
      <xdr:rowOff>104153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6482"/>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52832</xdr:rowOff>
    </xdr:from>
    <xdr:to>
      <xdr:col>10</xdr:col>
      <xdr:colOff>114300</xdr:colOff>
      <xdr:row>37</xdr:row>
      <xdr:rowOff>59557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6482"/>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61106</xdr:rowOff>
    </xdr:from>
    <xdr:to>
      <xdr:col>24</xdr:col>
      <xdr:colOff>114300</xdr:colOff>
      <xdr:row>37</xdr:row>
      <xdr:rowOff>162706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39533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84100</xdr:rowOff>
    </xdr:from>
    <xdr:to>
      <xdr:col>20</xdr:col>
      <xdr:colOff>38100</xdr:colOff>
      <xdr:row>38</xdr:row>
      <xdr:rowOff>14250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5377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53353</xdr:rowOff>
    </xdr:from>
    <xdr:to>
      <xdr:col>15</xdr:col>
      <xdr:colOff>101600</xdr:colOff>
      <xdr:row>37</xdr:row>
      <xdr:rowOff>154953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146080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2032</xdr:rowOff>
    </xdr:from>
    <xdr:to>
      <xdr:col>10</xdr:col>
      <xdr:colOff>165100</xdr:colOff>
      <xdr:row>37</xdr:row>
      <xdr:rowOff>103632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94759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8757</xdr:rowOff>
    </xdr:from>
    <xdr:to>
      <xdr:col>6</xdr:col>
      <xdr:colOff>38100</xdr:colOff>
      <xdr:row>37</xdr:row>
      <xdr:rowOff>110357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101484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168542</xdr:rowOff>
    </xdr:from>
    <xdr:to>
      <xdr:col>24</xdr:col>
      <xdr:colOff>63500</xdr:colOff>
      <xdr:row>56</xdr:row>
      <xdr:rowOff>53759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98292"/>
          <a:ext cx="838200" cy="5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168542</xdr:rowOff>
    </xdr:from>
    <xdr:to>
      <xdr:col>19</xdr:col>
      <xdr:colOff>177800</xdr:colOff>
      <xdr:row>56</xdr:row>
      <xdr:rowOff>36626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8292"/>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36626</xdr:rowOff>
    </xdr:from>
    <xdr:to>
      <xdr:col>15</xdr:col>
      <xdr:colOff>50800</xdr:colOff>
      <xdr:row>56</xdr:row>
      <xdr:rowOff>114529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7826"/>
          <a:ext cx="889000" cy="7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114529</xdr:rowOff>
    </xdr:from>
    <xdr:to>
      <xdr:col>10</xdr:col>
      <xdr:colOff>114300</xdr:colOff>
      <xdr:row>57</xdr:row>
      <xdr:rowOff>82029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5729"/>
          <a:ext cx="889000" cy="13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2959</xdr:rowOff>
    </xdr:from>
    <xdr:to>
      <xdr:col>24</xdr:col>
      <xdr:colOff>114300</xdr:colOff>
      <xdr:row>56</xdr:row>
      <xdr:rowOff>104559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25836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117742</xdr:rowOff>
    </xdr:from>
    <xdr:to>
      <xdr:col>20</xdr:col>
      <xdr:colOff>38100</xdr:colOff>
      <xdr:row>56</xdr:row>
      <xdr:rowOff>47892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64419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157276</xdr:rowOff>
    </xdr:from>
    <xdr:to>
      <xdr:col>15</xdr:col>
      <xdr:colOff>101600</xdr:colOff>
      <xdr:row>56</xdr:row>
      <xdr:rowOff>87426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103953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63729</xdr:rowOff>
    </xdr:from>
    <xdr:to>
      <xdr:col>10</xdr:col>
      <xdr:colOff>165100</xdr:colOff>
      <xdr:row>56</xdr:row>
      <xdr:rowOff>165329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31229</xdr:rowOff>
    </xdr:from>
    <xdr:to>
      <xdr:col>6</xdr:col>
      <xdr:colOff>38100</xdr:colOff>
      <xdr:row>57</xdr:row>
      <xdr:rowOff>132829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123956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9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113449</xdr:rowOff>
    </xdr:from>
    <xdr:to>
      <xdr:col>24</xdr:col>
      <xdr:colOff>63500</xdr:colOff>
      <xdr:row>78</xdr:row>
      <xdr:rowOff>130938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6549"/>
          <a:ext cx="8382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86283</xdr:rowOff>
    </xdr:from>
    <xdr:to>
      <xdr:col>19</xdr:col>
      <xdr:colOff>177800</xdr:colOff>
      <xdr:row>78</xdr:row>
      <xdr:rowOff>130938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59383"/>
          <a:ext cx="889000" cy="4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57290</xdr:rowOff>
    </xdr:from>
    <xdr:to>
      <xdr:col>15</xdr:col>
      <xdr:colOff>50800</xdr:colOff>
      <xdr:row>78</xdr:row>
      <xdr:rowOff>86283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0390"/>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57290</xdr:rowOff>
    </xdr:from>
    <xdr:to>
      <xdr:col>10</xdr:col>
      <xdr:colOff>114300</xdr:colOff>
      <xdr:row>78</xdr:row>
      <xdr:rowOff>83922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0390"/>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62649</xdr:rowOff>
    </xdr:from>
    <xdr:to>
      <xdr:col>24</xdr:col>
      <xdr:colOff>114300</xdr:colOff>
      <xdr:row>78</xdr:row>
      <xdr:rowOff>164249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80138</xdr:rowOff>
    </xdr:from>
    <xdr:to>
      <xdr:col>20</xdr:col>
      <xdr:colOff>38100</xdr:colOff>
      <xdr:row>79</xdr:row>
      <xdr:rowOff>10288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35483</xdr:rowOff>
    </xdr:from>
    <xdr:to>
      <xdr:col>15</xdr:col>
      <xdr:colOff>101600</xdr:colOff>
      <xdr:row>78</xdr:row>
      <xdr:rowOff>137083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128210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6490</xdr:rowOff>
    </xdr:from>
    <xdr:to>
      <xdr:col>10</xdr:col>
      <xdr:colOff>165100</xdr:colOff>
      <xdr:row>78</xdr:row>
      <xdr:rowOff>108090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99217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33122</xdr:rowOff>
    </xdr:from>
    <xdr:to>
      <xdr:col>6</xdr:col>
      <xdr:colOff>38100</xdr:colOff>
      <xdr:row>78</xdr:row>
      <xdr:rowOff>134722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125849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71861</xdr:rowOff>
    </xdr:from>
    <xdr:to>
      <xdr:col>24</xdr:col>
      <xdr:colOff>63500</xdr:colOff>
      <xdr:row>96</xdr:row>
      <xdr:rowOff>56327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59611"/>
          <a:ext cx="838200" cy="15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48434</xdr:rowOff>
    </xdr:from>
    <xdr:to>
      <xdr:col>19</xdr:col>
      <xdr:colOff>177800</xdr:colOff>
      <xdr:row>96</xdr:row>
      <xdr:rowOff>56327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36184"/>
          <a:ext cx="889000" cy="17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48434</xdr:rowOff>
    </xdr:from>
    <xdr:to>
      <xdr:col>15</xdr:col>
      <xdr:colOff>50800</xdr:colOff>
      <xdr:row>96</xdr:row>
      <xdr:rowOff>167001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36184"/>
          <a:ext cx="889000" cy="29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167001</xdr:rowOff>
    </xdr:from>
    <xdr:to>
      <xdr:col>10</xdr:col>
      <xdr:colOff>114300</xdr:colOff>
      <xdr:row>97</xdr:row>
      <xdr:rowOff>76433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26201"/>
          <a:ext cx="889000" cy="8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21061</xdr:rowOff>
    </xdr:from>
    <xdr:to>
      <xdr:col>24</xdr:col>
      <xdr:colOff>114300</xdr:colOff>
      <xdr:row>95</xdr:row>
      <xdr:rowOff>122661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43938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6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5527</xdr:rowOff>
    </xdr:from>
    <xdr:to>
      <xdr:col>20</xdr:col>
      <xdr:colOff>38100</xdr:colOff>
      <xdr:row>96</xdr:row>
      <xdr:rowOff>107127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98254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5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169084</xdr:rowOff>
    </xdr:from>
    <xdr:to>
      <xdr:col>15</xdr:col>
      <xdr:colOff>101600</xdr:colOff>
      <xdr:row>95</xdr:row>
      <xdr:rowOff>99234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115761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116201</xdr:rowOff>
    </xdr:from>
    <xdr:to>
      <xdr:col>10</xdr:col>
      <xdr:colOff>165100</xdr:colOff>
      <xdr:row>97</xdr:row>
      <xdr:rowOff>46351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7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62878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5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25633</xdr:rowOff>
    </xdr:from>
    <xdr:to>
      <xdr:col>6</xdr:col>
      <xdr:colOff>38100</xdr:colOff>
      <xdr:row>97</xdr:row>
      <xdr:rowOff>127233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118360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4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103589</xdr:rowOff>
    </xdr:from>
    <xdr:to>
      <xdr:col>55</xdr:col>
      <xdr:colOff>0</xdr:colOff>
      <xdr:row>36</xdr:row>
      <xdr:rowOff>129299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5789"/>
          <a:ext cx="8382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100586</xdr:rowOff>
    </xdr:from>
    <xdr:to>
      <xdr:col>50</xdr:col>
      <xdr:colOff>114300</xdr:colOff>
      <xdr:row>36</xdr:row>
      <xdr:rowOff>129299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72786"/>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89309</xdr:rowOff>
    </xdr:from>
    <xdr:to>
      <xdr:col>45</xdr:col>
      <xdr:colOff>177800</xdr:colOff>
      <xdr:row>36</xdr:row>
      <xdr:rowOff>100586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04259"/>
          <a:ext cx="889000" cy="86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89309</xdr:rowOff>
    </xdr:from>
    <xdr:to>
      <xdr:col>41</xdr:col>
      <xdr:colOff>50800</xdr:colOff>
      <xdr:row>37</xdr:row>
      <xdr:rowOff>83281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04259"/>
          <a:ext cx="889000" cy="102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52789</xdr:rowOff>
    </xdr:from>
    <xdr:to>
      <xdr:col>55</xdr:col>
      <xdr:colOff>50800</xdr:colOff>
      <xdr:row>36</xdr:row>
      <xdr:rowOff>154389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75666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78499</xdr:rowOff>
    </xdr:from>
    <xdr:to>
      <xdr:col>50</xdr:col>
      <xdr:colOff>165100</xdr:colOff>
      <xdr:row>37</xdr:row>
      <xdr:rowOff>8649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171226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49786</xdr:rowOff>
    </xdr:from>
    <xdr:to>
      <xdr:col>46</xdr:col>
      <xdr:colOff>38100</xdr:colOff>
      <xdr:row>36</xdr:row>
      <xdr:rowOff>151386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167913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38509</xdr:rowOff>
    </xdr:from>
    <xdr:to>
      <xdr:col>41</xdr:col>
      <xdr:colOff>101600</xdr:colOff>
      <xdr:row>31</xdr:row>
      <xdr:rowOff>140109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156636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2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32481</xdr:rowOff>
    </xdr:from>
    <xdr:to>
      <xdr:col>36</xdr:col>
      <xdr:colOff>165100</xdr:colOff>
      <xdr:row>37</xdr:row>
      <xdr:rowOff>134081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125209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136563</xdr:rowOff>
    </xdr:from>
    <xdr:to>
      <xdr:col>55</xdr:col>
      <xdr:colOff>0</xdr:colOff>
      <xdr:row>56</xdr:row>
      <xdr:rowOff>147751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94863"/>
          <a:ext cx="838200" cy="35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16066</xdr:rowOff>
    </xdr:from>
    <xdr:to>
      <xdr:col>50</xdr:col>
      <xdr:colOff>114300</xdr:colOff>
      <xdr:row>56</xdr:row>
      <xdr:rowOff>147751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17266"/>
          <a:ext cx="889000" cy="1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3784</xdr:rowOff>
    </xdr:from>
    <xdr:to>
      <xdr:col>45</xdr:col>
      <xdr:colOff>177800</xdr:colOff>
      <xdr:row>56</xdr:row>
      <xdr:rowOff>16066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62084"/>
          <a:ext cx="889000" cy="35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156235</xdr:rowOff>
    </xdr:from>
    <xdr:to>
      <xdr:col>41</xdr:col>
      <xdr:colOff>50800</xdr:colOff>
      <xdr:row>54</xdr:row>
      <xdr:rowOff>3784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43085"/>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85763</xdr:rowOff>
    </xdr:from>
    <xdr:to>
      <xdr:col>55</xdr:col>
      <xdr:colOff>50800</xdr:colOff>
      <xdr:row>55</xdr:row>
      <xdr:rowOff>15913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108640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96951</xdr:rowOff>
    </xdr:from>
    <xdr:to>
      <xdr:col>50</xdr:col>
      <xdr:colOff>165100</xdr:colOff>
      <xdr:row>57</xdr:row>
      <xdr:rowOff>27101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18228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136716</xdr:rowOff>
    </xdr:from>
    <xdr:to>
      <xdr:col>46</xdr:col>
      <xdr:colOff>38100</xdr:colOff>
      <xdr:row>56</xdr:row>
      <xdr:rowOff>66866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57993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124434</xdr:rowOff>
    </xdr:from>
    <xdr:to>
      <xdr:col>41</xdr:col>
      <xdr:colOff>101600</xdr:colOff>
      <xdr:row>54</xdr:row>
      <xdr:rowOff>54584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71111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9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105435</xdr:rowOff>
    </xdr:from>
    <xdr:to>
      <xdr:col>36</xdr:col>
      <xdr:colOff>165100</xdr:colOff>
      <xdr:row>54</xdr:row>
      <xdr:rowOff>35585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52112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157187</xdr:rowOff>
    </xdr:from>
    <xdr:to>
      <xdr:col>55</xdr:col>
      <xdr:colOff>0</xdr:colOff>
      <xdr:row>78</xdr:row>
      <xdr:rowOff>108458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58837"/>
          <a:ext cx="838200" cy="1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134119</xdr:rowOff>
    </xdr:from>
    <xdr:to>
      <xdr:col>50</xdr:col>
      <xdr:colOff>114300</xdr:colOff>
      <xdr:row>77</xdr:row>
      <xdr:rowOff>157187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64319"/>
          <a:ext cx="889000" cy="19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26600</xdr:rowOff>
    </xdr:from>
    <xdr:to>
      <xdr:col>45</xdr:col>
      <xdr:colOff>177800</xdr:colOff>
      <xdr:row>76</xdr:row>
      <xdr:rowOff>134119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56800"/>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104515</xdr:rowOff>
    </xdr:from>
    <xdr:to>
      <xdr:col>41</xdr:col>
      <xdr:colOff>50800</xdr:colOff>
      <xdr:row>76</xdr:row>
      <xdr:rowOff>26600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448915"/>
          <a:ext cx="889000" cy="60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57658</xdr:rowOff>
    </xdr:from>
    <xdr:to>
      <xdr:col>55</xdr:col>
      <xdr:colOff>50800</xdr:colOff>
      <xdr:row>78</xdr:row>
      <xdr:rowOff>159258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144035</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106387</xdr:rowOff>
    </xdr:from>
    <xdr:to>
      <xdr:col>50</xdr:col>
      <xdr:colOff>165100</xdr:colOff>
      <xdr:row>78</xdr:row>
      <xdr:rowOff>36537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53064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8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83319</xdr:rowOff>
    </xdr:from>
    <xdr:to>
      <xdr:col>46</xdr:col>
      <xdr:colOff>38100</xdr:colOff>
      <xdr:row>77</xdr:row>
      <xdr:rowOff>13469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29995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147250</xdr:rowOff>
    </xdr:from>
    <xdr:to>
      <xdr:col>41</xdr:col>
      <xdr:colOff>101600</xdr:colOff>
      <xdr:row>76</xdr:row>
      <xdr:rowOff>77400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93927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7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53715</xdr:rowOff>
    </xdr:from>
    <xdr:to>
      <xdr:col>36</xdr:col>
      <xdr:colOff>165100</xdr:colOff>
      <xdr:row>72</xdr:row>
      <xdr:rowOff>155315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3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392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17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103386</xdr:rowOff>
    </xdr:from>
    <xdr:to>
      <xdr:col>55</xdr:col>
      <xdr:colOff>0</xdr:colOff>
      <xdr:row>97</xdr:row>
      <xdr:rowOff>169875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19686"/>
          <a:ext cx="838200" cy="5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169875</xdr:rowOff>
    </xdr:from>
    <xdr:to>
      <xdr:col>50</xdr:col>
      <xdr:colOff>114300</xdr:colOff>
      <xdr:row>97</xdr:row>
      <xdr:rowOff>171132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0052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118261</xdr:rowOff>
    </xdr:from>
    <xdr:to>
      <xdr:col>45</xdr:col>
      <xdr:colOff>177800</xdr:colOff>
      <xdr:row>97</xdr:row>
      <xdr:rowOff>171132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77461"/>
          <a:ext cx="889000" cy="2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118261</xdr:rowOff>
    </xdr:from>
    <xdr:to>
      <xdr:col>41</xdr:col>
      <xdr:colOff>50800</xdr:colOff>
      <xdr:row>98</xdr:row>
      <xdr:rowOff>117869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77461"/>
          <a:ext cx="889000" cy="34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52586</xdr:rowOff>
    </xdr:from>
    <xdr:to>
      <xdr:col>55</xdr:col>
      <xdr:colOff>50800</xdr:colOff>
      <xdr:row>94</xdr:row>
      <xdr:rowOff>154186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75463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119075</xdr:rowOff>
    </xdr:from>
    <xdr:to>
      <xdr:col>50</xdr:col>
      <xdr:colOff>165100</xdr:colOff>
      <xdr:row>98</xdr:row>
      <xdr:rowOff>49225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40352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120332</xdr:rowOff>
    </xdr:from>
    <xdr:to>
      <xdr:col>46</xdr:col>
      <xdr:colOff>38100</xdr:colOff>
      <xdr:row>98</xdr:row>
      <xdr:rowOff>50482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41609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67461</xdr:rowOff>
    </xdr:from>
    <xdr:to>
      <xdr:col>41</xdr:col>
      <xdr:colOff>101600</xdr:colOff>
      <xdr:row>96</xdr:row>
      <xdr:rowOff>169061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14138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67069</xdr:rowOff>
    </xdr:from>
    <xdr:to>
      <xdr:col>36</xdr:col>
      <xdr:colOff>165100</xdr:colOff>
      <xdr:row>98</xdr:row>
      <xdr:rowOff>168669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159796</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6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88860</xdr:rowOff>
    </xdr:from>
    <xdr:to>
      <xdr:col>85</xdr:col>
      <xdr:colOff>127000</xdr:colOff>
      <xdr:row>38</xdr:row>
      <xdr:rowOff>98598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03960"/>
          <a:ext cx="8382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98598</xdr:rowOff>
    </xdr:from>
    <xdr:to>
      <xdr:col>81</xdr:col>
      <xdr:colOff>50800</xdr:colOff>
      <xdr:row>38</xdr:row>
      <xdr:rowOff>112360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13698"/>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112360</xdr:rowOff>
    </xdr:from>
    <xdr:to>
      <xdr:col>76</xdr:col>
      <xdr:colOff>114300</xdr:colOff>
      <xdr:row>38</xdr:row>
      <xdr:rowOff>124978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27460"/>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2083</xdr:rowOff>
    </xdr:from>
    <xdr:to>
      <xdr:col>71</xdr:col>
      <xdr:colOff>177800</xdr:colOff>
      <xdr:row>38</xdr:row>
      <xdr:rowOff>124978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17183"/>
          <a:ext cx="889000" cy="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38060</xdr:rowOff>
    </xdr:from>
    <xdr:to>
      <xdr:col>85</xdr:col>
      <xdr:colOff>177800</xdr:colOff>
      <xdr:row>38</xdr:row>
      <xdr:rowOff>139660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168886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4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47798</xdr:rowOff>
    </xdr:from>
    <xdr:to>
      <xdr:col>81</xdr:col>
      <xdr:colOff>101600</xdr:colOff>
      <xdr:row>38</xdr:row>
      <xdr:rowOff>149398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140525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5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61560</xdr:rowOff>
    </xdr:from>
    <xdr:to>
      <xdr:col>76</xdr:col>
      <xdr:colOff>165100</xdr:colOff>
      <xdr:row>38</xdr:row>
      <xdr:rowOff>163160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154287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6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74178</xdr:rowOff>
    </xdr:from>
    <xdr:to>
      <xdr:col>72</xdr:col>
      <xdr:colOff>38100</xdr:colOff>
      <xdr:row>39</xdr:row>
      <xdr:rowOff>4328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166905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122733</xdr:rowOff>
    </xdr:from>
    <xdr:to>
      <xdr:col>67</xdr:col>
      <xdr:colOff>101600</xdr:colOff>
      <xdr:row>38</xdr:row>
      <xdr:rowOff>52883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69410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2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131178</xdr:rowOff>
    </xdr:from>
    <xdr:to>
      <xdr:col>85</xdr:col>
      <xdr:colOff>127000</xdr:colOff>
      <xdr:row>76</xdr:row>
      <xdr:rowOff>150800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61378"/>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131178</xdr:rowOff>
    </xdr:from>
    <xdr:to>
      <xdr:col>81</xdr:col>
      <xdr:colOff>50800</xdr:colOff>
      <xdr:row>76</xdr:row>
      <xdr:rowOff>147650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61378"/>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147650</xdr:rowOff>
    </xdr:from>
    <xdr:to>
      <xdr:col>76</xdr:col>
      <xdr:colOff>114300</xdr:colOff>
      <xdr:row>76</xdr:row>
      <xdr:rowOff>153555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778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45314</xdr:rowOff>
    </xdr:from>
    <xdr:to>
      <xdr:col>71</xdr:col>
      <xdr:colOff>177800</xdr:colOff>
      <xdr:row>76</xdr:row>
      <xdr:rowOff>153555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04064"/>
          <a:ext cx="889000" cy="27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100000</xdr:rowOff>
    </xdr:from>
    <xdr:to>
      <xdr:col>85</xdr:col>
      <xdr:colOff>177800</xdr:colOff>
      <xdr:row>77</xdr:row>
      <xdr:rowOff>30150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78427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80378</xdr:rowOff>
    </xdr:from>
    <xdr:to>
      <xdr:col>81</xdr:col>
      <xdr:colOff>101600</xdr:colOff>
      <xdr:row>77</xdr:row>
      <xdr:rowOff>10528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96850</xdr:rowOff>
    </xdr:from>
    <xdr:to>
      <xdr:col>76</xdr:col>
      <xdr:colOff>165100</xdr:colOff>
      <xdr:row>77</xdr:row>
      <xdr:rowOff>27000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18127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102755</xdr:rowOff>
    </xdr:from>
    <xdr:to>
      <xdr:col>72</xdr:col>
      <xdr:colOff>38100</xdr:colOff>
      <xdr:row>77</xdr:row>
      <xdr:rowOff>32905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24032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165964</xdr:rowOff>
    </xdr:from>
    <xdr:to>
      <xdr:col>67</xdr:col>
      <xdr:colOff>101600</xdr:colOff>
      <xdr:row>75</xdr:row>
      <xdr:rowOff>96114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112641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1580</xdr:rowOff>
    </xdr:from>
    <xdr:to>
      <xdr:col>85</xdr:col>
      <xdr:colOff>127000</xdr:colOff>
      <xdr:row>98</xdr:row>
      <xdr:rowOff>33310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03680"/>
          <a:ext cx="8382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171109</xdr:rowOff>
    </xdr:from>
    <xdr:to>
      <xdr:col>81</xdr:col>
      <xdr:colOff>50800</xdr:colOff>
      <xdr:row>98</xdr:row>
      <xdr:rowOff>33310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01759"/>
          <a:ext cx="889000" cy="3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107879</xdr:rowOff>
    </xdr:from>
    <xdr:to>
      <xdr:col>76</xdr:col>
      <xdr:colOff>114300</xdr:colOff>
      <xdr:row>97</xdr:row>
      <xdr:rowOff>171109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738529"/>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107879</xdr:rowOff>
    </xdr:from>
    <xdr:to>
      <xdr:col>71</xdr:col>
      <xdr:colOff>177800</xdr:colOff>
      <xdr:row>97</xdr:row>
      <xdr:rowOff>109150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38529"/>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122230</xdr:rowOff>
    </xdr:from>
    <xdr:to>
      <xdr:col>85</xdr:col>
      <xdr:colOff>177800</xdr:colOff>
      <xdr:row>98</xdr:row>
      <xdr:rowOff>52380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100657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3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153960</xdr:rowOff>
    </xdr:from>
    <xdr:to>
      <xdr:col>81</xdr:col>
      <xdr:colOff>101600</xdr:colOff>
      <xdr:row>98</xdr:row>
      <xdr:rowOff>84110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8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75237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7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120309</xdr:rowOff>
    </xdr:from>
    <xdr:to>
      <xdr:col>76</xdr:col>
      <xdr:colOff>165100</xdr:colOff>
      <xdr:row>98</xdr:row>
      <xdr:rowOff>50459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41586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57079</xdr:rowOff>
    </xdr:from>
    <xdr:to>
      <xdr:col>72</xdr:col>
      <xdr:colOff>38100</xdr:colOff>
      <xdr:row>97</xdr:row>
      <xdr:rowOff>158679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8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6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58350</xdr:rowOff>
    </xdr:from>
    <xdr:to>
      <xdr:col>67</xdr:col>
      <xdr:colOff>101600</xdr:colOff>
      <xdr:row>97</xdr:row>
      <xdr:rowOff>159950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6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115062</xdr:rowOff>
    </xdr:from>
    <xdr:to>
      <xdr:col>116</xdr:col>
      <xdr:colOff>63500</xdr:colOff>
      <xdr:row>37</xdr:row>
      <xdr:rowOff>170815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58712"/>
          <a:ext cx="8382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89154</xdr:rowOff>
    </xdr:from>
    <xdr:to>
      <xdr:col>111</xdr:col>
      <xdr:colOff>177800</xdr:colOff>
      <xdr:row>37</xdr:row>
      <xdr:rowOff>170815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432804"/>
          <a:ext cx="8890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89154</xdr:rowOff>
    </xdr:from>
    <xdr:to>
      <xdr:col>107</xdr:col>
      <xdr:colOff>50800</xdr:colOff>
      <xdr:row>38</xdr:row>
      <xdr:rowOff>151892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32804"/>
          <a:ext cx="889000" cy="2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151892</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669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64262</xdr:rowOff>
    </xdr:from>
    <xdr:to>
      <xdr:col>116</xdr:col>
      <xdr:colOff>114300</xdr:colOff>
      <xdr:row>37</xdr:row>
      <xdr:rowOff>165862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87139</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120015</xdr:rowOff>
    </xdr:from>
    <xdr:to>
      <xdr:col>112</xdr:col>
      <xdr:colOff>38100</xdr:colOff>
      <xdr:row>38</xdr:row>
      <xdr:rowOff>50165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66692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38354</xdr:rowOff>
    </xdr:from>
    <xdr:to>
      <xdr:col>107</xdr:col>
      <xdr:colOff>101600</xdr:colOff>
      <xdr:row>37</xdr:row>
      <xdr:rowOff>139954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156481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101092</xdr:rowOff>
    </xdr:from>
    <xdr:to>
      <xdr:col>102</xdr:col>
      <xdr:colOff>165100</xdr:colOff>
      <xdr:row>39</xdr:row>
      <xdr:rowOff>31242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22369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08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90056</xdr:rowOff>
    </xdr:from>
    <xdr:to>
      <xdr:col>116</xdr:col>
      <xdr:colOff>63500</xdr:colOff>
      <xdr:row>58</xdr:row>
      <xdr:rowOff>90322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34156"/>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90208</xdr:rowOff>
    </xdr:from>
    <xdr:to>
      <xdr:col>111</xdr:col>
      <xdr:colOff>177800</xdr:colOff>
      <xdr:row>58</xdr:row>
      <xdr:rowOff>90322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3430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90208</xdr:rowOff>
    </xdr:from>
    <xdr:to>
      <xdr:col>107</xdr:col>
      <xdr:colOff>50800</xdr:colOff>
      <xdr:row>58</xdr:row>
      <xdr:rowOff>90551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3430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158331</xdr:rowOff>
    </xdr:from>
    <xdr:to>
      <xdr:col>102</xdr:col>
      <xdr:colOff>114300</xdr:colOff>
      <xdr:row>58</xdr:row>
      <xdr:rowOff>90551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30981"/>
          <a:ext cx="8890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39256</xdr:rowOff>
    </xdr:from>
    <xdr:to>
      <xdr:col>116</xdr:col>
      <xdr:colOff>114300</xdr:colOff>
      <xdr:row>58</xdr:row>
      <xdr:rowOff>140856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170083</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7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39522</xdr:rowOff>
    </xdr:from>
    <xdr:to>
      <xdr:col>112</xdr:col>
      <xdr:colOff>38100</xdr:colOff>
      <xdr:row>58</xdr:row>
      <xdr:rowOff>141122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157649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5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39408</xdr:rowOff>
    </xdr:from>
    <xdr:to>
      <xdr:col>107</xdr:col>
      <xdr:colOff>101600</xdr:colOff>
      <xdr:row>58</xdr:row>
      <xdr:rowOff>141008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157535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5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39751</xdr:rowOff>
    </xdr:from>
    <xdr:to>
      <xdr:col>102</xdr:col>
      <xdr:colOff>165100</xdr:colOff>
      <xdr:row>58</xdr:row>
      <xdr:rowOff>141351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157878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5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107531</xdr:rowOff>
    </xdr:from>
    <xdr:to>
      <xdr:col>98</xdr:col>
      <xdr:colOff>38100</xdr:colOff>
      <xdr:row>58</xdr:row>
      <xdr:rowOff>37681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54208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5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27229</xdr:rowOff>
    </xdr:from>
    <xdr:to>
      <xdr:col>116</xdr:col>
      <xdr:colOff>63500</xdr:colOff>
      <xdr:row>77</xdr:row>
      <xdr:rowOff>80983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28879"/>
          <a:ext cx="838200" cy="5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80983</xdr:rowOff>
    </xdr:from>
    <xdr:to>
      <xdr:col>111</xdr:col>
      <xdr:colOff>177800</xdr:colOff>
      <xdr:row>77</xdr:row>
      <xdr:rowOff>122915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82633"/>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117004</xdr:rowOff>
    </xdr:from>
    <xdr:to>
      <xdr:col>107</xdr:col>
      <xdr:colOff>50800</xdr:colOff>
      <xdr:row>77</xdr:row>
      <xdr:rowOff>122915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18654"/>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154101</xdr:rowOff>
    </xdr:from>
    <xdr:to>
      <xdr:col>102</xdr:col>
      <xdr:colOff>114300</xdr:colOff>
      <xdr:row>77</xdr:row>
      <xdr:rowOff>117004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498501"/>
          <a:ext cx="889000" cy="82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147879</xdr:rowOff>
    </xdr:from>
    <xdr:to>
      <xdr:col>116</xdr:col>
      <xdr:colOff>114300</xdr:colOff>
      <xdr:row>77</xdr:row>
      <xdr:rowOff>78029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126306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30183</xdr:rowOff>
    </xdr:from>
    <xdr:to>
      <xdr:col>112</xdr:col>
      <xdr:colOff>38100</xdr:colOff>
      <xdr:row>77</xdr:row>
      <xdr:rowOff>131783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122910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2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72115</xdr:rowOff>
    </xdr:from>
    <xdr:to>
      <xdr:col>107</xdr:col>
      <xdr:colOff>101600</xdr:colOff>
      <xdr:row>78</xdr:row>
      <xdr:rowOff>2265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164842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6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66204</xdr:rowOff>
    </xdr:from>
    <xdr:to>
      <xdr:col>102</xdr:col>
      <xdr:colOff>165100</xdr:colOff>
      <xdr:row>77</xdr:row>
      <xdr:rowOff>167804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158931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103301</xdr:rowOff>
    </xdr:from>
    <xdr:to>
      <xdr:col>98</xdr:col>
      <xdr:colOff>38100</xdr:colOff>
      <xdr:row>73</xdr:row>
      <xdr:rowOff>33451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44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49978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2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・義務的経費（人件費、扶助費、公債費）は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となった。このうち、最も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額が大きいのが扶助費で、令和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物価高騰対策</a:t>
          </a:r>
          <a:r>
            <a:rPr kumimoji="1" lang="ja-JP" altLang="ja-JP" sz="1100">
              <a:solidFill>
                <a:schemeClr val="dk1"/>
              </a:solidFill>
              <a:effectLst/>
              <a:latin typeface="+mn-lt"/>
              <a:ea typeface="+mn-ea"/>
              <a:cs typeface="+mn-cs"/>
            </a:rPr>
            <a:t>として実施した、</a:t>
          </a:r>
          <a:r>
            <a:rPr kumimoji="1" lang="ja-JP" altLang="en-US" sz="1100">
              <a:solidFill>
                <a:schemeClr val="dk1"/>
              </a:solidFill>
              <a:effectLst/>
              <a:latin typeface="+mn-lt"/>
              <a:ea typeface="+mn-ea"/>
              <a:cs typeface="+mn-cs"/>
            </a:rPr>
            <a:t>低所得世帯</a:t>
          </a:r>
          <a:r>
            <a:rPr kumimoji="1" lang="ja-JP" altLang="ja-JP" sz="1100">
              <a:solidFill>
                <a:schemeClr val="dk1"/>
              </a:solidFill>
              <a:effectLst/>
              <a:latin typeface="+mn-lt"/>
              <a:ea typeface="+mn-ea"/>
              <a:cs typeface="+mn-cs"/>
            </a:rPr>
            <a:t>への特別給付金給付事業</a:t>
          </a:r>
          <a:r>
            <a:rPr kumimoji="1" lang="ja-JP" altLang="en-US" sz="1100">
              <a:solidFill>
                <a:schemeClr val="dk1"/>
              </a:solidFill>
              <a:effectLst/>
              <a:latin typeface="+mn-lt"/>
              <a:ea typeface="+mn-ea"/>
              <a:cs typeface="+mn-cs"/>
            </a:rPr>
            <a:t>や、公定価格上昇に伴う施設型給付費等支給事業</a:t>
          </a:r>
          <a:r>
            <a:rPr kumimoji="1" lang="ja-JP" altLang="ja-JP" sz="1100">
              <a:solidFill>
                <a:schemeClr val="dk1"/>
              </a:solidFill>
              <a:effectLst/>
              <a:latin typeface="+mn-lt"/>
              <a:ea typeface="+mn-ea"/>
              <a:cs typeface="+mn-cs"/>
            </a:rPr>
            <a:t>が大幅に</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額したことが要因となっている。</a:t>
          </a:r>
          <a:endParaRPr lang="ja-JP" altLang="ja-JP" sz="1400">
            <a:effectLst/>
          </a:endParaRPr>
        </a:p>
        <a:p>
          <a:r>
            <a:rPr kumimoji="1" lang="ja-JP" altLang="ja-JP" sz="1100">
              <a:solidFill>
                <a:schemeClr val="dk1"/>
              </a:solidFill>
              <a:effectLst/>
              <a:latin typeface="+mn-lt"/>
              <a:ea typeface="+mn-ea"/>
              <a:cs typeface="+mn-cs"/>
            </a:rPr>
            <a:t>・投資的経費（普通建設事業費、災害復旧事業費）は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a:t>
          </a:r>
          <a:r>
            <a:rPr kumimoji="1" lang="en-US" altLang="ja-JP" sz="1100">
              <a:solidFill>
                <a:schemeClr val="dk1"/>
              </a:solidFill>
              <a:effectLst/>
              <a:latin typeface="+mn-lt"/>
              <a:ea typeface="+mn-ea"/>
              <a:cs typeface="+mn-cs"/>
            </a:rPr>
            <a:t>84.0</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となった。このうち、普通建設事業で特に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が大きいのが、</a:t>
          </a:r>
          <a:r>
            <a:rPr kumimoji="1" lang="ja-JP" altLang="en-US" sz="1100">
              <a:solidFill>
                <a:schemeClr val="dk1"/>
              </a:solidFill>
              <a:effectLst/>
              <a:latin typeface="+mn-lt"/>
              <a:ea typeface="+mn-ea"/>
              <a:cs typeface="+mn-cs"/>
            </a:rPr>
            <a:t>令和４年度からの繰越事業である</a:t>
          </a:r>
          <a:r>
            <a:rPr kumimoji="1" lang="ja-JP" altLang="ja-JP" sz="1100">
              <a:solidFill>
                <a:schemeClr val="dk1"/>
              </a:solidFill>
              <a:effectLst/>
              <a:latin typeface="+mn-lt"/>
              <a:ea typeface="+mn-ea"/>
              <a:cs typeface="+mn-cs"/>
            </a:rPr>
            <a:t>市庁舎耐震対策等事業</a:t>
          </a:r>
          <a:r>
            <a:rPr kumimoji="1" lang="ja-JP" altLang="en-US" sz="1100">
              <a:solidFill>
                <a:schemeClr val="dk1"/>
              </a:solidFill>
              <a:effectLst/>
              <a:latin typeface="+mn-lt"/>
              <a:ea typeface="+mn-ea"/>
              <a:cs typeface="+mn-cs"/>
            </a:rPr>
            <a:t>や文化センター改修事業のほか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新規整備として</a:t>
          </a:r>
          <a:r>
            <a:rPr kumimoji="1" lang="ja-JP" altLang="ja-JP" sz="1100">
              <a:solidFill>
                <a:schemeClr val="dk1"/>
              </a:solidFill>
              <a:effectLst/>
              <a:latin typeface="+mn-lt"/>
              <a:ea typeface="+mn-ea"/>
              <a:cs typeface="+mn-cs"/>
            </a:rPr>
            <a:t>学校環境整備事業［</a:t>
          </a:r>
          <a:r>
            <a:rPr kumimoji="1" lang="ja-JP" altLang="en-US" sz="1100">
              <a:solidFill>
                <a:schemeClr val="dk1"/>
              </a:solidFill>
              <a:effectLst/>
              <a:latin typeface="+mn-lt"/>
              <a:ea typeface="+mn-ea"/>
              <a:cs typeface="+mn-cs"/>
            </a:rPr>
            <a:t>山王</a:t>
          </a:r>
          <a:r>
            <a:rPr kumimoji="1" lang="ja-JP" altLang="ja-JP" sz="1100">
              <a:solidFill>
                <a:schemeClr val="dk1"/>
              </a:solidFill>
              <a:effectLst/>
              <a:latin typeface="+mn-lt"/>
              <a:ea typeface="+mn-ea"/>
              <a:cs typeface="+mn-cs"/>
            </a:rPr>
            <a:t>小学校］</a:t>
          </a:r>
          <a:r>
            <a:rPr kumimoji="1" lang="ja-JP" altLang="en-US" sz="1100">
              <a:solidFill>
                <a:schemeClr val="dk1"/>
              </a:solidFill>
              <a:effectLst/>
              <a:latin typeface="+mn-lt"/>
              <a:ea typeface="+mn-ea"/>
              <a:cs typeface="+mn-cs"/>
            </a:rPr>
            <a:t>で校舎の長寿命化改良工事の事業着手に伴い増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、類似団体平均の水準</a:t>
          </a:r>
          <a:r>
            <a:rPr kumimoji="1" lang="ja-JP" altLang="en-US" sz="1100">
              <a:solidFill>
                <a:schemeClr val="dk1"/>
              </a:solidFill>
              <a:effectLst/>
              <a:latin typeface="+mn-lt"/>
              <a:ea typeface="+mn-ea"/>
              <a:cs typeface="+mn-cs"/>
            </a:rPr>
            <a:t>よりも高い水準となった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このため、施設の整備に関して、改訂した公共施設等総合管理計画に基づき、適正な事業費を算出し、事業を実施していく。</a:t>
          </a:r>
          <a:endParaRPr lang="ja-JP" altLang="ja-JP" sz="1400">
            <a:effectLst/>
          </a:endParaRPr>
        </a:p>
        <a:p>
          <a:r>
            <a:rPr kumimoji="1" lang="ja-JP" altLang="ja-JP" sz="1100">
              <a:solidFill>
                <a:schemeClr val="dk1"/>
              </a:solidFill>
              <a:effectLst/>
              <a:latin typeface="+mn-lt"/>
              <a:ea typeface="+mn-ea"/>
              <a:cs typeface="+mn-cs"/>
            </a:rPr>
            <a:t>・その他一般行政経費は、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となった。補助費等の大幅な</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額は、</a:t>
          </a:r>
          <a:r>
            <a:rPr kumimoji="1" lang="ja-JP" altLang="en-US" sz="1100">
              <a:solidFill>
                <a:schemeClr val="dk1"/>
              </a:solidFill>
              <a:effectLst/>
              <a:latin typeface="+mn-lt"/>
              <a:ea typeface="+mn-ea"/>
              <a:cs typeface="+mn-cs"/>
            </a:rPr>
            <a:t>生活保護費等国庫負担金の返還金や、多賀城市創建１３００年記念関連事業の実施による</a:t>
          </a:r>
          <a:r>
            <a:rPr kumimoji="1" lang="ja-JP" altLang="ja-JP" sz="1100">
              <a:solidFill>
                <a:schemeClr val="dk1"/>
              </a:solidFill>
              <a:effectLst/>
              <a:latin typeface="+mn-lt"/>
              <a:ea typeface="+mn-ea"/>
              <a:cs typeface="+mn-cs"/>
            </a:rPr>
            <a:t>ものが</a:t>
          </a:r>
          <a:r>
            <a:rPr kumimoji="1" lang="ja-JP" altLang="en-US" sz="1100">
              <a:solidFill>
                <a:schemeClr val="dk1"/>
              </a:solidFill>
              <a:effectLst/>
              <a:latin typeface="+mn-lt"/>
              <a:ea typeface="+mn-ea"/>
              <a:cs typeface="+mn-cs"/>
            </a:rPr>
            <a:t>大きい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宮城県多賀城市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62,061
61,641
19.69
28,680,295
28,477,730
99,601
13,289,903
21,583,429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51003</xdr:rowOff>
    </xdr:from>
    <xdr:to>
      <xdr:col>24</xdr:col>
      <xdr:colOff>63500</xdr:colOff>
      <xdr:row>36</xdr:row>
      <xdr:rowOff>55575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2320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148387</xdr:rowOff>
    </xdr:from>
    <xdr:to>
      <xdr:col>19</xdr:col>
      <xdr:colOff>177800</xdr:colOff>
      <xdr:row>36</xdr:row>
      <xdr:rowOff>55575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49137"/>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53289</xdr:rowOff>
    </xdr:from>
    <xdr:to>
      <xdr:col>15</xdr:col>
      <xdr:colOff>50800</xdr:colOff>
      <xdr:row>35</xdr:row>
      <xdr:rowOff>148387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4039"/>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167589</xdr:rowOff>
    </xdr:from>
    <xdr:to>
      <xdr:col>10</xdr:col>
      <xdr:colOff>114300</xdr:colOff>
      <xdr:row>35</xdr:row>
      <xdr:rowOff>53289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68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203</xdr:rowOff>
    </xdr:from>
    <xdr:to>
      <xdr:col>24</xdr:col>
      <xdr:colOff>114300</xdr:colOff>
      <xdr:row>36</xdr:row>
      <xdr:rowOff>101803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4775</xdr:rowOff>
    </xdr:from>
    <xdr:to>
      <xdr:col>20</xdr:col>
      <xdr:colOff>38100</xdr:colOff>
      <xdr:row>36</xdr:row>
      <xdr:rowOff>106375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97502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97587</xdr:rowOff>
    </xdr:from>
    <xdr:to>
      <xdr:col>15</xdr:col>
      <xdr:colOff>101600</xdr:colOff>
      <xdr:row>36</xdr:row>
      <xdr:rowOff>27737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18864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2489</xdr:rowOff>
    </xdr:from>
    <xdr:to>
      <xdr:col>10</xdr:col>
      <xdr:colOff>165100</xdr:colOff>
      <xdr:row>35</xdr:row>
      <xdr:rowOff>104089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120616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116789</xdr:rowOff>
    </xdr:from>
    <xdr:to>
      <xdr:col>6</xdr:col>
      <xdr:colOff>38100</xdr:colOff>
      <xdr:row>35</xdr:row>
      <xdr:rowOff>46939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63466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166309</xdr:rowOff>
    </xdr:from>
    <xdr:to>
      <xdr:col>24</xdr:col>
      <xdr:colOff>63500</xdr:colOff>
      <xdr:row>56</xdr:row>
      <xdr:rowOff>157889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6059"/>
          <a:ext cx="838200" cy="1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41128</xdr:rowOff>
    </xdr:from>
    <xdr:to>
      <xdr:col>19</xdr:col>
      <xdr:colOff>177800</xdr:colOff>
      <xdr:row>56</xdr:row>
      <xdr:rowOff>157889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42328"/>
          <a:ext cx="889000" cy="1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58113</xdr:rowOff>
    </xdr:from>
    <xdr:to>
      <xdr:col>15</xdr:col>
      <xdr:colOff>50800</xdr:colOff>
      <xdr:row>56</xdr:row>
      <xdr:rowOff>41128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02063"/>
          <a:ext cx="889000" cy="84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58113</xdr:rowOff>
    </xdr:from>
    <xdr:to>
      <xdr:col>10</xdr:col>
      <xdr:colOff>114300</xdr:colOff>
      <xdr:row>56</xdr:row>
      <xdr:rowOff>29210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02063"/>
          <a:ext cx="889000" cy="8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115509</xdr:rowOff>
    </xdr:from>
    <xdr:to>
      <xdr:col>24</xdr:col>
      <xdr:colOff>114300</xdr:colOff>
      <xdr:row>56</xdr:row>
      <xdr:rowOff>45659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138386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107089</xdr:rowOff>
    </xdr:from>
    <xdr:to>
      <xdr:col>20</xdr:col>
      <xdr:colOff>38100</xdr:colOff>
      <xdr:row>57</xdr:row>
      <xdr:rowOff>37239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28366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161778</xdr:rowOff>
    </xdr:from>
    <xdr:to>
      <xdr:col>15</xdr:col>
      <xdr:colOff>101600</xdr:colOff>
      <xdr:row>56</xdr:row>
      <xdr:rowOff>91928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108455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7313</xdr:rowOff>
    </xdr:from>
    <xdr:to>
      <xdr:col>10</xdr:col>
      <xdr:colOff>165100</xdr:colOff>
      <xdr:row>51</xdr:row>
      <xdr:rowOff>108913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125440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2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149860</xdr:rowOff>
    </xdr:from>
    <xdr:to>
      <xdr:col>6</xdr:col>
      <xdr:colOff>38100</xdr:colOff>
      <xdr:row>56</xdr:row>
      <xdr:rowOff>80010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96537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56499</xdr:rowOff>
    </xdr:from>
    <xdr:to>
      <xdr:col>24</xdr:col>
      <xdr:colOff>63500</xdr:colOff>
      <xdr:row>76</xdr:row>
      <xdr:rowOff>163818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6699"/>
          <a:ext cx="838200" cy="10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83835</xdr:rowOff>
    </xdr:from>
    <xdr:to>
      <xdr:col>19</xdr:col>
      <xdr:colOff>177800</xdr:colOff>
      <xdr:row>76</xdr:row>
      <xdr:rowOff>163818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14035"/>
          <a:ext cx="889000" cy="7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83835</xdr:rowOff>
    </xdr:from>
    <xdr:to>
      <xdr:col>15</xdr:col>
      <xdr:colOff>50800</xdr:colOff>
      <xdr:row>77</xdr:row>
      <xdr:rowOff>106105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14035"/>
          <a:ext cx="889000" cy="19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106105</xdr:rowOff>
    </xdr:from>
    <xdr:to>
      <xdr:col>10</xdr:col>
      <xdr:colOff>114300</xdr:colOff>
      <xdr:row>78</xdr:row>
      <xdr:rowOff>88455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7755"/>
          <a:ext cx="889000" cy="15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5699</xdr:rowOff>
    </xdr:from>
    <xdr:to>
      <xdr:col>24</xdr:col>
      <xdr:colOff>114300</xdr:colOff>
      <xdr:row>76</xdr:row>
      <xdr:rowOff>107299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155576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1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113018</xdr:rowOff>
    </xdr:from>
    <xdr:to>
      <xdr:col>20</xdr:col>
      <xdr:colOff>38100</xdr:colOff>
      <xdr:row>77</xdr:row>
      <xdr:rowOff>43168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34295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3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33035</xdr:rowOff>
    </xdr:from>
    <xdr:to>
      <xdr:col>15</xdr:col>
      <xdr:colOff>101600</xdr:colOff>
      <xdr:row>76</xdr:row>
      <xdr:rowOff>134635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55305</xdr:rowOff>
    </xdr:from>
    <xdr:to>
      <xdr:col>10</xdr:col>
      <xdr:colOff>165100</xdr:colOff>
      <xdr:row>77</xdr:row>
      <xdr:rowOff>156905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148032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37655</xdr:rowOff>
    </xdr:from>
    <xdr:to>
      <xdr:col>6</xdr:col>
      <xdr:colOff>38100</xdr:colOff>
      <xdr:row>78</xdr:row>
      <xdr:rowOff>139255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130382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112464</xdr:rowOff>
    </xdr:from>
    <xdr:to>
      <xdr:col>24</xdr:col>
      <xdr:colOff>63500</xdr:colOff>
      <xdr:row>99</xdr:row>
      <xdr:rowOff>126256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7086014"/>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121706</xdr:rowOff>
    </xdr:from>
    <xdr:to>
      <xdr:col>19</xdr:col>
      <xdr:colOff>177800</xdr:colOff>
      <xdr:row>99</xdr:row>
      <xdr:rowOff>126256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7095256"/>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121706</xdr:rowOff>
    </xdr:from>
    <xdr:to>
      <xdr:col>15</xdr:col>
      <xdr:colOff>50800</xdr:colOff>
      <xdr:row>99</xdr:row>
      <xdr:rowOff>163452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95256"/>
          <a:ext cx="889000" cy="4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137348</xdr:rowOff>
    </xdr:from>
    <xdr:to>
      <xdr:col>10</xdr:col>
      <xdr:colOff>114300</xdr:colOff>
      <xdr:row>99</xdr:row>
      <xdr:rowOff>163452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110898"/>
          <a:ext cx="889000" cy="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61664</xdr:rowOff>
    </xdr:from>
    <xdr:to>
      <xdr:col>24</xdr:col>
      <xdr:colOff>114300</xdr:colOff>
      <xdr:row>99</xdr:row>
      <xdr:rowOff>163264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148041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75456</xdr:rowOff>
    </xdr:from>
    <xdr:to>
      <xdr:col>20</xdr:col>
      <xdr:colOff>38100</xdr:colOff>
      <xdr:row>100</xdr:row>
      <xdr:rowOff>5606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70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168183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14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70906</xdr:rowOff>
    </xdr:from>
    <xdr:to>
      <xdr:col>15</xdr:col>
      <xdr:colOff>101600</xdr:colOff>
      <xdr:row>100</xdr:row>
      <xdr:rowOff>1056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70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163633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1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112652</xdr:rowOff>
    </xdr:from>
    <xdr:to>
      <xdr:col>10</xdr:col>
      <xdr:colOff>165100</xdr:colOff>
      <xdr:row>100</xdr:row>
      <xdr:rowOff>42802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33929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86548</xdr:rowOff>
    </xdr:from>
    <xdr:to>
      <xdr:col>6</xdr:col>
      <xdr:colOff>38100</xdr:colOff>
      <xdr:row>100</xdr:row>
      <xdr:rowOff>16698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7825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5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24747</xdr:rowOff>
    </xdr:from>
    <xdr:to>
      <xdr:col>55</xdr:col>
      <xdr:colOff>0</xdr:colOff>
      <xdr:row>38</xdr:row>
      <xdr:rowOff>28992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539847"/>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129903</xdr:rowOff>
    </xdr:from>
    <xdr:to>
      <xdr:col>50</xdr:col>
      <xdr:colOff>114300</xdr:colOff>
      <xdr:row>38</xdr:row>
      <xdr:rowOff>28992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473553"/>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129250</xdr:rowOff>
    </xdr:from>
    <xdr:to>
      <xdr:col>45</xdr:col>
      <xdr:colOff>177800</xdr:colOff>
      <xdr:row>37</xdr:row>
      <xdr:rowOff>129903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47290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112921</xdr:rowOff>
    </xdr:from>
    <xdr:to>
      <xdr:col>41</xdr:col>
      <xdr:colOff>50800</xdr:colOff>
      <xdr:row>37</xdr:row>
      <xdr:rowOff>129250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4565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145397</xdr:rowOff>
    </xdr:from>
    <xdr:to>
      <xdr:col>55</xdr:col>
      <xdr:colOff>50800</xdr:colOff>
      <xdr:row>38</xdr:row>
      <xdr:rowOff>75547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168274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340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149642</xdr:rowOff>
    </xdr:from>
    <xdr:to>
      <xdr:col>50</xdr:col>
      <xdr:colOff>165100</xdr:colOff>
      <xdr:row>38</xdr:row>
      <xdr:rowOff>79792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4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96319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26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79103</xdr:rowOff>
    </xdr:from>
    <xdr:to>
      <xdr:col>46</xdr:col>
      <xdr:colOff>38100</xdr:colOff>
      <xdr:row>38</xdr:row>
      <xdr:rowOff>9253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25780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197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78450</xdr:rowOff>
    </xdr:from>
    <xdr:to>
      <xdr:col>41</xdr:col>
      <xdr:colOff>101600</xdr:colOff>
      <xdr:row>38</xdr:row>
      <xdr:rowOff>8599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25127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197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62121</xdr:rowOff>
    </xdr:from>
    <xdr:to>
      <xdr:col>36</xdr:col>
      <xdr:colOff>165100</xdr:colOff>
      <xdr:row>37</xdr:row>
      <xdr:rowOff>163721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8798</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61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137757</xdr:rowOff>
    </xdr:from>
    <xdr:to>
      <xdr:col>55</xdr:col>
      <xdr:colOff>0</xdr:colOff>
      <xdr:row>58</xdr:row>
      <xdr:rowOff>170180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81857"/>
          <a:ext cx="8382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126784</xdr:rowOff>
    </xdr:from>
    <xdr:to>
      <xdr:col>50</xdr:col>
      <xdr:colOff>114300</xdr:colOff>
      <xdr:row>58</xdr:row>
      <xdr:rowOff>137757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7088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61405</xdr:rowOff>
    </xdr:from>
    <xdr:to>
      <xdr:col>45</xdr:col>
      <xdr:colOff>177800</xdr:colOff>
      <xdr:row>58</xdr:row>
      <xdr:rowOff>126784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05505"/>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163894</xdr:rowOff>
    </xdr:from>
    <xdr:to>
      <xdr:col>41</xdr:col>
      <xdr:colOff>50800</xdr:colOff>
      <xdr:row>58</xdr:row>
      <xdr:rowOff>61405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36544"/>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119380</xdr:rowOff>
    </xdr:from>
    <xdr:to>
      <xdr:col>55</xdr:col>
      <xdr:colOff>50800</xdr:colOff>
      <xdr:row>59</xdr:row>
      <xdr:rowOff>49530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34307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7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86957</xdr:rowOff>
    </xdr:from>
    <xdr:to>
      <xdr:col>50</xdr:col>
      <xdr:colOff>165100</xdr:colOff>
      <xdr:row>59</xdr:row>
      <xdr:rowOff>17107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8234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2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75984</xdr:rowOff>
    </xdr:from>
    <xdr:to>
      <xdr:col>46</xdr:col>
      <xdr:colOff>38100</xdr:colOff>
      <xdr:row>59</xdr:row>
      <xdr:rowOff>6134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168711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1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10605</xdr:rowOff>
    </xdr:from>
    <xdr:to>
      <xdr:col>41</xdr:col>
      <xdr:colOff>101600</xdr:colOff>
      <xdr:row>58</xdr:row>
      <xdr:rowOff>112205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103332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4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113094</xdr:rowOff>
    </xdr:from>
    <xdr:to>
      <xdr:col>36</xdr:col>
      <xdr:colOff>165100</xdr:colOff>
      <xdr:row>58</xdr:row>
      <xdr:rowOff>43244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34371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97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122980</xdr:rowOff>
    </xdr:from>
    <xdr:to>
      <xdr:col>55</xdr:col>
      <xdr:colOff>0</xdr:colOff>
      <xdr:row>78</xdr:row>
      <xdr:rowOff>26935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324630"/>
          <a:ext cx="838200" cy="7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26640</xdr:rowOff>
    </xdr:from>
    <xdr:to>
      <xdr:col>50</xdr:col>
      <xdr:colOff>114300</xdr:colOff>
      <xdr:row>77</xdr:row>
      <xdr:rowOff>122980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056840"/>
          <a:ext cx="889000" cy="26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26640</xdr:rowOff>
    </xdr:from>
    <xdr:to>
      <xdr:col>45</xdr:col>
      <xdr:colOff>177800</xdr:colOff>
      <xdr:row>76</xdr:row>
      <xdr:rowOff>152110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056840"/>
          <a:ext cx="889000" cy="1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152110</xdr:rowOff>
    </xdr:from>
    <xdr:to>
      <xdr:col>41</xdr:col>
      <xdr:colOff>50800</xdr:colOff>
      <xdr:row>78</xdr:row>
      <xdr:rowOff>75464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182310"/>
          <a:ext cx="889000" cy="2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147585</xdr:rowOff>
    </xdr:from>
    <xdr:to>
      <xdr:col>55</xdr:col>
      <xdr:colOff>50800</xdr:colOff>
      <xdr:row>78</xdr:row>
      <xdr:rowOff>77735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126012</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2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72180</xdr:rowOff>
    </xdr:from>
    <xdr:to>
      <xdr:col>50</xdr:col>
      <xdr:colOff>165100</xdr:colOff>
      <xdr:row>78</xdr:row>
      <xdr:rowOff>2330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164907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36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147290</xdr:rowOff>
    </xdr:from>
    <xdr:to>
      <xdr:col>46</xdr:col>
      <xdr:colOff>38100</xdr:colOff>
      <xdr:row>76</xdr:row>
      <xdr:rowOff>77440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0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93968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78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101310</xdr:rowOff>
    </xdr:from>
    <xdr:to>
      <xdr:col>41</xdr:col>
      <xdr:colOff>101600</xdr:colOff>
      <xdr:row>77</xdr:row>
      <xdr:rowOff>31460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1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47987</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90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24664</xdr:rowOff>
    </xdr:from>
    <xdr:to>
      <xdr:col>36</xdr:col>
      <xdr:colOff>165100</xdr:colOff>
      <xdr:row>78</xdr:row>
      <xdr:rowOff>126264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117391</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49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120794</xdr:rowOff>
    </xdr:from>
    <xdr:to>
      <xdr:col>55</xdr:col>
      <xdr:colOff>0</xdr:colOff>
      <xdr:row>96</xdr:row>
      <xdr:rowOff>146558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79994"/>
          <a:ext cx="838200" cy="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46682</xdr:rowOff>
    </xdr:from>
    <xdr:to>
      <xdr:col>50</xdr:col>
      <xdr:colOff>114300</xdr:colOff>
      <xdr:row>96</xdr:row>
      <xdr:rowOff>120794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05882"/>
          <a:ext cx="889000" cy="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10175</xdr:rowOff>
    </xdr:from>
    <xdr:to>
      <xdr:col>45</xdr:col>
      <xdr:colOff>177800</xdr:colOff>
      <xdr:row>96</xdr:row>
      <xdr:rowOff>46682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126475"/>
          <a:ext cx="889000" cy="37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64559</xdr:rowOff>
    </xdr:from>
    <xdr:to>
      <xdr:col>41</xdr:col>
      <xdr:colOff>50800</xdr:colOff>
      <xdr:row>94</xdr:row>
      <xdr:rowOff>10175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5495059"/>
          <a:ext cx="889000" cy="6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95758</xdr:rowOff>
    </xdr:from>
    <xdr:to>
      <xdr:col>55</xdr:col>
      <xdr:colOff>50800</xdr:colOff>
      <xdr:row>97</xdr:row>
      <xdr:rowOff>25908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74185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69994</xdr:rowOff>
    </xdr:from>
    <xdr:to>
      <xdr:col>50</xdr:col>
      <xdr:colOff>165100</xdr:colOff>
      <xdr:row>97</xdr:row>
      <xdr:rowOff>144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162721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167332</xdr:rowOff>
    </xdr:from>
    <xdr:to>
      <xdr:col>46</xdr:col>
      <xdr:colOff>38100</xdr:colOff>
      <xdr:row>96</xdr:row>
      <xdr:rowOff>97482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130825</xdr:rowOff>
    </xdr:from>
    <xdr:to>
      <xdr:col>41</xdr:col>
      <xdr:colOff>101600</xdr:colOff>
      <xdr:row>94</xdr:row>
      <xdr:rowOff>60975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7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77502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85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13759</xdr:rowOff>
    </xdr:from>
    <xdr:to>
      <xdr:col>36</xdr:col>
      <xdr:colOff>165100</xdr:colOff>
      <xdr:row>90</xdr:row>
      <xdr:rowOff>115359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4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131886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2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142062</xdr:rowOff>
    </xdr:from>
    <xdr:to>
      <xdr:col>85</xdr:col>
      <xdr:colOff>127000</xdr:colOff>
      <xdr:row>39</xdr:row>
      <xdr:rowOff>4902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65716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142062</xdr:rowOff>
    </xdr:from>
    <xdr:to>
      <xdr:col>81</xdr:col>
      <xdr:colOff>50800</xdr:colOff>
      <xdr:row>38</xdr:row>
      <xdr:rowOff>162522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57162"/>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157302</xdr:rowOff>
    </xdr:from>
    <xdr:to>
      <xdr:col>76</xdr:col>
      <xdr:colOff>114300</xdr:colOff>
      <xdr:row>38</xdr:row>
      <xdr:rowOff>162522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72402"/>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154025</xdr:rowOff>
    </xdr:from>
    <xdr:to>
      <xdr:col>71</xdr:col>
      <xdr:colOff>177800</xdr:colOff>
      <xdr:row>38</xdr:row>
      <xdr:rowOff>157302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69125"/>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125552</xdr:rowOff>
    </xdr:from>
    <xdr:to>
      <xdr:col>85</xdr:col>
      <xdr:colOff>177800</xdr:colOff>
      <xdr:row>39</xdr:row>
      <xdr:rowOff>55702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40479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91262</xdr:rowOff>
    </xdr:from>
    <xdr:to>
      <xdr:col>81</xdr:col>
      <xdr:colOff>101600</xdr:colOff>
      <xdr:row>39</xdr:row>
      <xdr:rowOff>21412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0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12539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9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111722</xdr:rowOff>
    </xdr:from>
    <xdr:to>
      <xdr:col>76</xdr:col>
      <xdr:colOff>165100</xdr:colOff>
      <xdr:row>39</xdr:row>
      <xdr:rowOff>41872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32999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106502</xdr:rowOff>
    </xdr:from>
    <xdr:to>
      <xdr:col>72</xdr:col>
      <xdr:colOff>38100</xdr:colOff>
      <xdr:row>39</xdr:row>
      <xdr:rowOff>36652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27779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1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103225</xdr:rowOff>
    </xdr:from>
    <xdr:to>
      <xdr:col>67</xdr:col>
      <xdr:colOff>101600</xdr:colOff>
      <xdr:row>39</xdr:row>
      <xdr:rowOff>33375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24502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1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114456</xdr:rowOff>
    </xdr:from>
    <xdr:to>
      <xdr:col>85</xdr:col>
      <xdr:colOff>127000</xdr:colOff>
      <xdr:row>55</xdr:row>
      <xdr:rowOff>91221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201306"/>
          <a:ext cx="838200" cy="31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91221</xdr:rowOff>
    </xdr:from>
    <xdr:to>
      <xdr:col>81</xdr:col>
      <xdr:colOff>50800</xdr:colOff>
      <xdr:row>55</xdr:row>
      <xdr:rowOff>130294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520971"/>
          <a:ext cx="889000" cy="3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24926</xdr:rowOff>
    </xdr:from>
    <xdr:to>
      <xdr:col>76</xdr:col>
      <xdr:colOff>114300</xdr:colOff>
      <xdr:row>55</xdr:row>
      <xdr:rowOff>130294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283226"/>
          <a:ext cx="889000" cy="27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24926</xdr:rowOff>
    </xdr:from>
    <xdr:to>
      <xdr:col>71</xdr:col>
      <xdr:colOff>177800</xdr:colOff>
      <xdr:row>56</xdr:row>
      <xdr:rowOff>75349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283226"/>
          <a:ext cx="889000" cy="39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63656</xdr:rowOff>
    </xdr:from>
    <xdr:to>
      <xdr:col>85</xdr:col>
      <xdr:colOff>177800</xdr:colOff>
      <xdr:row>53</xdr:row>
      <xdr:rowOff>165256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1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86533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00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40421</xdr:rowOff>
    </xdr:from>
    <xdr:to>
      <xdr:col>81</xdr:col>
      <xdr:colOff>101600</xdr:colOff>
      <xdr:row>55</xdr:row>
      <xdr:rowOff>142021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158548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79494</xdr:rowOff>
    </xdr:from>
    <xdr:to>
      <xdr:col>76</xdr:col>
      <xdr:colOff>165100</xdr:colOff>
      <xdr:row>56</xdr:row>
      <xdr:rowOff>9644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26171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2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145576</xdr:rowOff>
    </xdr:from>
    <xdr:to>
      <xdr:col>72</xdr:col>
      <xdr:colOff>38100</xdr:colOff>
      <xdr:row>54</xdr:row>
      <xdr:rowOff>75726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23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92253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0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24549</xdr:rowOff>
    </xdr:from>
    <xdr:to>
      <xdr:col>67</xdr:col>
      <xdr:colOff>101600</xdr:colOff>
      <xdr:row>56</xdr:row>
      <xdr:rowOff>126149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142676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88860</xdr:rowOff>
    </xdr:from>
    <xdr:to>
      <xdr:col>85</xdr:col>
      <xdr:colOff>127000</xdr:colOff>
      <xdr:row>78</xdr:row>
      <xdr:rowOff>98597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61960"/>
          <a:ext cx="8382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98597</xdr:rowOff>
    </xdr:from>
    <xdr:to>
      <xdr:col>81</xdr:col>
      <xdr:colOff>50800</xdr:colOff>
      <xdr:row>78</xdr:row>
      <xdr:rowOff>112359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71697"/>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112359</xdr:rowOff>
    </xdr:from>
    <xdr:to>
      <xdr:col>76</xdr:col>
      <xdr:colOff>114300</xdr:colOff>
      <xdr:row>78</xdr:row>
      <xdr:rowOff>124978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85459"/>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2082</xdr:rowOff>
    </xdr:from>
    <xdr:to>
      <xdr:col>71</xdr:col>
      <xdr:colOff>177800</xdr:colOff>
      <xdr:row>78</xdr:row>
      <xdr:rowOff>124978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75182"/>
          <a:ext cx="889000" cy="1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38060</xdr:rowOff>
    </xdr:from>
    <xdr:to>
      <xdr:col>85</xdr:col>
      <xdr:colOff>177800</xdr:colOff>
      <xdr:row>78</xdr:row>
      <xdr:rowOff>139660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168887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9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47797</xdr:rowOff>
    </xdr:from>
    <xdr:to>
      <xdr:col>81</xdr:col>
      <xdr:colOff>101600</xdr:colOff>
      <xdr:row>78</xdr:row>
      <xdr:rowOff>149397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140524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13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61559</xdr:rowOff>
    </xdr:from>
    <xdr:to>
      <xdr:col>76</xdr:col>
      <xdr:colOff>165100</xdr:colOff>
      <xdr:row>78</xdr:row>
      <xdr:rowOff>163159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154286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27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74178</xdr:rowOff>
    </xdr:from>
    <xdr:to>
      <xdr:col>72</xdr:col>
      <xdr:colOff>38100</xdr:colOff>
      <xdr:row>79</xdr:row>
      <xdr:rowOff>4328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166905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4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122732</xdr:rowOff>
    </xdr:from>
    <xdr:to>
      <xdr:col>67</xdr:col>
      <xdr:colOff>101600</xdr:colOff>
      <xdr:row>78</xdr:row>
      <xdr:rowOff>52882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69409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131178</xdr:rowOff>
    </xdr:from>
    <xdr:to>
      <xdr:col>85</xdr:col>
      <xdr:colOff>127000</xdr:colOff>
      <xdr:row>96</xdr:row>
      <xdr:rowOff>150800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90378"/>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131178</xdr:rowOff>
    </xdr:from>
    <xdr:to>
      <xdr:col>81</xdr:col>
      <xdr:colOff>50800</xdr:colOff>
      <xdr:row>96</xdr:row>
      <xdr:rowOff>147650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90378"/>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147650</xdr:rowOff>
    </xdr:from>
    <xdr:to>
      <xdr:col>76</xdr:col>
      <xdr:colOff>114300</xdr:colOff>
      <xdr:row>96</xdr:row>
      <xdr:rowOff>153555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068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44552</xdr:rowOff>
    </xdr:from>
    <xdr:to>
      <xdr:col>71</xdr:col>
      <xdr:colOff>177800</xdr:colOff>
      <xdr:row>96</xdr:row>
      <xdr:rowOff>153555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32302"/>
          <a:ext cx="889000" cy="28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100000</xdr:rowOff>
    </xdr:from>
    <xdr:to>
      <xdr:col>85</xdr:col>
      <xdr:colOff>177800</xdr:colOff>
      <xdr:row>97</xdr:row>
      <xdr:rowOff>30150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78427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80378</xdr:rowOff>
    </xdr:from>
    <xdr:to>
      <xdr:col>81</xdr:col>
      <xdr:colOff>101600</xdr:colOff>
      <xdr:row>97</xdr:row>
      <xdr:rowOff>10528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96850</xdr:rowOff>
    </xdr:from>
    <xdr:to>
      <xdr:col>76</xdr:col>
      <xdr:colOff>165100</xdr:colOff>
      <xdr:row>97</xdr:row>
      <xdr:rowOff>27000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18127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102755</xdr:rowOff>
    </xdr:from>
    <xdr:to>
      <xdr:col>72</xdr:col>
      <xdr:colOff>38100</xdr:colOff>
      <xdr:row>97</xdr:row>
      <xdr:rowOff>32905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24032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5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165202</xdr:rowOff>
    </xdr:from>
    <xdr:to>
      <xdr:col>67</xdr:col>
      <xdr:colOff>101600</xdr:colOff>
      <xdr:row>95</xdr:row>
      <xdr:rowOff>95352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111879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・総務費は、令和４年度から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繰越</a:t>
          </a:r>
          <a:r>
            <a:rPr kumimoji="1" lang="ja-JP" altLang="en-US" sz="1100">
              <a:solidFill>
                <a:schemeClr val="dk1"/>
              </a:solidFill>
              <a:effectLst/>
              <a:latin typeface="+mn-lt"/>
              <a:ea typeface="+mn-ea"/>
              <a:cs typeface="+mn-cs"/>
            </a:rPr>
            <a:t>事業である</a:t>
          </a:r>
          <a:r>
            <a:rPr kumimoji="1" lang="ja-JP" altLang="ja-JP" sz="1100">
              <a:solidFill>
                <a:schemeClr val="dk1"/>
              </a:solidFill>
              <a:effectLst/>
              <a:latin typeface="+mn-lt"/>
              <a:ea typeface="+mn-ea"/>
              <a:cs typeface="+mn-cs"/>
            </a:rPr>
            <a:t>市庁舎耐震対策等事業で北庁舎</a:t>
          </a:r>
          <a:r>
            <a:rPr kumimoji="1" lang="ja-JP" altLang="en-US" sz="1100">
              <a:solidFill>
                <a:schemeClr val="dk1"/>
              </a:solidFill>
              <a:effectLst/>
              <a:latin typeface="+mn-lt"/>
              <a:ea typeface="+mn-ea"/>
              <a:cs typeface="+mn-cs"/>
            </a:rPr>
            <a:t>建設を実施したことに</a:t>
          </a:r>
          <a:r>
            <a:rPr kumimoji="1" lang="ja-JP" altLang="ja-JP" sz="1100">
              <a:solidFill>
                <a:schemeClr val="dk1"/>
              </a:solidFill>
              <a:effectLst/>
              <a:latin typeface="+mn-lt"/>
              <a:ea typeface="+mn-ea"/>
              <a:cs typeface="+mn-cs"/>
            </a:rPr>
            <a:t>より大きく</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・民生費は、施設型給付費等支給事業や物価高騰対策として</a:t>
          </a:r>
          <a:r>
            <a:rPr kumimoji="1" lang="ja-JP" altLang="en-US" sz="1100">
              <a:solidFill>
                <a:schemeClr val="dk1"/>
              </a:solidFill>
              <a:effectLst/>
              <a:latin typeface="+mn-lt"/>
              <a:ea typeface="+mn-ea"/>
              <a:cs typeface="+mn-cs"/>
            </a:rPr>
            <a:t>実施した低所得世帯</a:t>
          </a:r>
          <a:r>
            <a:rPr kumimoji="1" lang="ja-JP" altLang="ja-JP" sz="1100">
              <a:solidFill>
                <a:schemeClr val="dk1"/>
              </a:solidFill>
              <a:effectLst/>
              <a:latin typeface="+mn-lt"/>
              <a:ea typeface="+mn-ea"/>
              <a:cs typeface="+mn-cs"/>
            </a:rPr>
            <a:t>支援給付金</a:t>
          </a:r>
          <a:r>
            <a:rPr kumimoji="1" lang="ja-JP" altLang="en-US" sz="1100">
              <a:solidFill>
                <a:schemeClr val="dk1"/>
              </a:solidFill>
              <a:effectLst/>
              <a:latin typeface="+mn-lt"/>
              <a:ea typeface="+mn-ea"/>
              <a:cs typeface="+mn-cs"/>
            </a:rPr>
            <a:t>給付</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の皆増により増額</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・衛生費は、物価高騰対策として実施した水道料金減免事業の実施に伴い、増額となった。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・商工費は、令和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年度に新型コロナウイルス経済対策として実施した</a:t>
          </a:r>
          <a:r>
            <a:rPr kumimoji="1" lang="ja-JP" altLang="en-US" sz="1100">
              <a:solidFill>
                <a:schemeClr val="dk1"/>
              </a:solidFill>
              <a:effectLst/>
              <a:latin typeface="+mn-lt"/>
              <a:ea typeface="+mn-ea"/>
              <a:cs typeface="+mn-cs"/>
            </a:rPr>
            <a:t>割増商品券発行事業</a:t>
          </a:r>
          <a:r>
            <a:rPr kumimoji="1" lang="ja-JP" altLang="ja-JP" sz="1100">
              <a:solidFill>
                <a:schemeClr val="dk1"/>
              </a:solidFill>
              <a:effectLst/>
              <a:latin typeface="+mn-lt"/>
              <a:ea typeface="+mn-ea"/>
              <a:cs typeface="+mn-cs"/>
            </a:rPr>
            <a:t>の皆減により減</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中央公園魅力創造事業の事業規模縮小により</a:t>
          </a:r>
          <a:r>
            <a:rPr kumimoji="1" lang="ja-JP" altLang="ja-JP" sz="1100">
              <a:solidFill>
                <a:schemeClr val="dk1"/>
              </a:solidFill>
              <a:effectLst/>
              <a:latin typeface="+mn-lt"/>
              <a:ea typeface="+mn-ea"/>
              <a:cs typeface="+mn-cs"/>
            </a:rPr>
            <a:t>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、類似団体平均値を下回っている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整備や</a:t>
          </a:r>
          <a:r>
            <a:rPr kumimoji="1" lang="ja-JP" altLang="ja-JP" sz="1100">
              <a:solidFill>
                <a:schemeClr val="dk1"/>
              </a:solidFill>
              <a:effectLst/>
              <a:latin typeface="+mn-lt"/>
              <a:ea typeface="+mn-ea"/>
              <a:cs typeface="+mn-cs"/>
            </a:rPr>
            <a:t>改修により増加が見込まれる。</a:t>
          </a:r>
          <a:endParaRPr lang="ja-JP" altLang="ja-JP" sz="1400">
            <a:effectLst/>
          </a:endParaRPr>
        </a:p>
        <a:p>
          <a:r>
            <a:rPr kumimoji="1" lang="ja-JP" altLang="ja-JP" sz="1100">
              <a:solidFill>
                <a:schemeClr val="dk1"/>
              </a:solidFill>
              <a:effectLst/>
              <a:latin typeface="+mn-lt"/>
              <a:ea typeface="+mn-ea"/>
              <a:cs typeface="+mn-cs"/>
            </a:rPr>
            <a:t>・教育費は、文化センター改修事業の</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や学校</a:t>
          </a:r>
          <a:r>
            <a:rPr kumimoji="1" lang="ja-JP" altLang="en-US" sz="1100">
              <a:solidFill>
                <a:schemeClr val="dk1"/>
              </a:solidFill>
              <a:effectLst/>
              <a:latin typeface="+mn-lt"/>
              <a:ea typeface="+mn-ea"/>
              <a:cs typeface="+mn-cs"/>
            </a:rPr>
            <a:t>環境整備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山王小</a:t>
          </a:r>
          <a:r>
            <a:rPr kumimoji="1" lang="ja-JP" altLang="ja-JP" sz="1100">
              <a:solidFill>
                <a:schemeClr val="dk1"/>
              </a:solidFill>
              <a:effectLst/>
              <a:latin typeface="+mn-lt"/>
              <a:ea typeface="+mn-ea"/>
              <a:cs typeface="+mn-cs"/>
            </a:rPr>
            <a:t>学校］にお</a:t>
          </a:r>
          <a:r>
            <a:rPr kumimoji="1" lang="ja-JP" altLang="en-US" sz="1100">
              <a:solidFill>
                <a:schemeClr val="dk1"/>
              </a:solidFill>
              <a:effectLst/>
              <a:latin typeface="+mn-lt"/>
              <a:ea typeface="+mn-ea"/>
              <a:cs typeface="+mn-cs"/>
            </a:rPr>
            <a:t>いて校舎の大規模改修の着手に</a:t>
          </a:r>
          <a:r>
            <a:rPr kumimoji="1" lang="ja-JP" altLang="ja-JP" sz="1100">
              <a:solidFill>
                <a:schemeClr val="dk1"/>
              </a:solidFill>
              <a:effectLst/>
              <a:latin typeface="+mn-lt"/>
              <a:ea typeface="+mn-ea"/>
              <a:cs typeface="+mn-cs"/>
            </a:rPr>
            <a:t>より増額となっている。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財政調整基金の増については、決算剰余金や公営住宅家賃低廉化分の交付金等を積み立てたことによるものである。</a:t>
          </a:r>
          <a:endParaRPr lang="ja-JP" altLang="ja-JP" sz="1400">
            <a:effectLst/>
          </a:endParaRPr>
        </a:p>
        <a:p>
          <a:r>
            <a:rPr kumimoji="1" lang="ja-JP" altLang="ja-JP" sz="1100">
              <a:solidFill>
                <a:schemeClr val="dk1"/>
              </a:solidFill>
              <a:effectLst/>
              <a:latin typeface="+mn-lt"/>
              <a:ea typeface="+mn-ea"/>
              <a:cs typeface="+mn-cs"/>
            </a:rPr>
            <a:t>　実質単年度収支については、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ポイントの減少と</a:t>
          </a:r>
          <a:r>
            <a:rPr kumimoji="1" lang="ja-JP" altLang="en-US" sz="1100">
              <a:solidFill>
                <a:schemeClr val="dk1"/>
              </a:solidFill>
              <a:effectLst/>
              <a:latin typeface="+mn-lt"/>
              <a:ea typeface="+mn-ea"/>
              <a:cs typeface="+mn-cs"/>
            </a:rPr>
            <a:t>なっているものの</a:t>
          </a:r>
          <a:r>
            <a:rPr kumimoji="1" lang="ja-JP" altLang="ja-JP" sz="1100">
              <a:solidFill>
                <a:schemeClr val="dk1"/>
              </a:solidFill>
              <a:effectLst/>
              <a:latin typeface="+mn-lt"/>
              <a:ea typeface="+mn-ea"/>
              <a:cs typeface="+mn-cs"/>
            </a:rPr>
            <a:t>、黒字を確保している。</a:t>
          </a:r>
          <a:endParaRPr lang="ja-JP" altLang="ja-JP" sz="1400">
            <a:effectLst/>
          </a:endParaRPr>
        </a:p>
        <a:p>
          <a:r>
            <a:rPr kumimoji="1" lang="ja-JP" altLang="ja-JP" sz="1100">
              <a:solidFill>
                <a:schemeClr val="dk1"/>
              </a:solidFill>
              <a:effectLst/>
              <a:latin typeface="+mn-lt"/>
              <a:ea typeface="+mn-ea"/>
              <a:cs typeface="+mn-cs"/>
            </a:rPr>
            <a:t>　今後も、事務事業の見直し等による歳出削減を図り、健全な財政運営に努めていく。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宮城県多賀城市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全会計において赤字は発生しておらず、健全化判断比率上では健全な状態を保っている。</a:t>
          </a:r>
          <a:endParaRPr lang="ja-JP" altLang="ja-JP" sz="1400">
            <a:effectLst/>
          </a:endParaRPr>
        </a:p>
        <a:p>
          <a:r>
            <a:rPr kumimoji="1" lang="ja-JP" altLang="ja-JP" sz="1100">
              <a:solidFill>
                <a:schemeClr val="dk1"/>
              </a:solidFill>
              <a:effectLst/>
              <a:latin typeface="+mn-lt"/>
              <a:ea typeface="+mn-ea"/>
              <a:cs typeface="+mn-cs"/>
            </a:rPr>
            <a:t>　一般会計において、</a:t>
          </a:r>
          <a:r>
            <a:rPr kumimoji="1" lang="ja-JP" altLang="en-US" sz="1100">
              <a:solidFill>
                <a:schemeClr val="dk1"/>
              </a:solidFill>
              <a:effectLst/>
              <a:latin typeface="+mn-lt"/>
              <a:ea typeface="+mn-ea"/>
              <a:cs typeface="+mn-cs"/>
            </a:rPr>
            <a:t>令和３年度及び令和４年度においては、決算剰余金等を大きく積み立てたことで、計算式の分子となる実質収支額が増加したため黒字が拡大している。</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人事院勧告に伴う人件費や全国的な物価価格高騰等に伴う維持管理コストのほか、扶助費等の義務的経費が増加となったことに伴い、</a:t>
          </a: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が大幅に減少したものの、</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を確保している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今後の安定的な財政運営に際しては、事務事業の見直し及び市税等の経常的な収入の確保に努めていく。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3_&#24066;&#30010;&#26449;&#35506;/01_&#35506;&#20849;&#26377;/50&#36001;&#21209;/00&#36001;&#21209;&#29677;&#20849;&#36890;/28_&#20844;&#20250;&#35336;/R7/20250820_&#12304;&#32207;&#21209;&#30465;&#36001;&#21209;&#35519;&#26619;&#35506;&#12305;&#20196;&#21644;&#65301;&#24180;&#24230;&#36001;&#25919;&#29366;&#27841;&#36039;&#26009;&#38598;&#12398;&#20316;&#25104;&#12395;&#12388;&#12356;&#12390;&#65288;2&#22238;&#30446;&#12539;&#22320;&#26041;&#20844;&#20250;&#35336;&#38306;&#20418;&#65289;/02_&#24066;&#30010;&#26449;&#8594;&#30476;/08&#22810;&#36032;&#22478;&#24066;&#9675;&#9733;/&#12304;&#36001;&#25919;&#29366;&#27841;&#36039;&#26009;&#38598;&#12305;_042099_&#22810;&#36032;&#2247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58.6</v>
          </cell>
          <cell r="BX53">
            <v>56</v>
          </cell>
          <cell r="CF53">
            <v>55.6</v>
          </cell>
          <cell r="CN53">
            <v>57.2</v>
          </cell>
          <cell r="CV53">
            <v>56.9</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6.7</v>
          </cell>
          <cell r="BX75">
            <v>4.7</v>
          </cell>
          <cell r="CF75">
            <v>3.9</v>
          </cell>
          <cell r="CN75">
            <v>3.6</v>
          </cell>
          <cell r="CV75">
            <v>3.7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81"/>
      <c r="DK1" s="181"/>
      <c r="DL1" s="181"/>
      <c r="DM1" s="181"/>
      <c r="DN1" s="181"/>
      <c r="DO1" s="181"/>
    </row>
    <row r="2" spans="1:119" ht="24.75" thickBot="1" x14ac:dyDescent="0.2">
      <c r="B2" s="182" t="s">
        <v>77</v>
      </c>
      <c r="C2" s="182"/>
      <c r="D2" s="183"/>
    </row>
    <row r="3" spans="1:119" ht="18.75" customHeight="1" thickBot="1" x14ac:dyDescent="0.2">
      <c r="A3" s="181"/>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81"/>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28680295</v>
      </c>
      <c r="BO4" s="450"/>
      <c r="BP4" s="450"/>
      <c r="BQ4" s="450"/>
      <c r="BR4" s="450"/>
      <c r="BS4" s="450"/>
      <c r="BT4" s="450"/>
      <c r="BU4" s="451"/>
      <c r="BV4" s="449">
        <v>27610079</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0.7</v>
      </c>
      <c r="CU4" s="590"/>
      <c r="CV4" s="590"/>
      <c r="CW4" s="590"/>
      <c r="CX4" s="590"/>
      <c r="CY4" s="590"/>
      <c r="CZ4" s="590"/>
      <c r="DA4" s="591"/>
      <c r="DB4" s="589">
        <v>8.3000000000000007</v>
      </c>
      <c r="DC4" s="590"/>
      <c r="DD4" s="590"/>
      <c r="DE4" s="590"/>
      <c r="DF4" s="590"/>
      <c r="DG4" s="590"/>
      <c r="DH4" s="590"/>
      <c r="DI4" s="591"/>
    </row>
    <row r="5" spans="1:119" ht="18.75" customHeight="1" x14ac:dyDescent="0.15">
      <c r="A5" s="181"/>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28477730</v>
      </c>
      <c r="BO5" s="421"/>
      <c r="BP5" s="421"/>
      <c r="BQ5" s="421"/>
      <c r="BR5" s="421"/>
      <c r="BS5" s="421"/>
      <c r="BT5" s="421"/>
      <c r="BU5" s="422"/>
      <c r="BV5" s="420">
        <v>25619046</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102.8</v>
      </c>
      <c r="CU5" s="418"/>
      <c r="CV5" s="418"/>
      <c r="CW5" s="418"/>
      <c r="CX5" s="418"/>
      <c r="CY5" s="418"/>
      <c r="CZ5" s="418"/>
      <c r="DA5" s="419"/>
      <c r="DB5" s="417">
        <v>99.3</v>
      </c>
      <c r="DC5" s="418"/>
      <c r="DD5" s="418"/>
      <c r="DE5" s="418"/>
      <c r="DF5" s="418"/>
      <c r="DG5" s="418"/>
      <c r="DH5" s="418"/>
      <c r="DI5" s="419"/>
    </row>
    <row r="6" spans="1:119" ht="18.75" customHeight="1" x14ac:dyDescent="0.15">
      <c r="A6" s="181"/>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202565</v>
      </c>
      <c r="BO6" s="421"/>
      <c r="BP6" s="421"/>
      <c r="BQ6" s="421"/>
      <c r="BR6" s="421"/>
      <c r="BS6" s="421"/>
      <c r="BT6" s="421"/>
      <c r="BU6" s="422"/>
      <c r="BV6" s="420">
        <v>1991033</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103.8</v>
      </c>
      <c r="CU6" s="564"/>
      <c r="CV6" s="564"/>
      <c r="CW6" s="564"/>
      <c r="CX6" s="564"/>
      <c r="CY6" s="564"/>
      <c r="CZ6" s="564"/>
      <c r="DA6" s="565"/>
      <c r="DB6" s="563">
        <v>101.3</v>
      </c>
      <c r="DC6" s="564"/>
      <c r="DD6" s="564"/>
      <c r="DE6" s="564"/>
      <c r="DF6" s="564"/>
      <c r="DG6" s="564"/>
      <c r="DH6" s="564"/>
      <c r="DI6" s="565"/>
    </row>
    <row r="7" spans="1:119" ht="18.75" customHeight="1" x14ac:dyDescent="0.15">
      <c r="A7" s="181"/>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102964</v>
      </c>
      <c r="BO7" s="421"/>
      <c r="BP7" s="421"/>
      <c r="BQ7" s="421"/>
      <c r="BR7" s="421"/>
      <c r="BS7" s="421"/>
      <c r="BT7" s="421"/>
      <c r="BU7" s="422"/>
      <c r="BV7" s="420">
        <v>901591</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13289903</v>
      </c>
      <c r="CU7" s="421"/>
      <c r="CV7" s="421"/>
      <c r="CW7" s="421"/>
      <c r="CX7" s="421"/>
      <c r="CY7" s="421"/>
      <c r="CZ7" s="421"/>
      <c r="DA7" s="422"/>
      <c r="DB7" s="420">
        <v>13126405</v>
      </c>
      <c r="DC7" s="421"/>
      <c r="DD7" s="421"/>
      <c r="DE7" s="421"/>
      <c r="DF7" s="421"/>
      <c r="DG7" s="421"/>
      <c r="DH7" s="421"/>
      <c r="DI7" s="422"/>
    </row>
    <row r="8" spans="1:119" ht="18.75" customHeight="1" thickBot="1" x14ac:dyDescent="0.2">
      <c r="A8" s="181"/>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99601</v>
      </c>
      <c r="BO8" s="421"/>
      <c r="BP8" s="421"/>
      <c r="BQ8" s="421"/>
      <c r="BR8" s="421"/>
      <c r="BS8" s="421"/>
      <c r="BT8" s="421"/>
      <c r="BU8" s="422"/>
      <c r="BV8" s="420">
        <v>1089442</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0.69</v>
      </c>
      <c r="CU8" s="524"/>
      <c r="CV8" s="524"/>
      <c r="CW8" s="524"/>
      <c r="CX8" s="524"/>
      <c r="CY8" s="524"/>
      <c r="CZ8" s="524"/>
      <c r="DA8" s="525"/>
      <c r="DB8" s="523">
        <v>0.7</v>
      </c>
      <c r="DC8" s="524"/>
      <c r="DD8" s="524"/>
      <c r="DE8" s="524"/>
      <c r="DF8" s="524"/>
      <c r="DG8" s="524"/>
      <c r="DH8" s="524"/>
      <c r="DI8" s="525"/>
    </row>
    <row r="9" spans="1:119" ht="18.75" customHeight="1" thickBot="1" x14ac:dyDescent="0.2">
      <c r="A9" s="181"/>
      <c r="B9" s="552" t="s">
        <v>106</v>
      </c>
      <c r="C9" s="553"/>
      <c r="D9" s="553"/>
      <c r="E9" s="553"/>
      <c r="F9" s="553"/>
      <c r="G9" s="553"/>
      <c r="H9" s="553"/>
      <c r="I9" s="553"/>
      <c r="J9" s="553"/>
      <c r="K9" s="471"/>
      <c r="L9" s="554" t="s">
        <v>107</v>
      </c>
      <c r="M9" s="555"/>
      <c r="N9" s="555"/>
      <c r="O9" s="555"/>
      <c r="P9" s="555"/>
      <c r="Q9" s="556"/>
      <c r="R9" s="557">
        <v>62827</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-989841</v>
      </c>
      <c r="BO9" s="421"/>
      <c r="BP9" s="421"/>
      <c r="BQ9" s="421"/>
      <c r="BR9" s="421"/>
      <c r="BS9" s="421"/>
      <c r="BT9" s="421"/>
      <c r="BU9" s="422"/>
      <c r="BV9" s="420">
        <v>50033</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10.9</v>
      </c>
      <c r="CU9" s="418"/>
      <c r="CV9" s="418"/>
      <c r="CW9" s="418"/>
      <c r="CX9" s="418"/>
      <c r="CY9" s="418"/>
      <c r="CZ9" s="418"/>
      <c r="DA9" s="419"/>
      <c r="DB9" s="417">
        <v>11.5</v>
      </c>
      <c r="DC9" s="418"/>
      <c r="DD9" s="418"/>
      <c r="DE9" s="418"/>
      <c r="DF9" s="418"/>
      <c r="DG9" s="418"/>
      <c r="DH9" s="418"/>
      <c r="DI9" s="419"/>
    </row>
    <row r="10" spans="1:119" ht="18.75" customHeight="1" thickBot="1" x14ac:dyDescent="0.2">
      <c r="A10" s="181"/>
      <c r="B10" s="552"/>
      <c r="C10" s="553"/>
      <c r="D10" s="553"/>
      <c r="E10" s="553"/>
      <c r="F10" s="553"/>
      <c r="G10" s="553"/>
      <c r="H10" s="553"/>
      <c r="I10" s="553"/>
      <c r="J10" s="553"/>
      <c r="K10" s="471"/>
      <c r="L10" s="376" t="s">
        <v>112</v>
      </c>
      <c r="M10" s="377"/>
      <c r="N10" s="377"/>
      <c r="O10" s="377"/>
      <c r="P10" s="377"/>
      <c r="Q10" s="378"/>
      <c r="R10" s="373">
        <v>62096</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90</v>
      </c>
      <c r="AV10" s="479"/>
      <c r="AW10" s="479"/>
      <c r="AX10" s="479"/>
      <c r="AY10" s="434" t="s">
        <v>114</v>
      </c>
      <c r="AZ10" s="435"/>
      <c r="BA10" s="435"/>
      <c r="BB10" s="435"/>
      <c r="BC10" s="435"/>
      <c r="BD10" s="435"/>
      <c r="BE10" s="435"/>
      <c r="BF10" s="435"/>
      <c r="BG10" s="435"/>
      <c r="BH10" s="435"/>
      <c r="BI10" s="435"/>
      <c r="BJ10" s="435"/>
      <c r="BK10" s="435"/>
      <c r="BL10" s="435"/>
      <c r="BM10" s="436"/>
      <c r="BN10" s="420">
        <v>566970</v>
      </c>
      <c r="BO10" s="421"/>
      <c r="BP10" s="421"/>
      <c r="BQ10" s="421"/>
      <c r="BR10" s="421"/>
      <c r="BS10" s="421"/>
      <c r="BT10" s="421"/>
      <c r="BU10" s="422"/>
      <c r="BV10" s="420">
        <v>553423</v>
      </c>
      <c r="BW10" s="421"/>
      <c r="BX10" s="421"/>
      <c r="BY10" s="421"/>
      <c r="BZ10" s="421"/>
      <c r="CA10" s="421"/>
      <c r="CB10" s="421"/>
      <c r="CC10" s="422"/>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2"/>
      <c r="C11" s="553"/>
      <c r="D11" s="553"/>
      <c r="E11" s="553"/>
      <c r="F11" s="553"/>
      <c r="G11" s="553"/>
      <c r="H11" s="553"/>
      <c r="I11" s="553"/>
      <c r="J11" s="553"/>
      <c r="K11" s="471"/>
      <c r="L11" s="381" t="s">
        <v>116</v>
      </c>
      <c r="M11" s="382"/>
      <c r="N11" s="382"/>
      <c r="O11" s="382"/>
      <c r="P11" s="382"/>
      <c r="Q11" s="383"/>
      <c r="R11" s="549" t="s">
        <v>117</v>
      </c>
      <c r="S11" s="550"/>
      <c r="T11" s="550"/>
      <c r="U11" s="550"/>
      <c r="V11" s="551"/>
      <c r="W11" s="561"/>
      <c r="X11" s="371"/>
      <c r="Y11" s="371"/>
      <c r="Z11" s="371"/>
      <c r="AA11" s="371"/>
      <c r="AB11" s="371"/>
      <c r="AC11" s="371"/>
      <c r="AD11" s="371"/>
      <c r="AE11" s="371"/>
      <c r="AF11" s="371"/>
      <c r="AG11" s="371"/>
      <c r="AH11" s="371"/>
      <c r="AI11" s="371"/>
      <c r="AJ11" s="371"/>
      <c r="AK11" s="371"/>
      <c r="AL11" s="562"/>
      <c r="AM11" s="477" t="s">
        <v>118</v>
      </c>
      <c r="AN11" s="377"/>
      <c r="AO11" s="377"/>
      <c r="AP11" s="377"/>
      <c r="AQ11" s="377"/>
      <c r="AR11" s="377"/>
      <c r="AS11" s="377"/>
      <c r="AT11" s="378"/>
      <c r="AU11" s="478" t="s">
        <v>90</v>
      </c>
      <c r="AV11" s="479"/>
      <c r="AW11" s="479"/>
      <c r="AX11" s="479"/>
      <c r="AY11" s="434" t="s">
        <v>119</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120</v>
      </c>
      <c r="CE11" s="380"/>
      <c r="CF11" s="380"/>
      <c r="CG11" s="380"/>
      <c r="CH11" s="380"/>
      <c r="CI11" s="380"/>
      <c r="CJ11" s="380"/>
      <c r="CK11" s="380"/>
      <c r="CL11" s="380"/>
      <c r="CM11" s="380"/>
      <c r="CN11" s="380"/>
      <c r="CO11" s="380"/>
      <c r="CP11" s="380"/>
      <c r="CQ11" s="380"/>
      <c r="CR11" s="380"/>
      <c r="CS11" s="461"/>
      <c r="CT11" s="523" t="s">
        <v>121</v>
      </c>
      <c r="CU11" s="524"/>
      <c r="CV11" s="524"/>
      <c r="CW11" s="524"/>
      <c r="CX11" s="524"/>
      <c r="CY11" s="524"/>
      <c r="CZ11" s="524"/>
      <c r="DA11" s="525"/>
      <c r="DB11" s="523" t="s">
        <v>121</v>
      </c>
      <c r="DC11" s="524"/>
      <c r="DD11" s="524"/>
      <c r="DE11" s="524"/>
      <c r="DF11" s="524"/>
      <c r="DG11" s="524"/>
      <c r="DH11" s="524"/>
      <c r="DI11" s="525"/>
    </row>
    <row r="12" spans="1:119" ht="18.75" customHeight="1" x14ac:dyDescent="0.15">
      <c r="A12" s="181"/>
      <c r="B12" s="526" t="s">
        <v>122</v>
      </c>
      <c r="C12" s="527"/>
      <c r="D12" s="527"/>
      <c r="E12" s="527"/>
      <c r="F12" s="527"/>
      <c r="G12" s="527"/>
      <c r="H12" s="527"/>
      <c r="I12" s="527"/>
      <c r="J12" s="527"/>
      <c r="K12" s="528"/>
      <c r="L12" s="535" t="s">
        <v>123</v>
      </c>
      <c r="M12" s="536"/>
      <c r="N12" s="536"/>
      <c r="O12" s="536"/>
      <c r="P12" s="536"/>
      <c r="Q12" s="537"/>
      <c r="R12" s="538">
        <v>62061</v>
      </c>
      <c r="S12" s="539"/>
      <c r="T12" s="539"/>
      <c r="U12" s="539"/>
      <c r="V12" s="540"/>
      <c r="W12" s="541" t="s">
        <v>1</v>
      </c>
      <c r="X12" s="479"/>
      <c r="Y12" s="479"/>
      <c r="Z12" s="479"/>
      <c r="AA12" s="479"/>
      <c r="AB12" s="542"/>
      <c r="AC12" s="543" t="s">
        <v>124</v>
      </c>
      <c r="AD12" s="544"/>
      <c r="AE12" s="544"/>
      <c r="AF12" s="544"/>
      <c r="AG12" s="545"/>
      <c r="AH12" s="543" t="s">
        <v>125</v>
      </c>
      <c r="AI12" s="544"/>
      <c r="AJ12" s="544"/>
      <c r="AK12" s="544"/>
      <c r="AL12" s="546"/>
      <c r="AM12" s="477" t="s">
        <v>126</v>
      </c>
      <c r="AN12" s="377"/>
      <c r="AO12" s="377"/>
      <c r="AP12" s="377"/>
      <c r="AQ12" s="377"/>
      <c r="AR12" s="377"/>
      <c r="AS12" s="377"/>
      <c r="AT12" s="378"/>
      <c r="AU12" s="478" t="s">
        <v>90</v>
      </c>
      <c r="AV12" s="479"/>
      <c r="AW12" s="479"/>
      <c r="AX12" s="479"/>
      <c r="AY12" s="434" t="s">
        <v>127</v>
      </c>
      <c r="AZ12" s="435"/>
      <c r="BA12" s="435"/>
      <c r="BB12" s="435"/>
      <c r="BC12" s="435"/>
      <c r="BD12" s="435"/>
      <c r="BE12" s="435"/>
      <c r="BF12" s="435"/>
      <c r="BG12" s="435"/>
      <c r="BH12" s="435"/>
      <c r="BI12" s="435"/>
      <c r="BJ12" s="435"/>
      <c r="BK12" s="435"/>
      <c r="BL12" s="435"/>
      <c r="BM12" s="436"/>
      <c r="BN12" s="420">
        <v>0</v>
      </c>
      <c r="BO12" s="421"/>
      <c r="BP12" s="421"/>
      <c r="BQ12" s="421"/>
      <c r="BR12" s="421"/>
      <c r="BS12" s="421"/>
      <c r="BT12" s="421"/>
      <c r="BU12" s="422"/>
      <c r="BV12" s="420">
        <v>0</v>
      </c>
      <c r="BW12" s="421"/>
      <c r="BX12" s="421"/>
      <c r="BY12" s="421"/>
      <c r="BZ12" s="421"/>
      <c r="CA12" s="421"/>
      <c r="CB12" s="421"/>
      <c r="CC12" s="422"/>
      <c r="CD12" s="460" t="s">
        <v>128</v>
      </c>
      <c r="CE12" s="380"/>
      <c r="CF12" s="380"/>
      <c r="CG12" s="380"/>
      <c r="CH12" s="380"/>
      <c r="CI12" s="380"/>
      <c r="CJ12" s="380"/>
      <c r="CK12" s="380"/>
      <c r="CL12" s="380"/>
      <c r="CM12" s="380"/>
      <c r="CN12" s="380"/>
      <c r="CO12" s="380"/>
      <c r="CP12" s="380"/>
      <c r="CQ12" s="380"/>
      <c r="CR12" s="380"/>
      <c r="CS12" s="461"/>
      <c r="CT12" s="523" t="s">
        <v>121</v>
      </c>
      <c r="CU12" s="524"/>
      <c r="CV12" s="524"/>
      <c r="CW12" s="524"/>
      <c r="CX12" s="524"/>
      <c r="CY12" s="524"/>
      <c r="CZ12" s="524"/>
      <c r="DA12" s="525"/>
      <c r="DB12" s="523" t="s">
        <v>121</v>
      </c>
      <c r="DC12" s="524"/>
      <c r="DD12" s="524"/>
      <c r="DE12" s="524"/>
      <c r="DF12" s="524"/>
      <c r="DG12" s="524"/>
      <c r="DH12" s="524"/>
      <c r="DI12" s="525"/>
    </row>
    <row r="13" spans="1:119" ht="18.75" customHeight="1" x14ac:dyDescent="0.15">
      <c r="A13" s="181"/>
      <c r="B13" s="529"/>
      <c r="C13" s="530"/>
      <c r="D13" s="530"/>
      <c r="E13" s="530"/>
      <c r="F13" s="530"/>
      <c r="G13" s="530"/>
      <c r="H13" s="530"/>
      <c r="I13" s="530"/>
      <c r="J13" s="530"/>
      <c r="K13" s="531"/>
      <c r="L13" s="190"/>
      <c r="M13" s="504" t="s">
        <v>129</v>
      </c>
      <c r="N13" s="505"/>
      <c r="O13" s="505"/>
      <c r="P13" s="505"/>
      <c r="Q13" s="506"/>
      <c r="R13" s="507">
        <v>61641</v>
      </c>
      <c r="S13" s="508"/>
      <c r="T13" s="508"/>
      <c r="U13" s="508"/>
      <c r="V13" s="509"/>
      <c r="W13" s="510" t="s">
        <v>130</v>
      </c>
      <c r="X13" s="406"/>
      <c r="Y13" s="406"/>
      <c r="Z13" s="406"/>
      <c r="AA13" s="406"/>
      <c r="AB13" s="407"/>
      <c r="AC13" s="373">
        <v>287</v>
      </c>
      <c r="AD13" s="374"/>
      <c r="AE13" s="374"/>
      <c r="AF13" s="374"/>
      <c r="AG13" s="375"/>
      <c r="AH13" s="373">
        <v>328</v>
      </c>
      <c r="AI13" s="374"/>
      <c r="AJ13" s="374"/>
      <c r="AK13" s="374"/>
      <c r="AL13" s="433"/>
      <c r="AM13" s="477" t="s">
        <v>131</v>
      </c>
      <c r="AN13" s="377"/>
      <c r="AO13" s="377"/>
      <c r="AP13" s="377"/>
      <c r="AQ13" s="377"/>
      <c r="AR13" s="377"/>
      <c r="AS13" s="377"/>
      <c r="AT13" s="378"/>
      <c r="AU13" s="478" t="s">
        <v>132</v>
      </c>
      <c r="AV13" s="479"/>
      <c r="AW13" s="479"/>
      <c r="AX13" s="479"/>
      <c r="AY13" s="434" t="s">
        <v>133</v>
      </c>
      <c r="AZ13" s="435"/>
      <c r="BA13" s="435"/>
      <c r="BB13" s="435"/>
      <c r="BC13" s="435"/>
      <c r="BD13" s="435"/>
      <c r="BE13" s="435"/>
      <c r="BF13" s="435"/>
      <c r="BG13" s="435"/>
      <c r="BH13" s="435"/>
      <c r="BI13" s="435"/>
      <c r="BJ13" s="435"/>
      <c r="BK13" s="435"/>
      <c r="BL13" s="435"/>
      <c r="BM13" s="436"/>
      <c r="BN13" s="420">
        <v>-422871</v>
      </c>
      <c r="BO13" s="421"/>
      <c r="BP13" s="421"/>
      <c r="BQ13" s="421"/>
      <c r="BR13" s="421"/>
      <c r="BS13" s="421"/>
      <c r="BT13" s="421"/>
      <c r="BU13" s="422"/>
      <c r="BV13" s="420">
        <v>603456</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3.7</v>
      </c>
      <c r="CU13" s="418"/>
      <c r="CV13" s="418"/>
      <c r="CW13" s="418"/>
      <c r="CX13" s="418"/>
      <c r="CY13" s="418"/>
      <c r="CZ13" s="418"/>
      <c r="DA13" s="419"/>
      <c r="DB13" s="417">
        <v>3.6</v>
      </c>
      <c r="DC13" s="418"/>
      <c r="DD13" s="418"/>
      <c r="DE13" s="418"/>
      <c r="DF13" s="418"/>
      <c r="DG13" s="418"/>
      <c r="DH13" s="418"/>
      <c r="DI13" s="419"/>
    </row>
    <row r="14" spans="1:119" ht="18.75" customHeight="1" thickBot="1" x14ac:dyDescent="0.2">
      <c r="A14" s="181"/>
      <c r="B14" s="529"/>
      <c r="C14" s="530"/>
      <c r="D14" s="530"/>
      <c r="E14" s="530"/>
      <c r="F14" s="530"/>
      <c r="G14" s="530"/>
      <c r="H14" s="530"/>
      <c r="I14" s="530"/>
      <c r="J14" s="530"/>
      <c r="K14" s="531"/>
      <c r="L14" s="494" t="s">
        <v>135</v>
      </c>
      <c r="M14" s="547"/>
      <c r="N14" s="547"/>
      <c r="O14" s="547"/>
      <c r="P14" s="547"/>
      <c r="Q14" s="548"/>
      <c r="R14" s="507">
        <v>62204</v>
      </c>
      <c r="S14" s="508"/>
      <c r="T14" s="508"/>
      <c r="U14" s="508"/>
      <c r="V14" s="509"/>
      <c r="W14" s="511"/>
      <c r="X14" s="409"/>
      <c r="Y14" s="409"/>
      <c r="Z14" s="409"/>
      <c r="AA14" s="409"/>
      <c r="AB14" s="410"/>
      <c r="AC14" s="500">
        <v>1</v>
      </c>
      <c r="AD14" s="501"/>
      <c r="AE14" s="501"/>
      <c r="AF14" s="501"/>
      <c r="AG14" s="502"/>
      <c r="AH14" s="500">
        <v>1.2</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121</v>
      </c>
      <c r="CU14" s="518"/>
      <c r="CV14" s="518"/>
      <c r="CW14" s="518"/>
      <c r="CX14" s="518"/>
      <c r="CY14" s="518"/>
      <c r="CZ14" s="518"/>
      <c r="DA14" s="519"/>
      <c r="DB14" s="517" t="s">
        <v>121</v>
      </c>
      <c r="DC14" s="518"/>
      <c r="DD14" s="518"/>
      <c r="DE14" s="518"/>
      <c r="DF14" s="518"/>
      <c r="DG14" s="518"/>
      <c r="DH14" s="518"/>
      <c r="DI14" s="519"/>
    </row>
    <row r="15" spans="1:119" ht="18.75" customHeight="1" x14ac:dyDescent="0.15">
      <c r="A15" s="181"/>
      <c r="B15" s="529"/>
      <c r="C15" s="530"/>
      <c r="D15" s="530"/>
      <c r="E15" s="530"/>
      <c r="F15" s="530"/>
      <c r="G15" s="530"/>
      <c r="H15" s="530"/>
      <c r="I15" s="530"/>
      <c r="J15" s="530"/>
      <c r="K15" s="531"/>
      <c r="L15" s="190"/>
      <c r="M15" s="504" t="s">
        <v>129</v>
      </c>
      <c r="N15" s="505"/>
      <c r="O15" s="505"/>
      <c r="P15" s="505"/>
      <c r="Q15" s="506"/>
      <c r="R15" s="507">
        <v>61799</v>
      </c>
      <c r="S15" s="508"/>
      <c r="T15" s="508"/>
      <c r="U15" s="508"/>
      <c r="V15" s="509"/>
      <c r="W15" s="510" t="s">
        <v>137</v>
      </c>
      <c r="X15" s="406"/>
      <c r="Y15" s="406"/>
      <c r="Z15" s="406"/>
      <c r="AA15" s="406"/>
      <c r="AB15" s="407"/>
      <c r="AC15" s="373">
        <v>5604</v>
      </c>
      <c r="AD15" s="374"/>
      <c r="AE15" s="374"/>
      <c r="AF15" s="374"/>
      <c r="AG15" s="375"/>
      <c r="AH15" s="373">
        <v>6039</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7805954</v>
      </c>
      <c r="BO15" s="450"/>
      <c r="BP15" s="450"/>
      <c r="BQ15" s="450"/>
      <c r="BR15" s="450"/>
      <c r="BS15" s="450"/>
      <c r="BT15" s="450"/>
      <c r="BU15" s="451"/>
      <c r="BV15" s="449">
        <v>7569260</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20.399999999999999</v>
      </c>
      <c r="AD16" s="501"/>
      <c r="AE16" s="501"/>
      <c r="AF16" s="501"/>
      <c r="AG16" s="502"/>
      <c r="AH16" s="500">
        <v>21.3</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11144499</v>
      </c>
      <c r="BO16" s="421"/>
      <c r="BP16" s="421"/>
      <c r="BQ16" s="421"/>
      <c r="BR16" s="421"/>
      <c r="BS16" s="421"/>
      <c r="BT16" s="421"/>
      <c r="BU16" s="422"/>
      <c r="BV16" s="420">
        <v>10892720</v>
      </c>
      <c r="BW16" s="421"/>
      <c r="BX16" s="421"/>
      <c r="BY16" s="421"/>
      <c r="BZ16" s="421"/>
      <c r="CA16" s="421"/>
      <c r="CB16" s="421"/>
      <c r="CC16" s="422"/>
      <c r="CD16" s="194"/>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81"/>
      <c r="B17" s="532"/>
      <c r="C17" s="533"/>
      <c r="D17" s="533"/>
      <c r="E17" s="533"/>
      <c r="F17" s="533"/>
      <c r="G17" s="533"/>
      <c r="H17" s="533"/>
      <c r="I17" s="533"/>
      <c r="J17" s="533"/>
      <c r="K17" s="534"/>
      <c r="L17" s="195"/>
      <c r="M17" s="513" t="s">
        <v>143</v>
      </c>
      <c r="N17" s="514"/>
      <c r="O17" s="514"/>
      <c r="P17" s="514"/>
      <c r="Q17" s="515"/>
      <c r="R17" s="497" t="s">
        <v>144</v>
      </c>
      <c r="S17" s="498"/>
      <c r="T17" s="498"/>
      <c r="U17" s="498"/>
      <c r="V17" s="499"/>
      <c r="W17" s="510" t="s">
        <v>145</v>
      </c>
      <c r="X17" s="406"/>
      <c r="Y17" s="406"/>
      <c r="Z17" s="406"/>
      <c r="AA17" s="406"/>
      <c r="AB17" s="407"/>
      <c r="AC17" s="373">
        <v>21613</v>
      </c>
      <c r="AD17" s="374"/>
      <c r="AE17" s="374"/>
      <c r="AF17" s="374"/>
      <c r="AG17" s="375"/>
      <c r="AH17" s="373">
        <v>22044</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9824324</v>
      </c>
      <c r="BO17" s="421"/>
      <c r="BP17" s="421"/>
      <c r="BQ17" s="421"/>
      <c r="BR17" s="421"/>
      <c r="BS17" s="421"/>
      <c r="BT17" s="421"/>
      <c r="BU17" s="422"/>
      <c r="BV17" s="420">
        <v>9534570</v>
      </c>
      <c r="BW17" s="421"/>
      <c r="BX17" s="421"/>
      <c r="BY17" s="421"/>
      <c r="BZ17" s="421"/>
      <c r="CA17" s="421"/>
      <c r="CB17" s="421"/>
      <c r="CC17" s="422"/>
      <c r="CD17" s="194"/>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81"/>
      <c r="B18" s="470" t="s">
        <v>147</v>
      </c>
      <c r="C18" s="471"/>
      <c r="D18" s="471"/>
      <c r="E18" s="472"/>
      <c r="F18" s="472"/>
      <c r="G18" s="472"/>
      <c r="H18" s="472"/>
      <c r="I18" s="472"/>
      <c r="J18" s="472"/>
      <c r="K18" s="472"/>
      <c r="L18" s="473">
        <v>19.690000000000001</v>
      </c>
      <c r="M18" s="473"/>
      <c r="N18" s="473"/>
      <c r="O18" s="473"/>
      <c r="P18" s="473"/>
      <c r="Q18" s="473"/>
      <c r="R18" s="474"/>
      <c r="S18" s="474"/>
      <c r="T18" s="474"/>
      <c r="U18" s="474"/>
      <c r="V18" s="475"/>
      <c r="W18" s="491"/>
      <c r="X18" s="492"/>
      <c r="Y18" s="492"/>
      <c r="Z18" s="492"/>
      <c r="AA18" s="492"/>
      <c r="AB18" s="516"/>
      <c r="AC18" s="390">
        <v>78.599999999999994</v>
      </c>
      <c r="AD18" s="391"/>
      <c r="AE18" s="391"/>
      <c r="AF18" s="391"/>
      <c r="AG18" s="476"/>
      <c r="AH18" s="390">
        <v>77.599999999999994</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13813188</v>
      </c>
      <c r="BO18" s="421"/>
      <c r="BP18" s="421"/>
      <c r="BQ18" s="421"/>
      <c r="BR18" s="421"/>
      <c r="BS18" s="421"/>
      <c r="BT18" s="421"/>
      <c r="BU18" s="422"/>
      <c r="BV18" s="420">
        <v>13271032</v>
      </c>
      <c r="BW18" s="421"/>
      <c r="BX18" s="421"/>
      <c r="BY18" s="421"/>
      <c r="BZ18" s="421"/>
      <c r="CA18" s="421"/>
      <c r="CB18" s="421"/>
      <c r="CC18" s="422"/>
      <c r="CD18" s="194"/>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81"/>
      <c r="B19" s="470" t="s">
        <v>149</v>
      </c>
      <c r="C19" s="471"/>
      <c r="D19" s="471"/>
      <c r="E19" s="472"/>
      <c r="F19" s="472"/>
      <c r="G19" s="472"/>
      <c r="H19" s="472"/>
      <c r="I19" s="472"/>
      <c r="J19" s="472"/>
      <c r="K19" s="472"/>
      <c r="L19" s="480">
        <v>3191</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16678232</v>
      </c>
      <c r="BO19" s="421"/>
      <c r="BP19" s="421"/>
      <c r="BQ19" s="421"/>
      <c r="BR19" s="421"/>
      <c r="BS19" s="421"/>
      <c r="BT19" s="421"/>
      <c r="BU19" s="422"/>
      <c r="BV19" s="420">
        <v>16807943</v>
      </c>
      <c r="BW19" s="421"/>
      <c r="BX19" s="421"/>
      <c r="BY19" s="421"/>
      <c r="BZ19" s="421"/>
      <c r="CA19" s="421"/>
      <c r="CB19" s="421"/>
      <c r="CC19" s="422"/>
      <c r="CD19" s="194"/>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81"/>
      <c r="B20" s="470" t="s">
        <v>151</v>
      </c>
      <c r="C20" s="471"/>
      <c r="D20" s="471"/>
      <c r="E20" s="472"/>
      <c r="F20" s="472"/>
      <c r="G20" s="472"/>
      <c r="H20" s="472"/>
      <c r="I20" s="472"/>
      <c r="J20" s="472"/>
      <c r="K20" s="472"/>
      <c r="L20" s="480">
        <v>26347</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94"/>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81"/>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94"/>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81"/>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21583429</v>
      </c>
      <c r="BO22" s="450"/>
      <c r="BP22" s="450"/>
      <c r="BQ22" s="450"/>
      <c r="BR22" s="450"/>
      <c r="BS22" s="450"/>
      <c r="BT22" s="450"/>
      <c r="BU22" s="451"/>
      <c r="BV22" s="449">
        <v>21713813</v>
      </c>
      <c r="BW22" s="450"/>
      <c r="BX22" s="450"/>
      <c r="BY22" s="450"/>
      <c r="BZ22" s="450"/>
      <c r="CA22" s="450"/>
      <c r="CB22" s="450"/>
      <c r="CC22" s="451"/>
      <c r="CD22" s="194"/>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81"/>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15053040</v>
      </c>
      <c r="BO23" s="421"/>
      <c r="BP23" s="421"/>
      <c r="BQ23" s="421"/>
      <c r="BR23" s="421"/>
      <c r="BS23" s="421"/>
      <c r="BT23" s="421"/>
      <c r="BU23" s="422"/>
      <c r="BV23" s="420">
        <v>15115308</v>
      </c>
      <c r="BW23" s="421"/>
      <c r="BX23" s="421"/>
      <c r="BY23" s="421"/>
      <c r="BZ23" s="421"/>
      <c r="CA23" s="421"/>
      <c r="CB23" s="421"/>
      <c r="CC23" s="422"/>
      <c r="CD23" s="194"/>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81"/>
      <c r="B24" s="399"/>
      <c r="C24" s="400"/>
      <c r="D24" s="401"/>
      <c r="E24" s="376" t="s">
        <v>161</v>
      </c>
      <c r="F24" s="377"/>
      <c r="G24" s="377"/>
      <c r="H24" s="377"/>
      <c r="I24" s="377"/>
      <c r="J24" s="377"/>
      <c r="K24" s="378"/>
      <c r="L24" s="373">
        <v>1</v>
      </c>
      <c r="M24" s="374"/>
      <c r="N24" s="374"/>
      <c r="O24" s="374"/>
      <c r="P24" s="375"/>
      <c r="Q24" s="373">
        <v>9640</v>
      </c>
      <c r="R24" s="374"/>
      <c r="S24" s="374"/>
      <c r="T24" s="374"/>
      <c r="U24" s="374"/>
      <c r="V24" s="375"/>
      <c r="W24" s="463"/>
      <c r="X24" s="400"/>
      <c r="Y24" s="401"/>
      <c r="Z24" s="376" t="s">
        <v>162</v>
      </c>
      <c r="AA24" s="377"/>
      <c r="AB24" s="377"/>
      <c r="AC24" s="377"/>
      <c r="AD24" s="377"/>
      <c r="AE24" s="377"/>
      <c r="AF24" s="377"/>
      <c r="AG24" s="378"/>
      <c r="AH24" s="373">
        <v>364</v>
      </c>
      <c r="AI24" s="374"/>
      <c r="AJ24" s="374"/>
      <c r="AK24" s="374"/>
      <c r="AL24" s="375"/>
      <c r="AM24" s="373">
        <v>1016652</v>
      </c>
      <c r="AN24" s="374"/>
      <c r="AO24" s="374"/>
      <c r="AP24" s="374"/>
      <c r="AQ24" s="374"/>
      <c r="AR24" s="375"/>
      <c r="AS24" s="373">
        <v>2793</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12510854</v>
      </c>
      <c r="BO24" s="421"/>
      <c r="BP24" s="421"/>
      <c r="BQ24" s="421"/>
      <c r="BR24" s="421"/>
      <c r="BS24" s="421"/>
      <c r="BT24" s="421"/>
      <c r="BU24" s="422"/>
      <c r="BV24" s="420">
        <v>11914990</v>
      </c>
      <c r="BW24" s="421"/>
      <c r="BX24" s="421"/>
      <c r="BY24" s="421"/>
      <c r="BZ24" s="421"/>
      <c r="CA24" s="421"/>
      <c r="CB24" s="421"/>
      <c r="CC24" s="422"/>
      <c r="CD24" s="194"/>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81"/>
      <c r="B25" s="399"/>
      <c r="C25" s="400"/>
      <c r="D25" s="401"/>
      <c r="E25" s="376" t="s">
        <v>164</v>
      </c>
      <c r="F25" s="377"/>
      <c r="G25" s="377"/>
      <c r="H25" s="377"/>
      <c r="I25" s="377"/>
      <c r="J25" s="377"/>
      <c r="K25" s="378"/>
      <c r="L25" s="373">
        <v>1</v>
      </c>
      <c r="M25" s="374"/>
      <c r="N25" s="374"/>
      <c r="O25" s="374"/>
      <c r="P25" s="375"/>
      <c r="Q25" s="373">
        <v>7800</v>
      </c>
      <c r="R25" s="374"/>
      <c r="S25" s="374"/>
      <c r="T25" s="374"/>
      <c r="U25" s="374"/>
      <c r="V25" s="375"/>
      <c r="W25" s="463"/>
      <c r="X25" s="400"/>
      <c r="Y25" s="401"/>
      <c r="Z25" s="376" t="s">
        <v>165</v>
      </c>
      <c r="AA25" s="377"/>
      <c r="AB25" s="377"/>
      <c r="AC25" s="377"/>
      <c r="AD25" s="377"/>
      <c r="AE25" s="377"/>
      <c r="AF25" s="377"/>
      <c r="AG25" s="378"/>
      <c r="AH25" s="373" t="s">
        <v>121</v>
      </c>
      <c r="AI25" s="374"/>
      <c r="AJ25" s="374"/>
      <c r="AK25" s="374"/>
      <c r="AL25" s="375"/>
      <c r="AM25" s="373" t="s">
        <v>121</v>
      </c>
      <c r="AN25" s="374"/>
      <c r="AO25" s="374"/>
      <c r="AP25" s="374"/>
      <c r="AQ25" s="374"/>
      <c r="AR25" s="375"/>
      <c r="AS25" s="373" t="s">
        <v>121</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7260120</v>
      </c>
      <c r="BO25" s="450"/>
      <c r="BP25" s="450"/>
      <c r="BQ25" s="450"/>
      <c r="BR25" s="450"/>
      <c r="BS25" s="450"/>
      <c r="BT25" s="450"/>
      <c r="BU25" s="451"/>
      <c r="BV25" s="449">
        <v>9197682</v>
      </c>
      <c r="BW25" s="450"/>
      <c r="BX25" s="450"/>
      <c r="BY25" s="450"/>
      <c r="BZ25" s="450"/>
      <c r="CA25" s="450"/>
      <c r="CB25" s="450"/>
      <c r="CC25" s="451"/>
      <c r="CD25" s="194"/>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81"/>
      <c r="B26" s="399"/>
      <c r="C26" s="400"/>
      <c r="D26" s="401"/>
      <c r="E26" s="376" t="s">
        <v>167</v>
      </c>
      <c r="F26" s="377"/>
      <c r="G26" s="377"/>
      <c r="H26" s="377"/>
      <c r="I26" s="377"/>
      <c r="J26" s="377"/>
      <c r="K26" s="378"/>
      <c r="L26" s="373">
        <v>1</v>
      </c>
      <c r="M26" s="374"/>
      <c r="N26" s="374"/>
      <c r="O26" s="374"/>
      <c r="P26" s="375"/>
      <c r="Q26" s="373">
        <v>6570</v>
      </c>
      <c r="R26" s="374"/>
      <c r="S26" s="374"/>
      <c r="T26" s="374"/>
      <c r="U26" s="374"/>
      <c r="V26" s="375"/>
      <c r="W26" s="463"/>
      <c r="X26" s="400"/>
      <c r="Y26" s="401"/>
      <c r="Z26" s="376" t="s">
        <v>168</v>
      </c>
      <c r="AA26" s="431"/>
      <c r="AB26" s="431"/>
      <c r="AC26" s="431"/>
      <c r="AD26" s="431"/>
      <c r="AE26" s="431"/>
      <c r="AF26" s="431"/>
      <c r="AG26" s="432"/>
      <c r="AH26" s="373">
        <v>1</v>
      </c>
      <c r="AI26" s="374"/>
      <c r="AJ26" s="374"/>
      <c r="AK26" s="374"/>
      <c r="AL26" s="375"/>
      <c r="AM26" s="373" t="s">
        <v>169</v>
      </c>
      <c r="AN26" s="374"/>
      <c r="AO26" s="374"/>
      <c r="AP26" s="374"/>
      <c r="AQ26" s="374"/>
      <c r="AR26" s="375"/>
      <c r="AS26" s="373" t="s">
        <v>169</v>
      </c>
      <c r="AT26" s="374"/>
      <c r="AU26" s="374"/>
      <c r="AV26" s="374"/>
      <c r="AW26" s="374"/>
      <c r="AX26" s="433"/>
      <c r="AY26" s="460" t="s">
        <v>170</v>
      </c>
      <c r="AZ26" s="380"/>
      <c r="BA26" s="380"/>
      <c r="BB26" s="380"/>
      <c r="BC26" s="380"/>
      <c r="BD26" s="380"/>
      <c r="BE26" s="380"/>
      <c r="BF26" s="380"/>
      <c r="BG26" s="380"/>
      <c r="BH26" s="380"/>
      <c r="BI26" s="380"/>
      <c r="BJ26" s="380"/>
      <c r="BK26" s="380"/>
      <c r="BL26" s="380"/>
      <c r="BM26" s="461"/>
      <c r="BN26" s="420" t="s">
        <v>121</v>
      </c>
      <c r="BO26" s="421"/>
      <c r="BP26" s="421"/>
      <c r="BQ26" s="421"/>
      <c r="BR26" s="421"/>
      <c r="BS26" s="421"/>
      <c r="BT26" s="421"/>
      <c r="BU26" s="422"/>
      <c r="BV26" s="420" t="s">
        <v>121</v>
      </c>
      <c r="BW26" s="421"/>
      <c r="BX26" s="421"/>
      <c r="BY26" s="421"/>
      <c r="BZ26" s="421"/>
      <c r="CA26" s="421"/>
      <c r="CB26" s="421"/>
      <c r="CC26" s="422"/>
      <c r="CD26" s="194"/>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81"/>
      <c r="B27" s="399"/>
      <c r="C27" s="400"/>
      <c r="D27" s="401"/>
      <c r="E27" s="376" t="s">
        <v>171</v>
      </c>
      <c r="F27" s="377"/>
      <c r="G27" s="377"/>
      <c r="H27" s="377"/>
      <c r="I27" s="377"/>
      <c r="J27" s="377"/>
      <c r="K27" s="378"/>
      <c r="L27" s="373">
        <v>1</v>
      </c>
      <c r="M27" s="374"/>
      <c r="N27" s="374"/>
      <c r="O27" s="374"/>
      <c r="P27" s="375"/>
      <c r="Q27" s="373">
        <v>4960</v>
      </c>
      <c r="R27" s="374"/>
      <c r="S27" s="374"/>
      <c r="T27" s="374"/>
      <c r="U27" s="374"/>
      <c r="V27" s="375"/>
      <c r="W27" s="463"/>
      <c r="X27" s="400"/>
      <c r="Y27" s="401"/>
      <c r="Z27" s="376" t="s">
        <v>172</v>
      </c>
      <c r="AA27" s="377"/>
      <c r="AB27" s="377"/>
      <c r="AC27" s="377"/>
      <c r="AD27" s="377"/>
      <c r="AE27" s="377"/>
      <c r="AF27" s="377"/>
      <c r="AG27" s="378"/>
      <c r="AH27" s="373">
        <v>3</v>
      </c>
      <c r="AI27" s="374"/>
      <c r="AJ27" s="374"/>
      <c r="AK27" s="374"/>
      <c r="AL27" s="375"/>
      <c r="AM27" s="373">
        <v>11490</v>
      </c>
      <c r="AN27" s="374"/>
      <c r="AO27" s="374"/>
      <c r="AP27" s="374"/>
      <c r="AQ27" s="374"/>
      <c r="AR27" s="375"/>
      <c r="AS27" s="373">
        <v>3830</v>
      </c>
      <c r="AT27" s="374"/>
      <c r="AU27" s="374"/>
      <c r="AV27" s="374"/>
      <c r="AW27" s="374"/>
      <c r="AX27" s="433"/>
      <c r="AY27" s="457" t="s">
        <v>173</v>
      </c>
      <c r="AZ27" s="458"/>
      <c r="BA27" s="458"/>
      <c r="BB27" s="458"/>
      <c r="BC27" s="458"/>
      <c r="BD27" s="458"/>
      <c r="BE27" s="458"/>
      <c r="BF27" s="458"/>
      <c r="BG27" s="458"/>
      <c r="BH27" s="458"/>
      <c r="BI27" s="458"/>
      <c r="BJ27" s="458"/>
      <c r="BK27" s="458"/>
      <c r="BL27" s="458"/>
      <c r="BM27" s="459"/>
      <c r="BN27" s="454">
        <v>1002748</v>
      </c>
      <c r="BO27" s="455"/>
      <c r="BP27" s="455"/>
      <c r="BQ27" s="455"/>
      <c r="BR27" s="455"/>
      <c r="BS27" s="455"/>
      <c r="BT27" s="455"/>
      <c r="BU27" s="456"/>
      <c r="BV27" s="454">
        <v>1002431</v>
      </c>
      <c r="BW27" s="455"/>
      <c r="BX27" s="455"/>
      <c r="BY27" s="455"/>
      <c r="BZ27" s="455"/>
      <c r="CA27" s="455"/>
      <c r="CB27" s="455"/>
      <c r="CC27" s="456"/>
      <c r="CD27" s="19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81"/>
      <c r="B28" s="399"/>
      <c r="C28" s="400"/>
      <c r="D28" s="401"/>
      <c r="E28" s="376" t="s">
        <v>174</v>
      </c>
      <c r="F28" s="377"/>
      <c r="G28" s="377"/>
      <c r="H28" s="377"/>
      <c r="I28" s="377"/>
      <c r="J28" s="377"/>
      <c r="K28" s="378"/>
      <c r="L28" s="373">
        <v>1</v>
      </c>
      <c r="M28" s="374"/>
      <c r="N28" s="374"/>
      <c r="O28" s="374"/>
      <c r="P28" s="375"/>
      <c r="Q28" s="373">
        <v>4250</v>
      </c>
      <c r="R28" s="374"/>
      <c r="S28" s="374"/>
      <c r="T28" s="374"/>
      <c r="U28" s="374"/>
      <c r="V28" s="375"/>
      <c r="W28" s="463"/>
      <c r="X28" s="400"/>
      <c r="Y28" s="401"/>
      <c r="Z28" s="376" t="s">
        <v>175</v>
      </c>
      <c r="AA28" s="377"/>
      <c r="AB28" s="377"/>
      <c r="AC28" s="377"/>
      <c r="AD28" s="377"/>
      <c r="AE28" s="377"/>
      <c r="AF28" s="377"/>
      <c r="AG28" s="378"/>
      <c r="AH28" s="373" t="s">
        <v>121</v>
      </c>
      <c r="AI28" s="374"/>
      <c r="AJ28" s="374"/>
      <c r="AK28" s="374"/>
      <c r="AL28" s="375"/>
      <c r="AM28" s="373" t="s">
        <v>121</v>
      </c>
      <c r="AN28" s="374"/>
      <c r="AO28" s="374"/>
      <c r="AP28" s="374"/>
      <c r="AQ28" s="374"/>
      <c r="AR28" s="375"/>
      <c r="AS28" s="373" t="s">
        <v>121</v>
      </c>
      <c r="AT28" s="374"/>
      <c r="AU28" s="374"/>
      <c r="AV28" s="374"/>
      <c r="AW28" s="374"/>
      <c r="AX28" s="433"/>
      <c r="AY28" s="437" t="s">
        <v>176</v>
      </c>
      <c r="AZ28" s="438"/>
      <c r="BA28" s="438"/>
      <c r="BB28" s="439"/>
      <c r="BC28" s="446" t="s">
        <v>46</v>
      </c>
      <c r="BD28" s="447"/>
      <c r="BE28" s="447"/>
      <c r="BF28" s="447"/>
      <c r="BG28" s="447"/>
      <c r="BH28" s="447"/>
      <c r="BI28" s="447"/>
      <c r="BJ28" s="447"/>
      <c r="BK28" s="447"/>
      <c r="BL28" s="447"/>
      <c r="BM28" s="448"/>
      <c r="BN28" s="449">
        <v>6356467</v>
      </c>
      <c r="BO28" s="450"/>
      <c r="BP28" s="450"/>
      <c r="BQ28" s="450"/>
      <c r="BR28" s="450"/>
      <c r="BS28" s="450"/>
      <c r="BT28" s="450"/>
      <c r="BU28" s="451"/>
      <c r="BV28" s="449">
        <v>5229458</v>
      </c>
      <c r="BW28" s="450"/>
      <c r="BX28" s="450"/>
      <c r="BY28" s="450"/>
      <c r="BZ28" s="450"/>
      <c r="CA28" s="450"/>
      <c r="CB28" s="450"/>
      <c r="CC28" s="451"/>
      <c r="CD28" s="194"/>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81"/>
      <c r="B29" s="399"/>
      <c r="C29" s="400"/>
      <c r="D29" s="401"/>
      <c r="E29" s="376" t="s">
        <v>177</v>
      </c>
      <c r="F29" s="377"/>
      <c r="G29" s="377"/>
      <c r="H29" s="377"/>
      <c r="I29" s="377"/>
      <c r="J29" s="377"/>
      <c r="K29" s="378"/>
      <c r="L29" s="373">
        <v>16</v>
      </c>
      <c r="M29" s="374"/>
      <c r="N29" s="374"/>
      <c r="O29" s="374"/>
      <c r="P29" s="375"/>
      <c r="Q29" s="373">
        <v>3940</v>
      </c>
      <c r="R29" s="374"/>
      <c r="S29" s="374"/>
      <c r="T29" s="374"/>
      <c r="U29" s="374"/>
      <c r="V29" s="375"/>
      <c r="W29" s="464"/>
      <c r="X29" s="465"/>
      <c r="Y29" s="466"/>
      <c r="Z29" s="376" t="s">
        <v>178</v>
      </c>
      <c r="AA29" s="377"/>
      <c r="AB29" s="377"/>
      <c r="AC29" s="377"/>
      <c r="AD29" s="377"/>
      <c r="AE29" s="377"/>
      <c r="AF29" s="377"/>
      <c r="AG29" s="378"/>
      <c r="AH29" s="373">
        <v>367</v>
      </c>
      <c r="AI29" s="374"/>
      <c r="AJ29" s="374"/>
      <c r="AK29" s="374"/>
      <c r="AL29" s="375"/>
      <c r="AM29" s="373">
        <v>1028142</v>
      </c>
      <c r="AN29" s="374"/>
      <c r="AO29" s="374"/>
      <c r="AP29" s="374"/>
      <c r="AQ29" s="374"/>
      <c r="AR29" s="375"/>
      <c r="AS29" s="373">
        <v>2801</v>
      </c>
      <c r="AT29" s="374"/>
      <c r="AU29" s="374"/>
      <c r="AV29" s="374"/>
      <c r="AW29" s="374"/>
      <c r="AX29" s="433"/>
      <c r="AY29" s="440"/>
      <c r="AZ29" s="441"/>
      <c r="BA29" s="441"/>
      <c r="BB29" s="442"/>
      <c r="BC29" s="434" t="s">
        <v>179</v>
      </c>
      <c r="BD29" s="435"/>
      <c r="BE29" s="435"/>
      <c r="BF29" s="435"/>
      <c r="BG29" s="435"/>
      <c r="BH29" s="435"/>
      <c r="BI29" s="435"/>
      <c r="BJ29" s="435"/>
      <c r="BK29" s="435"/>
      <c r="BL29" s="435"/>
      <c r="BM29" s="436"/>
      <c r="BN29" s="420">
        <v>442957</v>
      </c>
      <c r="BO29" s="421"/>
      <c r="BP29" s="421"/>
      <c r="BQ29" s="421"/>
      <c r="BR29" s="421"/>
      <c r="BS29" s="421"/>
      <c r="BT29" s="421"/>
      <c r="BU29" s="422"/>
      <c r="BV29" s="420">
        <v>446309</v>
      </c>
      <c r="BW29" s="421"/>
      <c r="BX29" s="421"/>
      <c r="BY29" s="421"/>
      <c r="BZ29" s="421"/>
      <c r="CA29" s="421"/>
      <c r="CB29" s="421"/>
      <c r="CC29" s="422"/>
      <c r="CD29" s="19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81"/>
      <c r="B30" s="402"/>
      <c r="C30" s="403"/>
      <c r="D30" s="404"/>
      <c r="E30" s="381"/>
      <c r="F30" s="382"/>
      <c r="G30" s="382"/>
      <c r="H30" s="382"/>
      <c r="I30" s="382"/>
      <c r="J30" s="382"/>
      <c r="K30" s="383"/>
      <c r="L30" s="384"/>
      <c r="M30" s="385"/>
      <c r="N30" s="385"/>
      <c r="O30" s="385"/>
      <c r="P30" s="386"/>
      <c r="Q30" s="384"/>
      <c r="R30" s="385"/>
      <c r="S30" s="385"/>
      <c r="T30" s="385"/>
      <c r="U30" s="385"/>
      <c r="V30" s="386"/>
      <c r="W30" s="387" t="s">
        <v>180</v>
      </c>
      <c r="X30" s="388"/>
      <c r="Y30" s="388"/>
      <c r="Z30" s="388"/>
      <c r="AA30" s="388"/>
      <c r="AB30" s="388"/>
      <c r="AC30" s="388"/>
      <c r="AD30" s="388"/>
      <c r="AE30" s="388"/>
      <c r="AF30" s="388"/>
      <c r="AG30" s="389"/>
      <c r="AH30" s="390">
        <v>94.1</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2420566</v>
      </c>
      <c r="BO30" s="455"/>
      <c r="BP30" s="455"/>
      <c r="BQ30" s="455"/>
      <c r="BR30" s="455"/>
      <c r="BS30" s="455"/>
      <c r="BT30" s="455"/>
      <c r="BU30" s="456"/>
      <c r="BV30" s="454">
        <v>2870737</v>
      </c>
      <c r="BW30" s="455"/>
      <c r="BX30" s="455"/>
      <c r="BY30" s="455"/>
      <c r="BZ30" s="455"/>
      <c r="CA30" s="455"/>
      <c r="CB30" s="455"/>
      <c r="CC30" s="45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9" t="s">
        <v>181</v>
      </c>
      <c r="D32" s="379"/>
      <c r="E32" s="379"/>
      <c r="F32" s="379"/>
      <c r="G32" s="379"/>
      <c r="H32" s="379"/>
      <c r="I32" s="379"/>
      <c r="J32" s="379"/>
      <c r="K32" s="379"/>
      <c r="L32" s="379"/>
      <c r="M32" s="379"/>
      <c r="N32" s="379"/>
      <c r="O32" s="379"/>
      <c r="P32" s="379"/>
      <c r="Q32" s="379"/>
      <c r="R32" s="379"/>
      <c r="S32" s="379"/>
      <c r="U32" s="380" t="s">
        <v>182</v>
      </c>
      <c r="V32" s="380"/>
      <c r="W32" s="380"/>
      <c r="X32" s="380"/>
      <c r="Y32" s="380"/>
      <c r="Z32" s="380"/>
      <c r="AA32" s="380"/>
      <c r="AB32" s="380"/>
      <c r="AC32" s="380"/>
      <c r="AD32" s="380"/>
      <c r="AE32" s="380"/>
      <c r="AF32" s="380"/>
      <c r="AG32" s="380"/>
      <c r="AH32" s="380"/>
      <c r="AI32" s="380"/>
      <c r="AJ32" s="380"/>
      <c r="AK32" s="380"/>
      <c r="AM32" s="380" t="s">
        <v>183</v>
      </c>
      <c r="AN32" s="380"/>
      <c r="AO32" s="380"/>
      <c r="AP32" s="380"/>
      <c r="AQ32" s="380"/>
      <c r="AR32" s="380"/>
      <c r="AS32" s="380"/>
      <c r="AT32" s="380"/>
      <c r="AU32" s="380"/>
      <c r="AV32" s="380"/>
      <c r="AW32" s="380"/>
      <c r="AX32" s="380"/>
      <c r="AY32" s="380"/>
      <c r="AZ32" s="380"/>
      <c r="BA32" s="380"/>
      <c r="BB32" s="380"/>
      <c r="BC32" s="380"/>
      <c r="BE32" s="380" t="s">
        <v>184</v>
      </c>
      <c r="BF32" s="380"/>
      <c r="BG32" s="380"/>
      <c r="BH32" s="380"/>
      <c r="BI32" s="380"/>
      <c r="BJ32" s="380"/>
      <c r="BK32" s="380"/>
      <c r="BL32" s="380"/>
      <c r="BM32" s="380"/>
      <c r="BN32" s="380"/>
      <c r="BO32" s="380"/>
      <c r="BP32" s="380"/>
      <c r="BQ32" s="380"/>
      <c r="BR32" s="380"/>
      <c r="BS32" s="380"/>
      <c r="BT32" s="380"/>
      <c r="BU32" s="380"/>
      <c r="BW32" s="380" t="s">
        <v>185</v>
      </c>
      <c r="BX32" s="380"/>
      <c r="BY32" s="380"/>
      <c r="BZ32" s="380"/>
      <c r="CA32" s="380"/>
      <c r="CB32" s="380"/>
      <c r="CC32" s="380"/>
      <c r="CD32" s="380"/>
      <c r="CE32" s="380"/>
      <c r="CF32" s="380"/>
      <c r="CG32" s="380"/>
      <c r="CH32" s="380"/>
      <c r="CI32" s="380"/>
      <c r="CJ32" s="380"/>
      <c r="CK32" s="380"/>
      <c r="CL32" s="380"/>
      <c r="CM32" s="380"/>
      <c r="CO32" s="380" t="s">
        <v>186</v>
      </c>
      <c r="CP32" s="380"/>
      <c r="CQ32" s="380"/>
      <c r="CR32" s="380"/>
      <c r="CS32" s="380"/>
      <c r="CT32" s="380"/>
      <c r="CU32" s="380"/>
      <c r="CV32" s="380"/>
      <c r="CW32" s="380"/>
      <c r="CX32" s="380"/>
      <c r="CY32" s="380"/>
      <c r="CZ32" s="380"/>
      <c r="DA32" s="380"/>
      <c r="DB32" s="380"/>
      <c r="DC32" s="380"/>
      <c r="DD32" s="380"/>
      <c r="DE32" s="380"/>
      <c r="DI32" s="204"/>
    </row>
    <row r="33" spans="1:113" ht="13.5" customHeight="1" x14ac:dyDescent="0.15">
      <c r="A33" s="181"/>
      <c r="B33" s="205"/>
      <c r="C33" s="372" t="s">
        <v>187</v>
      </c>
      <c r="D33" s="372"/>
      <c r="E33" s="371" t="s">
        <v>188</v>
      </c>
      <c r="F33" s="371"/>
      <c r="G33" s="371"/>
      <c r="H33" s="371"/>
      <c r="I33" s="371"/>
      <c r="J33" s="371"/>
      <c r="K33" s="371"/>
      <c r="L33" s="371"/>
      <c r="M33" s="371"/>
      <c r="N33" s="371"/>
      <c r="O33" s="371"/>
      <c r="P33" s="371"/>
      <c r="Q33" s="371"/>
      <c r="R33" s="371"/>
      <c r="S33" s="371"/>
      <c r="T33" s="206"/>
      <c r="U33" s="372" t="s">
        <v>187</v>
      </c>
      <c r="V33" s="372"/>
      <c r="W33" s="371" t="s">
        <v>188</v>
      </c>
      <c r="X33" s="371"/>
      <c r="Y33" s="371"/>
      <c r="Z33" s="371"/>
      <c r="AA33" s="371"/>
      <c r="AB33" s="371"/>
      <c r="AC33" s="371"/>
      <c r="AD33" s="371"/>
      <c r="AE33" s="371"/>
      <c r="AF33" s="371"/>
      <c r="AG33" s="371"/>
      <c r="AH33" s="371"/>
      <c r="AI33" s="371"/>
      <c r="AJ33" s="371"/>
      <c r="AK33" s="371"/>
      <c r="AL33" s="206"/>
      <c r="AM33" s="372" t="s">
        <v>187</v>
      </c>
      <c r="AN33" s="372"/>
      <c r="AO33" s="371" t="s">
        <v>188</v>
      </c>
      <c r="AP33" s="371"/>
      <c r="AQ33" s="371"/>
      <c r="AR33" s="371"/>
      <c r="AS33" s="371"/>
      <c r="AT33" s="371"/>
      <c r="AU33" s="371"/>
      <c r="AV33" s="371"/>
      <c r="AW33" s="371"/>
      <c r="AX33" s="371"/>
      <c r="AY33" s="371"/>
      <c r="AZ33" s="371"/>
      <c r="BA33" s="371"/>
      <c r="BB33" s="371"/>
      <c r="BC33" s="371"/>
      <c r="BD33" s="207"/>
      <c r="BE33" s="371" t="s">
        <v>189</v>
      </c>
      <c r="BF33" s="371"/>
      <c r="BG33" s="371" t="s">
        <v>190</v>
      </c>
      <c r="BH33" s="371"/>
      <c r="BI33" s="371"/>
      <c r="BJ33" s="371"/>
      <c r="BK33" s="371"/>
      <c r="BL33" s="371"/>
      <c r="BM33" s="371"/>
      <c r="BN33" s="371"/>
      <c r="BO33" s="371"/>
      <c r="BP33" s="371"/>
      <c r="BQ33" s="371"/>
      <c r="BR33" s="371"/>
      <c r="BS33" s="371"/>
      <c r="BT33" s="371"/>
      <c r="BU33" s="371"/>
      <c r="BV33" s="207"/>
      <c r="BW33" s="372" t="s">
        <v>189</v>
      </c>
      <c r="BX33" s="372"/>
      <c r="BY33" s="371" t="s">
        <v>191</v>
      </c>
      <c r="BZ33" s="371"/>
      <c r="CA33" s="371"/>
      <c r="CB33" s="371"/>
      <c r="CC33" s="371"/>
      <c r="CD33" s="371"/>
      <c r="CE33" s="371"/>
      <c r="CF33" s="371"/>
      <c r="CG33" s="371"/>
      <c r="CH33" s="371"/>
      <c r="CI33" s="371"/>
      <c r="CJ33" s="371"/>
      <c r="CK33" s="371"/>
      <c r="CL33" s="371"/>
      <c r="CM33" s="371"/>
      <c r="CN33" s="206"/>
      <c r="CO33" s="372" t="s">
        <v>187</v>
      </c>
      <c r="CP33" s="372"/>
      <c r="CQ33" s="371" t="s">
        <v>192</v>
      </c>
      <c r="CR33" s="371"/>
      <c r="CS33" s="371"/>
      <c r="CT33" s="371"/>
      <c r="CU33" s="371"/>
      <c r="CV33" s="371"/>
      <c r="CW33" s="371"/>
      <c r="CX33" s="371"/>
      <c r="CY33" s="371"/>
      <c r="CZ33" s="371"/>
      <c r="DA33" s="371"/>
      <c r="DB33" s="371"/>
      <c r="DC33" s="371"/>
      <c r="DD33" s="371"/>
      <c r="DE33" s="371"/>
      <c r="DF33" s="206"/>
      <c r="DG33" s="370" t="s">
        <v>193</v>
      </c>
      <c r="DH33" s="370"/>
      <c r="DI33" s="208"/>
    </row>
    <row r="34" spans="1:113" ht="32.25" customHeight="1" x14ac:dyDescent="0.15">
      <c r="A34" s="181"/>
      <c r="B34" s="205"/>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81"/>
      <c r="U34" s="368">
        <f>IF(W34="","",MAX(C34:D43)+1)</f>
        <v>2</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81"/>
      <c r="AM34" s="368">
        <f>IF(AO34="","",MAX(C34:D43,U34:V43)+1)</f>
        <v>5</v>
      </c>
      <c r="AN34" s="368"/>
      <c r="AO34" s="369" t="str">
        <f>IF('各会計、関係団体の財政状況及び健全化判断比率'!B31="","",'各会計、関係団体の財政状況及び健全化判断比率'!B31)</f>
        <v>多賀城市水道事業会計</v>
      </c>
      <c r="AP34" s="369"/>
      <c r="AQ34" s="369"/>
      <c r="AR34" s="369"/>
      <c r="AS34" s="369"/>
      <c r="AT34" s="369"/>
      <c r="AU34" s="369"/>
      <c r="AV34" s="369"/>
      <c r="AW34" s="369"/>
      <c r="AX34" s="369"/>
      <c r="AY34" s="369"/>
      <c r="AZ34" s="369"/>
      <c r="BA34" s="369"/>
      <c r="BB34" s="369"/>
      <c r="BC34" s="369"/>
      <c r="BD34" s="181"/>
      <c r="BE34" s="368" t="str">
        <f>IF(BG34="","",MAX(C34:D43,U34:V43,AM34:AN43)+1)</f>
        <v/>
      </c>
      <c r="BF34" s="368"/>
      <c r="BG34" s="369"/>
      <c r="BH34" s="369"/>
      <c r="BI34" s="369"/>
      <c r="BJ34" s="369"/>
      <c r="BK34" s="369"/>
      <c r="BL34" s="369"/>
      <c r="BM34" s="369"/>
      <c r="BN34" s="369"/>
      <c r="BO34" s="369"/>
      <c r="BP34" s="369"/>
      <c r="BQ34" s="369"/>
      <c r="BR34" s="369"/>
      <c r="BS34" s="369"/>
      <c r="BT34" s="369"/>
      <c r="BU34" s="369"/>
      <c r="BV34" s="181"/>
      <c r="BW34" s="368">
        <f>IF(BY34="","",MAX(C34:D43,U34:V43,AM34:AN43,BE34:BF43)+1)</f>
        <v>7</v>
      </c>
      <c r="BX34" s="368"/>
      <c r="BY34" s="369" t="str">
        <f>IF('各会計、関係団体の財政状況及び健全化判断比率'!B68="","",'各会計、関係団体の財政状況及び健全化判断比率'!B68)</f>
        <v>宮城東部衛生処理組合</v>
      </c>
      <c r="BZ34" s="369"/>
      <c r="CA34" s="369"/>
      <c r="CB34" s="369"/>
      <c r="CC34" s="369"/>
      <c r="CD34" s="369"/>
      <c r="CE34" s="369"/>
      <c r="CF34" s="369"/>
      <c r="CG34" s="369"/>
      <c r="CH34" s="369"/>
      <c r="CI34" s="369"/>
      <c r="CJ34" s="369"/>
      <c r="CK34" s="369"/>
      <c r="CL34" s="369"/>
      <c r="CM34" s="369"/>
      <c r="CN34" s="181"/>
      <c r="CO34" s="368">
        <f>IF(CQ34="","",MAX(C34:D43,U34:V43,AM34:AN43,BE34:BF43,BW34:BX43)+1)</f>
        <v>14</v>
      </c>
      <c r="CP34" s="368"/>
      <c r="CQ34" s="369" t="str">
        <f>IF('各会計、関係団体の財政状況及び健全化判断比率'!BS7="","",'各会計、関係団体の財政状況及び健全化判断比率'!BS7)</f>
        <v>多賀城市土地開発公社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208"/>
    </row>
    <row r="35" spans="1:113" ht="32.25" customHeight="1" x14ac:dyDescent="0.15">
      <c r="A35" s="181"/>
      <c r="B35" s="205"/>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81"/>
      <c r="U35" s="368">
        <f>IF(W35="","",U34+1)</f>
        <v>3</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81"/>
      <c r="AM35" s="368">
        <f t="shared" ref="AM35:AM43" si="0">IF(AO35="","",AM34+1)</f>
        <v>6</v>
      </c>
      <c r="AN35" s="368"/>
      <c r="AO35" s="369" t="str">
        <f>IF('各会計、関係団体の財政状況及び健全化判断比率'!B32="","",'各会計、関係団体の財政状況及び健全化判断比率'!B32)</f>
        <v>多賀城市下水道事業会計</v>
      </c>
      <c r="AP35" s="369"/>
      <c r="AQ35" s="369"/>
      <c r="AR35" s="369"/>
      <c r="AS35" s="369"/>
      <c r="AT35" s="369"/>
      <c r="AU35" s="369"/>
      <c r="AV35" s="369"/>
      <c r="AW35" s="369"/>
      <c r="AX35" s="369"/>
      <c r="AY35" s="369"/>
      <c r="AZ35" s="369"/>
      <c r="BA35" s="369"/>
      <c r="BB35" s="369"/>
      <c r="BC35" s="369"/>
      <c r="BD35" s="181"/>
      <c r="BE35" s="368" t="str">
        <f t="shared" ref="BE35:BE43" si="1">IF(BG35="","",BE34+1)</f>
        <v/>
      </c>
      <c r="BF35" s="368"/>
      <c r="BG35" s="369"/>
      <c r="BH35" s="369"/>
      <c r="BI35" s="369"/>
      <c r="BJ35" s="369"/>
      <c r="BK35" s="369"/>
      <c r="BL35" s="369"/>
      <c r="BM35" s="369"/>
      <c r="BN35" s="369"/>
      <c r="BO35" s="369"/>
      <c r="BP35" s="369"/>
      <c r="BQ35" s="369"/>
      <c r="BR35" s="369"/>
      <c r="BS35" s="369"/>
      <c r="BT35" s="369"/>
      <c r="BU35" s="369"/>
      <c r="BV35" s="181"/>
      <c r="BW35" s="368">
        <f t="shared" ref="BW35:BW43" si="2">IF(BY35="","",BW34+1)</f>
        <v>8</v>
      </c>
      <c r="BX35" s="368"/>
      <c r="BY35" s="369" t="str">
        <f>IF('各会計、関係団体の財政状況及び健全化判断比率'!B69="","",'各会計、関係団体の財政状況及び健全化判断比率'!B69)</f>
        <v>宮城県市町村職員退職手当組合</v>
      </c>
      <c r="BZ35" s="369"/>
      <c r="CA35" s="369"/>
      <c r="CB35" s="369"/>
      <c r="CC35" s="369"/>
      <c r="CD35" s="369"/>
      <c r="CE35" s="369"/>
      <c r="CF35" s="369"/>
      <c r="CG35" s="369"/>
      <c r="CH35" s="369"/>
      <c r="CI35" s="369"/>
      <c r="CJ35" s="369"/>
      <c r="CK35" s="369"/>
      <c r="CL35" s="369"/>
      <c r="CM35" s="369"/>
      <c r="CN35" s="181"/>
      <c r="CO35" s="368">
        <f t="shared" ref="CO35:CO43" si="3">IF(CQ35="","",CO34+1)</f>
        <v>15</v>
      </c>
      <c r="CP35" s="368"/>
      <c r="CQ35" s="369" t="str">
        <f>IF('各会計、関係団体の財政状況及び健全化判断比率'!BS8="","",'各会計、関係団体の財政状況及び健全化判断比率'!BS8)</f>
        <v>多賀城駅北開発</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208"/>
    </row>
    <row r="36" spans="1:113" ht="32.25" customHeight="1" x14ac:dyDescent="0.15">
      <c r="A36" s="181"/>
      <c r="B36" s="205"/>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81"/>
      <c r="U36" s="368">
        <f t="shared" ref="U36:U43" si="4">IF(W36="","",U35+1)</f>
        <v>4</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81"/>
      <c r="AM36" s="368" t="str">
        <f t="shared" si="0"/>
        <v/>
      </c>
      <c r="AN36" s="368"/>
      <c r="AO36" s="369"/>
      <c r="AP36" s="369"/>
      <c r="AQ36" s="369"/>
      <c r="AR36" s="369"/>
      <c r="AS36" s="369"/>
      <c r="AT36" s="369"/>
      <c r="AU36" s="369"/>
      <c r="AV36" s="369"/>
      <c r="AW36" s="369"/>
      <c r="AX36" s="369"/>
      <c r="AY36" s="369"/>
      <c r="AZ36" s="369"/>
      <c r="BA36" s="369"/>
      <c r="BB36" s="369"/>
      <c r="BC36" s="369"/>
      <c r="BD36" s="181"/>
      <c r="BE36" s="368" t="str">
        <f t="shared" si="1"/>
        <v/>
      </c>
      <c r="BF36" s="368"/>
      <c r="BG36" s="369"/>
      <c r="BH36" s="369"/>
      <c r="BI36" s="369"/>
      <c r="BJ36" s="369"/>
      <c r="BK36" s="369"/>
      <c r="BL36" s="369"/>
      <c r="BM36" s="369"/>
      <c r="BN36" s="369"/>
      <c r="BO36" s="369"/>
      <c r="BP36" s="369"/>
      <c r="BQ36" s="369"/>
      <c r="BR36" s="369"/>
      <c r="BS36" s="369"/>
      <c r="BT36" s="369"/>
      <c r="BU36" s="369"/>
      <c r="BV36" s="181"/>
      <c r="BW36" s="368">
        <f t="shared" si="2"/>
        <v>9</v>
      </c>
      <c r="BX36" s="368"/>
      <c r="BY36" s="369" t="str">
        <f>IF('各会計、関係団体の財政状況及び健全化判断比率'!B70="","",'各会計、関係団体の財政状況及び健全化判断比率'!B70)</f>
        <v>宮城県市町村非常勤消防団員補償報償組合</v>
      </c>
      <c r="BZ36" s="369"/>
      <c r="CA36" s="369"/>
      <c r="CB36" s="369"/>
      <c r="CC36" s="369"/>
      <c r="CD36" s="369"/>
      <c r="CE36" s="369"/>
      <c r="CF36" s="369"/>
      <c r="CG36" s="369"/>
      <c r="CH36" s="369"/>
      <c r="CI36" s="369"/>
      <c r="CJ36" s="369"/>
      <c r="CK36" s="369"/>
      <c r="CL36" s="369"/>
      <c r="CM36" s="369"/>
      <c r="CN36" s="181"/>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208"/>
    </row>
    <row r="37" spans="1:113" ht="32.25" customHeight="1" x14ac:dyDescent="0.15">
      <c r="A37" s="181"/>
      <c r="B37" s="205"/>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81"/>
      <c r="U37" s="368" t="str">
        <f t="shared" si="4"/>
        <v/>
      </c>
      <c r="V37" s="368"/>
      <c r="W37" s="369"/>
      <c r="X37" s="369"/>
      <c r="Y37" s="369"/>
      <c r="Z37" s="369"/>
      <c r="AA37" s="369"/>
      <c r="AB37" s="369"/>
      <c r="AC37" s="369"/>
      <c r="AD37" s="369"/>
      <c r="AE37" s="369"/>
      <c r="AF37" s="369"/>
      <c r="AG37" s="369"/>
      <c r="AH37" s="369"/>
      <c r="AI37" s="369"/>
      <c r="AJ37" s="369"/>
      <c r="AK37" s="369"/>
      <c r="AL37" s="181"/>
      <c r="AM37" s="368" t="str">
        <f t="shared" si="0"/>
        <v/>
      </c>
      <c r="AN37" s="368"/>
      <c r="AO37" s="369"/>
      <c r="AP37" s="369"/>
      <c r="AQ37" s="369"/>
      <c r="AR37" s="369"/>
      <c r="AS37" s="369"/>
      <c r="AT37" s="369"/>
      <c r="AU37" s="369"/>
      <c r="AV37" s="369"/>
      <c r="AW37" s="369"/>
      <c r="AX37" s="369"/>
      <c r="AY37" s="369"/>
      <c r="AZ37" s="369"/>
      <c r="BA37" s="369"/>
      <c r="BB37" s="369"/>
      <c r="BC37" s="369"/>
      <c r="BD37" s="181"/>
      <c r="BE37" s="368" t="str">
        <f t="shared" si="1"/>
        <v/>
      </c>
      <c r="BF37" s="368"/>
      <c r="BG37" s="369"/>
      <c r="BH37" s="369"/>
      <c r="BI37" s="369"/>
      <c r="BJ37" s="369"/>
      <c r="BK37" s="369"/>
      <c r="BL37" s="369"/>
      <c r="BM37" s="369"/>
      <c r="BN37" s="369"/>
      <c r="BO37" s="369"/>
      <c r="BP37" s="369"/>
      <c r="BQ37" s="369"/>
      <c r="BR37" s="369"/>
      <c r="BS37" s="369"/>
      <c r="BT37" s="369"/>
      <c r="BU37" s="369"/>
      <c r="BV37" s="181"/>
      <c r="BW37" s="368">
        <f t="shared" si="2"/>
        <v>10</v>
      </c>
      <c r="BX37" s="368"/>
      <c r="BY37" s="369" t="str">
        <f>IF('各会計、関係団体の財政状況及び健全化判断比率'!B71="","",'各会計、関係団体の財政状況及び健全化判断比率'!B71)</f>
        <v>塩釜地区消防事務組合</v>
      </c>
      <c r="BZ37" s="369"/>
      <c r="CA37" s="369"/>
      <c r="CB37" s="369"/>
      <c r="CC37" s="369"/>
      <c r="CD37" s="369"/>
      <c r="CE37" s="369"/>
      <c r="CF37" s="369"/>
      <c r="CG37" s="369"/>
      <c r="CH37" s="369"/>
      <c r="CI37" s="369"/>
      <c r="CJ37" s="369"/>
      <c r="CK37" s="369"/>
      <c r="CL37" s="369"/>
      <c r="CM37" s="369"/>
      <c r="CN37" s="181"/>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208"/>
    </row>
    <row r="38" spans="1:113" ht="32.25" customHeight="1" x14ac:dyDescent="0.15">
      <c r="A38" s="181"/>
      <c r="B38" s="205"/>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81"/>
      <c r="U38" s="368" t="str">
        <f t="shared" si="4"/>
        <v/>
      </c>
      <c r="V38" s="368"/>
      <c r="W38" s="369"/>
      <c r="X38" s="369"/>
      <c r="Y38" s="369"/>
      <c r="Z38" s="369"/>
      <c r="AA38" s="369"/>
      <c r="AB38" s="369"/>
      <c r="AC38" s="369"/>
      <c r="AD38" s="369"/>
      <c r="AE38" s="369"/>
      <c r="AF38" s="369"/>
      <c r="AG38" s="369"/>
      <c r="AH38" s="369"/>
      <c r="AI38" s="369"/>
      <c r="AJ38" s="369"/>
      <c r="AK38" s="369"/>
      <c r="AL38" s="181"/>
      <c r="AM38" s="368" t="str">
        <f t="shared" si="0"/>
        <v/>
      </c>
      <c r="AN38" s="368"/>
      <c r="AO38" s="369"/>
      <c r="AP38" s="369"/>
      <c r="AQ38" s="369"/>
      <c r="AR38" s="369"/>
      <c r="AS38" s="369"/>
      <c r="AT38" s="369"/>
      <c r="AU38" s="369"/>
      <c r="AV38" s="369"/>
      <c r="AW38" s="369"/>
      <c r="AX38" s="369"/>
      <c r="AY38" s="369"/>
      <c r="AZ38" s="369"/>
      <c r="BA38" s="369"/>
      <c r="BB38" s="369"/>
      <c r="BC38" s="369"/>
      <c r="BD38" s="181"/>
      <c r="BE38" s="368" t="str">
        <f t="shared" si="1"/>
        <v/>
      </c>
      <c r="BF38" s="368"/>
      <c r="BG38" s="369"/>
      <c r="BH38" s="369"/>
      <c r="BI38" s="369"/>
      <c r="BJ38" s="369"/>
      <c r="BK38" s="369"/>
      <c r="BL38" s="369"/>
      <c r="BM38" s="369"/>
      <c r="BN38" s="369"/>
      <c r="BO38" s="369"/>
      <c r="BP38" s="369"/>
      <c r="BQ38" s="369"/>
      <c r="BR38" s="369"/>
      <c r="BS38" s="369"/>
      <c r="BT38" s="369"/>
      <c r="BU38" s="369"/>
      <c r="BV38" s="181"/>
      <c r="BW38" s="368">
        <f t="shared" si="2"/>
        <v>11</v>
      </c>
      <c r="BX38" s="368"/>
      <c r="BY38" s="369" t="str">
        <f>IF('各会計、関係団体の財政状況及び健全化判断比率'!B72="","",'各会計、関係団体の財政状況及び健全化判断比率'!B72)</f>
        <v>宮城県市町村自治振興センター</v>
      </c>
      <c r="BZ38" s="369"/>
      <c r="CA38" s="369"/>
      <c r="CB38" s="369"/>
      <c r="CC38" s="369"/>
      <c r="CD38" s="369"/>
      <c r="CE38" s="369"/>
      <c r="CF38" s="369"/>
      <c r="CG38" s="369"/>
      <c r="CH38" s="369"/>
      <c r="CI38" s="369"/>
      <c r="CJ38" s="369"/>
      <c r="CK38" s="369"/>
      <c r="CL38" s="369"/>
      <c r="CM38" s="369"/>
      <c r="CN38" s="181"/>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208"/>
    </row>
    <row r="39" spans="1:113" ht="32.25" customHeight="1" x14ac:dyDescent="0.15">
      <c r="A39" s="181"/>
      <c r="B39" s="205"/>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81"/>
      <c r="U39" s="368" t="str">
        <f t="shared" si="4"/>
        <v/>
      </c>
      <c r="V39" s="368"/>
      <c r="W39" s="369"/>
      <c r="X39" s="369"/>
      <c r="Y39" s="369"/>
      <c r="Z39" s="369"/>
      <c r="AA39" s="369"/>
      <c r="AB39" s="369"/>
      <c r="AC39" s="369"/>
      <c r="AD39" s="369"/>
      <c r="AE39" s="369"/>
      <c r="AF39" s="369"/>
      <c r="AG39" s="369"/>
      <c r="AH39" s="369"/>
      <c r="AI39" s="369"/>
      <c r="AJ39" s="369"/>
      <c r="AK39" s="369"/>
      <c r="AL39" s="181"/>
      <c r="AM39" s="368" t="str">
        <f t="shared" si="0"/>
        <v/>
      </c>
      <c r="AN39" s="368"/>
      <c r="AO39" s="369"/>
      <c r="AP39" s="369"/>
      <c r="AQ39" s="369"/>
      <c r="AR39" s="369"/>
      <c r="AS39" s="369"/>
      <c r="AT39" s="369"/>
      <c r="AU39" s="369"/>
      <c r="AV39" s="369"/>
      <c r="AW39" s="369"/>
      <c r="AX39" s="369"/>
      <c r="AY39" s="369"/>
      <c r="AZ39" s="369"/>
      <c r="BA39" s="369"/>
      <c r="BB39" s="369"/>
      <c r="BC39" s="369"/>
      <c r="BD39" s="181"/>
      <c r="BE39" s="368" t="str">
        <f t="shared" si="1"/>
        <v/>
      </c>
      <c r="BF39" s="368"/>
      <c r="BG39" s="369"/>
      <c r="BH39" s="369"/>
      <c r="BI39" s="369"/>
      <c r="BJ39" s="369"/>
      <c r="BK39" s="369"/>
      <c r="BL39" s="369"/>
      <c r="BM39" s="369"/>
      <c r="BN39" s="369"/>
      <c r="BO39" s="369"/>
      <c r="BP39" s="369"/>
      <c r="BQ39" s="369"/>
      <c r="BR39" s="369"/>
      <c r="BS39" s="369"/>
      <c r="BT39" s="369"/>
      <c r="BU39" s="369"/>
      <c r="BV39" s="181"/>
      <c r="BW39" s="368">
        <f t="shared" si="2"/>
        <v>12</v>
      </c>
      <c r="BX39" s="368"/>
      <c r="BY39" s="369" t="str">
        <f>IF('各会計、関係団体の財政状況及び健全化判断比率'!B73="","",'各会計、関係団体の財政状況及び健全化判断比率'!B73)</f>
        <v>宮城県後期高齢者医療広域連合</v>
      </c>
      <c r="BZ39" s="369"/>
      <c r="CA39" s="369"/>
      <c r="CB39" s="369"/>
      <c r="CC39" s="369"/>
      <c r="CD39" s="369"/>
      <c r="CE39" s="369"/>
      <c r="CF39" s="369"/>
      <c r="CG39" s="369"/>
      <c r="CH39" s="369"/>
      <c r="CI39" s="369"/>
      <c r="CJ39" s="369"/>
      <c r="CK39" s="369"/>
      <c r="CL39" s="369"/>
      <c r="CM39" s="369"/>
      <c r="CN39" s="181"/>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208"/>
    </row>
    <row r="40" spans="1:113" ht="32.25" customHeight="1" x14ac:dyDescent="0.15">
      <c r="A40" s="181"/>
      <c r="B40" s="205"/>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81"/>
      <c r="U40" s="368" t="str">
        <f t="shared" si="4"/>
        <v/>
      </c>
      <c r="V40" s="368"/>
      <c r="W40" s="369"/>
      <c r="X40" s="369"/>
      <c r="Y40" s="369"/>
      <c r="Z40" s="369"/>
      <c r="AA40" s="369"/>
      <c r="AB40" s="369"/>
      <c r="AC40" s="369"/>
      <c r="AD40" s="369"/>
      <c r="AE40" s="369"/>
      <c r="AF40" s="369"/>
      <c r="AG40" s="369"/>
      <c r="AH40" s="369"/>
      <c r="AI40" s="369"/>
      <c r="AJ40" s="369"/>
      <c r="AK40" s="369"/>
      <c r="AL40" s="181"/>
      <c r="AM40" s="368" t="str">
        <f t="shared" si="0"/>
        <v/>
      </c>
      <c r="AN40" s="368"/>
      <c r="AO40" s="369"/>
      <c r="AP40" s="369"/>
      <c r="AQ40" s="369"/>
      <c r="AR40" s="369"/>
      <c r="AS40" s="369"/>
      <c r="AT40" s="369"/>
      <c r="AU40" s="369"/>
      <c r="AV40" s="369"/>
      <c r="AW40" s="369"/>
      <c r="AX40" s="369"/>
      <c r="AY40" s="369"/>
      <c r="AZ40" s="369"/>
      <c r="BA40" s="369"/>
      <c r="BB40" s="369"/>
      <c r="BC40" s="369"/>
      <c r="BD40" s="181"/>
      <c r="BE40" s="368" t="str">
        <f t="shared" si="1"/>
        <v/>
      </c>
      <c r="BF40" s="368"/>
      <c r="BG40" s="369"/>
      <c r="BH40" s="369"/>
      <c r="BI40" s="369"/>
      <c r="BJ40" s="369"/>
      <c r="BK40" s="369"/>
      <c r="BL40" s="369"/>
      <c r="BM40" s="369"/>
      <c r="BN40" s="369"/>
      <c r="BO40" s="369"/>
      <c r="BP40" s="369"/>
      <c r="BQ40" s="369"/>
      <c r="BR40" s="369"/>
      <c r="BS40" s="369"/>
      <c r="BT40" s="369"/>
      <c r="BU40" s="369"/>
      <c r="BV40" s="181"/>
      <c r="BW40" s="368">
        <f t="shared" si="2"/>
        <v>13</v>
      </c>
      <c r="BX40" s="368"/>
      <c r="BY40" s="369" t="str">
        <f>IF('各会計、関係団体の財政状況及び健全化判断比率'!B74="","",'各会計、関係団体の財政状況及び健全化判断比率'!B74)</f>
        <v>宮城県後期高齢者医療事業会計</v>
      </c>
      <c r="BZ40" s="369"/>
      <c r="CA40" s="369"/>
      <c r="CB40" s="369"/>
      <c r="CC40" s="369"/>
      <c r="CD40" s="369"/>
      <c r="CE40" s="369"/>
      <c r="CF40" s="369"/>
      <c r="CG40" s="369"/>
      <c r="CH40" s="369"/>
      <c r="CI40" s="369"/>
      <c r="CJ40" s="369"/>
      <c r="CK40" s="369"/>
      <c r="CL40" s="369"/>
      <c r="CM40" s="369"/>
      <c r="CN40" s="181"/>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208"/>
    </row>
    <row r="41" spans="1:113" ht="32.25" customHeight="1" x14ac:dyDescent="0.15">
      <c r="A41" s="181"/>
      <c r="B41" s="205"/>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81"/>
      <c r="U41" s="368" t="str">
        <f t="shared" si="4"/>
        <v/>
      </c>
      <c r="V41" s="368"/>
      <c r="W41" s="369"/>
      <c r="X41" s="369"/>
      <c r="Y41" s="369"/>
      <c r="Z41" s="369"/>
      <c r="AA41" s="369"/>
      <c r="AB41" s="369"/>
      <c r="AC41" s="369"/>
      <c r="AD41" s="369"/>
      <c r="AE41" s="369"/>
      <c r="AF41" s="369"/>
      <c r="AG41" s="369"/>
      <c r="AH41" s="369"/>
      <c r="AI41" s="369"/>
      <c r="AJ41" s="369"/>
      <c r="AK41" s="369"/>
      <c r="AL41" s="181"/>
      <c r="AM41" s="368" t="str">
        <f t="shared" si="0"/>
        <v/>
      </c>
      <c r="AN41" s="368"/>
      <c r="AO41" s="369"/>
      <c r="AP41" s="369"/>
      <c r="AQ41" s="369"/>
      <c r="AR41" s="369"/>
      <c r="AS41" s="369"/>
      <c r="AT41" s="369"/>
      <c r="AU41" s="369"/>
      <c r="AV41" s="369"/>
      <c r="AW41" s="369"/>
      <c r="AX41" s="369"/>
      <c r="AY41" s="369"/>
      <c r="AZ41" s="369"/>
      <c r="BA41" s="369"/>
      <c r="BB41" s="369"/>
      <c r="BC41" s="369"/>
      <c r="BD41" s="181"/>
      <c r="BE41" s="368" t="str">
        <f t="shared" si="1"/>
        <v/>
      </c>
      <c r="BF41" s="368"/>
      <c r="BG41" s="369"/>
      <c r="BH41" s="369"/>
      <c r="BI41" s="369"/>
      <c r="BJ41" s="369"/>
      <c r="BK41" s="369"/>
      <c r="BL41" s="369"/>
      <c r="BM41" s="369"/>
      <c r="BN41" s="369"/>
      <c r="BO41" s="369"/>
      <c r="BP41" s="369"/>
      <c r="BQ41" s="369"/>
      <c r="BR41" s="369"/>
      <c r="BS41" s="369"/>
      <c r="BT41" s="369"/>
      <c r="BU41" s="369"/>
      <c r="BV41" s="181"/>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81"/>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208"/>
    </row>
    <row r="42" spans="1:113" ht="32.25" customHeight="1" x14ac:dyDescent="0.15">
      <c r="B42" s="205"/>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81"/>
      <c r="U42" s="368" t="str">
        <f t="shared" si="4"/>
        <v/>
      </c>
      <c r="V42" s="368"/>
      <c r="W42" s="369"/>
      <c r="X42" s="369"/>
      <c r="Y42" s="369"/>
      <c r="Z42" s="369"/>
      <c r="AA42" s="369"/>
      <c r="AB42" s="369"/>
      <c r="AC42" s="369"/>
      <c r="AD42" s="369"/>
      <c r="AE42" s="369"/>
      <c r="AF42" s="369"/>
      <c r="AG42" s="369"/>
      <c r="AH42" s="369"/>
      <c r="AI42" s="369"/>
      <c r="AJ42" s="369"/>
      <c r="AK42" s="369"/>
      <c r="AL42" s="181"/>
      <c r="AM42" s="368" t="str">
        <f t="shared" si="0"/>
        <v/>
      </c>
      <c r="AN42" s="368"/>
      <c r="AO42" s="369"/>
      <c r="AP42" s="369"/>
      <c r="AQ42" s="369"/>
      <c r="AR42" s="369"/>
      <c r="AS42" s="369"/>
      <c r="AT42" s="369"/>
      <c r="AU42" s="369"/>
      <c r="AV42" s="369"/>
      <c r="AW42" s="369"/>
      <c r="AX42" s="369"/>
      <c r="AY42" s="369"/>
      <c r="AZ42" s="369"/>
      <c r="BA42" s="369"/>
      <c r="BB42" s="369"/>
      <c r="BC42" s="369"/>
      <c r="BD42" s="181"/>
      <c r="BE42" s="368" t="str">
        <f t="shared" si="1"/>
        <v/>
      </c>
      <c r="BF42" s="368"/>
      <c r="BG42" s="369"/>
      <c r="BH42" s="369"/>
      <c r="BI42" s="369"/>
      <c r="BJ42" s="369"/>
      <c r="BK42" s="369"/>
      <c r="BL42" s="369"/>
      <c r="BM42" s="369"/>
      <c r="BN42" s="369"/>
      <c r="BO42" s="369"/>
      <c r="BP42" s="369"/>
      <c r="BQ42" s="369"/>
      <c r="BR42" s="369"/>
      <c r="BS42" s="369"/>
      <c r="BT42" s="369"/>
      <c r="BU42" s="369"/>
      <c r="BV42" s="181"/>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81"/>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208"/>
    </row>
    <row r="43" spans="1:113" ht="32.25" customHeight="1" x14ac:dyDescent="0.15">
      <c r="B43" s="205"/>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81"/>
      <c r="U43" s="368" t="str">
        <f t="shared" si="4"/>
        <v/>
      </c>
      <c r="V43" s="368"/>
      <c r="W43" s="369"/>
      <c r="X43" s="369"/>
      <c r="Y43" s="369"/>
      <c r="Z43" s="369"/>
      <c r="AA43" s="369"/>
      <c r="AB43" s="369"/>
      <c r="AC43" s="369"/>
      <c r="AD43" s="369"/>
      <c r="AE43" s="369"/>
      <c r="AF43" s="369"/>
      <c r="AG43" s="369"/>
      <c r="AH43" s="369"/>
      <c r="AI43" s="369"/>
      <c r="AJ43" s="369"/>
      <c r="AK43" s="369"/>
      <c r="AL43" s="181"/>
      <c r="AM43" s="368" t="str">
        <f t="shared" si="0"/>
        <v/>
      </c>
      <c r="AN43" s="368"/>
      <c r="AO43" s="369"/>
      <c r="AP43" s="369"/>
      <c r="AQ43" s="369"/>
      <c r="AR43" s="369"/>
      <c r="AS43" s="369"/>
      <c r="AT43" s="369"/>
      <c r="AU43" s="369"/>
      <c r="AV43" s="369"/>
      <c r="AW43" s="369"/>
      <c r="AX43" s="369"/>
      <c r="AY43" s="369"/>
      <c r="AZ43" s="369"/>
      <c r="BA43" s="369"/>
      <c r="BB43" s="369"/>
      <c r="BC43" s="369"/>
      <c r="BD43" s="181"/>
      <c r="BE43" s="368" t="str">
        <f t="shared" si="1"/>
        <v/>
      </c>
      <c r="BF43" s="368"/>
      <c r="BG43" s="369"/>
      <c r="BH43" s="369"/>
      <c r="BI43" s="369"/>
      <c r="BJ43" s="369"/>
      <c r="BK43" s="369"/>
      <c r="BL43" s="369"/>
      <c r="BM43" s="369"/>
      <c r="BN43" s="369"/>
      <c r="BO43" s="369"/>
      <c r="BP43" s="369"/>
      <c r="BQ43" s="369"/>
      <c r="BR43" s="369"/>
      <c r="BS43" s="369"/>
      <c r="BT43" s="369"/>
      <c r="BU43" s="369"/>
      <c r="BV43" s="181"/>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81"/>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5" t="s">
        <v>195</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196</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197</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198</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199</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200</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201</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202</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mdk1sDGMIeJQ+xqT9+6nRHpO1Ub6l1M+zE5EHqKBiwgyaUml0QYEsNFNqGqqliSXUy74ptfJkkjnA15E4VFZ9g==" saltValue="0p2QiIPlihWZ0YO4gtFN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5" t="s">
        <v>531</v>
      </c>
      <c r="D34" s="1155"/>
      <c r="E34" s="1156"/>
      <c r="F34" s="32">
        <v>6.09</v>
      </c>
      <c r="G34" s="33">
        <v>6.19</v>
      </c>
      <c r="H34" s="33">
        <v>7.27</v>
      </c>
      <c r="I34" s="33">
        <v>9.09</v>
      </c>
      <c r="J34" s="34">
        <v>9.48</v>
      </c>
      <c r="K34" s="22"/>
      <c r="L34" s="22"/>
      <c r="M34" s="22"/>
      <c r="N34" s="22"/>
      <c r="O34" s="22"/>
      <c r="P34" s="22"/>
    </row>
    <row r="35" spans="1:16" ht="39" customHeight="1" x14ac:dyDescent="0.15">
      <c r="A35" s="22"/>
      <c r="B35" s="35"/>
      <c r="C35" s="1149" t="s">
        <v>532</v>
      </c>
      <c r="D35" s="1150"/>
      <c r="E35" s="1151"/>
      <c r="F35" s="36">
        <v>3.7</v>
      </c>
      <c r="G35" s="37">
        <v>3.62</v>
      </c>
      <c r="H35" s="37">
        <v>7.77</v>
      </c>
      <c r="I35" s="37">
        <v>8.2899999999999991</v>
      </c>
      <c r="J35" s="38">
        <v>0.74</v>
      </c>
      <c r="K35" s="22"/>
      <c r="L35" s="22"/>
      <c r="M35" s="22"/>
      <c r="N35" s="22"/>
      <c r="O35" s="22"/>
      <c r="P35" s="22"/>
    </row>
    <row r="36" spans="1:16" ht="39" customHeight="1" x14ac:dyDescent="0.15">
      <c r="A36" s="22"/>
      <c r="B36" s="35"/>
      <c r="C36" s="1149" t="s">
        <v>533</v>
      </c>
      <c r="D36" s="1150"/>
      <c r="E36" s="1151"/>
      <c r="F36" s="36">
        <v>0.72</v>
      </c>
      <c r="G36" s="37">
        <v>0.87</v>
      </c>
      <c r="H36" s="37">
        <v>0.76</v>
      </c>
      <c r="I36" s="37">
        <v>0.63</v>
      </c>
      <c r="J36" s="38">
        <v>0.39</v>
      </c>
      <c r="K36" s="22"/>
      <c r="L36" s="22"/>
      <c r="M36" s="22"/>
      <c r="N36" s="22"/>
      <c r="O36" s="22"/>
      <c r="P36" s="22"/>
    </row>
    <row r="37" spans="1:16" ht="39" customHeight="1" x14ac:dyDescent="0.15">
      <c r="A37" s="22"/>
      <c r="B37" s="35"/>
      <c r="C37" s="1149" t="s">
        <v>534</v>
      </c>
      <c r="D37" s="1150"/>
      <c r="E37" s="1151"/>
      <c r="F37" s="36">
        <v>0.03</v>
      </c>
      <c r="G37" s="37">
        <v>0.15</v>
      </c>
      <c r="H37" s="37">
        <v>0.1</v>
      </c>
      <c r="I37" s="37">
        <v>0.04</v>
      </c>
      <c r="J37" s="38">
        <v>0.05</v>
      </c>
      <c r="K37" s="22"/>
      <c r="L37" s="22"/>
      <c r="M37" s="22"/>
      <c r="N37" s="22"/>
      <c r="O37" s="22"/>
      <c r="P37" s="22"/>
    </row>
    <row r="38" spans="1:16" ht="39" customHeight="1" x14ac:dyDescent="0.15">
      <c r="A38" s="22"/>
      <c r="B38" s="35"/>
      <c r="C38" s="1149" t="s">
        <v>535</v>
      </c>
      <c r="D38" s="1150"/>
      <c r="E38" s="1151"/>
      <c r="F38" s="36">
        <v>0.02</v>
      </c>
      <c r="G38" s="37">
        <v>0.02</v>
      </c>
      <c r="H38" s="37">
        <v>0.03</v>
      </c>
      <c r="I38" s="37">
        <v>0.03</v>
      </c>
      <c r="J38" s="38">
        <v>0.04</v>
      </c>
      <c r="K38" s="22"/>
      <c r="L38" s="22"/>
      <c r="M38" s="22"/>
      <c r="N38" s="22"/>
      <c r="O38" s="22"/>
      <c r="P38" s="22"/>
    </row>
    <row r="39" spans="1:16" ht="39" customHeight="1" x14ac:dyDescent="0.15">
      <c r="A39" s="22"/>
      <c r="B39" s="35"/>
      <c r="C39" s="1149" t="s">
        <v>536</v>
      </c>
      <c r="D39" s="1150"/>
      <c r="E39" s="1151"/>
      <c r="F39" s="36" t="s">
        <v>487</v>
      </c>
      <c r="G39" s="37">
        <v>0</v>
      </c>
      <c r="H39" s="37">
        <v>0</v>
      </c>
      <c r="I39" s="37">
        <v>0</v>
      </c>
      <c r="J39" s="38">
        <v>0</v>
      </c>
      <c r="K39" s="22"/>
      <c r="L39" s="22"/>
      <c r="M39" s="22"/>
      <c r="N39" s="22"/>
      <c r="O39" s="22"/>
      <c r="P39" s="22"/>
    </row>
    <row r="40" spans="1:16" ht="39" customHeight="1" x14ac:dyDescent="0.15">
      <c r="A40" s="22"/>
      <c r="B40" s="35"/>
      <c r="C40" s="1149"/>
      <c r="D40" s="1150"/>
      <c r="E40" s="1151"/>
      <c r="F40" s="36"/>
      <c r="G40" s="37"/>
      <c r="H40" s="37"/>
      <c r="I40" s="37"/>
      <c r="J40" s="38"/>
      <c r="K40" s="22"/>
      <c r="L40" s="22"/>
      <c r="M40" s="22"/>
      <c r="N40" s="22"/>
      <c r="O40" s="22"/>
      <c r="P40" s="22"/>
    </row>
    <row r="41" spans="1:16" ht="39" customHeight="1" x14ac:dyDescent="0.15">
      <c r="A41" s="22"/>
      <c r="B41" s="35"/>
      <c r="C41" s="1149"/>
      <c r="D41" s="1150"/>
      <c r="E41" s="1151"/>
      <c r="F41" s="36"/>
      <c r="G41" s="37"/>
      <c r="H41" s="37"/>
      <c r="I41" s="37"/>
      <c r="J41" s="38"/>
      <c r="K41" s="22"/>
      <c r="L41" s="22"/>
      <c r="M41" s="22"/>
      <c r="N41" s="22"/>
      <c r="O41" s="22"/>
      <c r="P41" s="22"/>
    </row>
    <row r="42" spans="1:16" ht="39" customHeight="1" x14ac:dyDescent="0.15">
      <c r="A42" s="22"/>
      <c r="B42" s="39"/>
      <c r="C42" s="1149" t="s">
        <v>537</v>
      </c>
      <c r="D42" s="1150"/>
      <c r="E42" s="1151"/>
      <c r="F42" s="36" t="s">
        <v>487</v>
      </c>
      <c r="G42" s="37" t="s">
        <v>487</v>
      </c>
      <c r="H42" s="37" t="s">
        <v>487</v>
      </c>
      <c r="I42" s="37" t="s">
        <v>487</v>
      </c>
      <c r="J42" s="38" t="s">
        <v>487</v>
      </c>
      <c r="K42" s="22"/>
      <c r="L42" s="22"/>
      <c r="M42" s="22"/>
      <c r="N42" s="22"/>
      <c r="O42" s="22"/>
      <c r="P42" s="22"/>
    </row>
    <row r="43" spans="1:16" ht="39" customHeight="1" thickBot="1" x14ac:dyDescent="0.2">
      <c r="A43" s="22"/>
      <c r="B43" s="40"/>
      <c r="C43" s="1152" t="s">
        <v>538</v>
      </c>
      <c r="D43" s="1153"/>
      <c r="E43" s="1154"/>
      <c r="F43" s="41">
        <v>0.6</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yX6DQ9x+SI/jYIYryBhvdZQnxNyIU2toA0nlfVkiJC+O0+Efn6dHbHZ58m2B+L8mmAgrRj0aF7kSHiuJkjjww==" saltValue="Tyj587sUjiC41El6uP7z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0" t="s">
        <v>9</v>
      </c>
      <c r="C45" s="1181"/>
      <c r="D45" s="58"/>
      <c r="E45" s="1186" t="s">
        <v>10</v>
      </c>
      <c r="F45" s="1186"/>
      <c r="G45" s="1186"/>
      <c r="H45" s="1186"/>
      <c r="I45" s="1186"/>
      <c r="J45" s="1187"/>
      <c r="K45" s="59">
        <v>2078</v>
      </c>
      <c r="L45" s="60">
        <v>1988</v>
      </c>
      <c r="M45" s="60">
        <v>2012</v>
      </c>
      <c r="N45" s="60">
        <v>2094</v>
      </c>
      <c r="O45" s="61">
        <v>1994</v>
      </c>
      <c r="P45" s="48"/>
      <c r="Q45" s="48"/>
      <c r="R45" s="48"/>
      <c r="S45" s="48"/>
      <c r="T45" s="48"/>
      <c r="U45" s="48"/>
    </row>
    <row r="46" spans="1:21" ht="30.75" customHeight="1" x14ac:dyDescent="0.15">
      <c r="A46" s="48"/>
      <c r="B46" s="1182"/>
      <c r="C46" s="1183"/>
      <c r="D46" s="62"/>
      <c r="E46" s="1159" t="s">
        <v>11</v>
      </c>
      <c r="F46" s="1159"/>
      <c r="G46" s="1159"/>
      <c r="H46" s="1159"/>
      <c r="I46" s="1159"/>
      <c r="J46" s="1160"/>
      <c r="K46" s="63" t="s">
        <v>487</v>
      </c>
      <c r="L46" s="64" t="s">
        <v>487</v>
      </c>
      <c r="M46" s="64" t="s">
        <v>487</v>
      </c>
      <c r="N46" s="64" t="s">
        <v>487</v>
      </c>
      <c r="O46" s="65" t="s">
        <v>487</v>
      </c>
      <c r="P46" s="48"/>
      <c r="Q46" s="48"/>
      <c r="R46" s="48"/>
      <c r="S46" s="48"/>
      <c r="T46" s="48"/>
      <c r="U46" s="48"/>
    </row>
    <row r="47" spans="1:21" ht="30.75" customHeight="1" x14ac:dyDescent="0.15">
      <c r="A47" s="48"/>
      <c r="B47" s="1182"/>
      <c r="C47" s="1183"/>
      <c r="D47" s="62"/>
      <c r="E47" s="1159" t="s">
        <v>12</v>
      </c>
      <c r="F47" s="1159"/>
      <c r="G47" s="1159"/>
      <c r="H47" s="1159"/>
      <c r="I47" s="1159"/>
      <c r="J47" s="1160"/>
      <c r="K47" s="63" t="s">
        <v>487</v>
      </c>
      <c r="L47" s="64" t="s">
        <v>487</v>
      </c>
      <c r="M47" s="64" t="s">
        <v>487</v>
      </c>
      <c r="N47" s="64" t="s">
        <v>487</v>
      </c>
      <c r="O47" s="65" t="s">
        <v>487</v>
      </c>
      <c r="P47" s="48"/>
      <c r="Q47" s="48"/>
      <c r="R47" s="48"/>
      <c r="S47" s="48"/>
      <c r="T47" s="48"/>
      <c r="U47" s="48"/>
    </row>
    <row r="48" spans="1:21" ht="30.75" customHeight="1" x14ac:dyDescent="0.15">
      <c r="A48" s="48"/>
      <c r="B48" s="1182"/>
      <c r="C48" s="1183"/>
      <c r="D48" s="62"/>
      <c r="E48" s="1159" t="s">
        <v>13</v>
      </c>
      <c r="F48" s="1159"/>
      <c r="G48" s="1159"/>
      <c r="H48" s="1159"/>
      <c r="I48" s="1159"/>
      <c r="J48" s="1160"/>
      <c r="K48" s="63">
        <v>1050</v>
      </c>
      <c r="L48" s="64">
        <v>882</v>
      </c>
      <c r="M48" s="64">
        <v>887</v>
      </c>
      <c r="N48" s="64">
        <v>911</v>
      </c>
      <c r="O48" s="65">
        <v>862</v>
      </c>
      <c r="P48" s="48"/>
      <c r="Q48" s="48"/>
      <c r="R48" s="48"/>
      <c r="S48" s="48"/>
      <c r="T48" s="48"/>
      <c r="U48" s="48"/>
    </row>
    <row r="49" spans="1:21" ht="30.75" customHeight="1" x14ac:dyDescent="0.15">
      <c r="A49" s="48"/>
      <c r="B49" s="1182"/>
      <c r="C49" s="1183"/>
      <c r="D49" s="62"/>
      <c r="E49" s="1159" t="s">
        <v>14</v>
      </c>
      <c r="F49" s="1159"/>
      <c r="G49" s="1159"/>
      <c r="H49" s="1159"/>
      <c r="I49" s="1159"/>
      <c r="J49" s="1160"/>
      <c r="K49" s="63">
        <v>14</v>
      </c>
      <c r="L49" s="64">
        <v>23</v>
      </c>
      <c r="M49" s="64">
        <v>45</v>
      </c>
      <c r="N49" s="64">
        <v>41</v>
      </c>
      <c r="O49" s="65">
        <v>46</v>
      </c>
      <c r="P49" s="48"/>
      <c r="Q49" s="48"/>
      <c r="R49" s="48"/>
      <c r="S49" s="48"/>
      <c r="T49" s="48"/>
      <c r="U49" s="48"/>
    </row>
    <row r="50" spans="1:21" ht="30.75" customHeight="1" x14ac:dyDescent="0.15">
      <c r="A50" s="48"/>
      <c r="B50" s="1182"/>
      <c r="C50" s="1183"/>
      <c r="D50" s="62"/>
      <c r="E50" s="1159" t="s">
        <v>15</v>
      </c>
      <c r="F50" s="1159"/>
      <c r="G50" s="1159"/>
      <c r="H50" s="1159"/>
      <c r="I50" s="1159"/>
      <c r="J50" s="1160"/>
      <c r="K50" s="63">
        <v>2</v>
      </c>
      <c r="L50" s="64">
        <v>2</v>
      </c>
      <c r="M50" s="64" t="s">
        <v>487</v>
      </c>
      <c r="N50" s="64" t="s">
        <v>487</v>
      </c>
      <c r="O50" s="65" t="s">
        <v>487</v>
      </c>
      <c r="P50" s="48"/>
      <c r="Q50" s="48"/>
      <c r="R50" s="48"/>
      <c r="S50" s="48"/>
      <c r="T50" s="48"/>
      <c r="U50" s="48"/>
    </row>
    <row r="51" spans="1:21" ht="30.75" customHeight="1" x14ac:dyDescent="0.15">
      <c r="A51" s="48"/>
      <c r="B51" s="1184"/>
      <c r="C51" s="1185"/>
      <c r="D51" s="66"/>
      <c r="E51" s="1159" t="s">
        <v>16</v>
      </c>
      <c r="F51" s="1159"/>
      <c r="G51" s="1159"/>
      <c r="H51" s="1159"/>
      <c r="I51" s="1159"/>
      <c r="J51" s="1160"/>
      <c r="K51" s="63" t="s">
        <v>487</v>
      </c>
      <c r="L51" s="64" t="s">
        <v>487</v>
      </c>
      <c r="M51" s="64" t="s">
        <v>487</v>
      </c>
      <c r="N51" s="64" t="s">
        <v>487</v>
      </c>
      <c r="O51" s="65" t="s">
        <v>487</v>
      </c>
      <c r="P51" s="48"/>
      <c r="Q51" s="48"/>
      <c r="R51" s="48"/>
      <c r="S51" s="48"/>
      <c r="T51" s="48"/>
      <c r="U51" s="48"/>
    </row>
    <row r="52" spans="1:21" ht="30.75" customHeight="1" x14ac:dyDescent="0.15">
      <c r="A52" s="48"/>
      <c r="B52" s="1157" t="s">
        <v>17</v>
      </c>
      <c r="C52" s="1158"/>
      <c r="D52" s="66"/>
      <c r="E52" s="1159" t="s">
        <v>18</v>
      </c>
      <c r="F52" s="1159"/>
      <c r="G52" s="1159"/>
      <c r="H52" s="1159"/>
      <c r="I52" s="1159"/>
      <c r="J52" s="1160"/>
      <c r="K52" s="63">
        <v>2583</v>
      </c>
      <c r="L52" s="64">
        <v>2573</v>
      </c>
      <c r="M52" s="64">
        <v>2550</v>
      </c>
      <c r="N52" s="64">
        <v>2526</v>
      </c>
      <c r="O52" s="65">
        <v>2514</v>
      </c>
      <c r="P52" s="48"/>
      <c r="Q52" s="48"/>
      <c r="R52" s="48"/>
      <c r="S52" s="48"/>
      <c r="T52" s="48"/>
      <c r="U52" s="48"/>
    </row>
    <row r="53" spans="1:21" ht="30.75" customHeight="1" thickBot="1" x14ac:dyDescent="0.2">
      <c r="A53" s="48"/>
      <c r="B53" s="1161" t="s">
        <v>19</v>
      </c>
      <c r="C53" s="1162"/>
      <c r="D53" s="67"/>
      <c r="E53" s="1163" t="s">
        <v>20</v>
      </c>
      <c r="F53" s="1163"/>
      <c r="G53" s="1163"/>
      <c r="H53" s="1163"/>
      <c r="I53" s="1163"/>
      <c r="J53" s="1164"/>
      <c r="K53" s="68">
        <v>561</v>
      </c>
      <c r="L53" s="69">
        <v>322</v>
      </c>
      <c r="M53" s="69">
        <v>394</v>
      </c>
      <c r="N53" s="69">
        <v>520</v>
      </c>
      <c r="O53" s="70">
        <v>388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5" t="s">
        <v>24</v>
      </c>
      <c r="C58" s="1166"/>
      <c r="D58" s="1171" t="s">
        <v>25</v>
      </c>
      <c r="E58" s="1172"/>
      <c r="F58" s="1172"/>
      <c r="G58" s="1172"/>
      <c r="H58" s="1172"/>
      <c r="I58" s="1172"/>
      <c r="J58" s="1173"/>
      <c r="K58" s="83"/>
      <c r="L58" s="84"/>
      <c r="M58" s="84"/>
      <c r="N58" s="84"/>
      <c r="O58" s="85"/>
    </row>
    <row r="59" spans="1:21" ht="31.5" customHeight="1" x14ac:dyDescent="0.15">
      <c r="B59" s="1167"/>
      <c r="C59" s="1168"/>
      <c r="D59" s="1174" t="s">
        <v>26</v>
      </c>
      <c r="E59" s="1175"/>
      <c r="F59" s="1175"/>
      <c r="G59" s="1175"/>
      <c r="H59" s="1175"/>
      <c r="I59" s="1175"/>
      <c r="J59" s="1176"/>
      <c r="K59" s="86"/>
      <c r="L59" s="87"/>
      <c r="M59" s="87"/>
      <c r="N59" s="87"/>
      <c r="O59" s="88"/>
    </row>
    <row r="60" spans="1:21" ht="31.5" customHeight="1" thickBot="1" x14ac:dyDescent="0.2">
      <c r="B60" s="1169"/>
      <c r="C60" s="1170"/>
      <c r="D60" s="1177" t="s">
        <v>27</v>
      </c>
      <c r="E60" s="1178"/>
      <c r="F60" s="1178"/>
      <c r="G60" s="1178"/>
      <c r="H60" s="1178"/>
      <c r="I60" s="1178"/>
      <c r="J60" s="117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3bbgpeaovehbYO2Nzr9R6y/4RUxvyBMsIQZMJfACT4A6BB1jXzjSxZmxVgoRLthIdA1yyIFMha+ULsQWBQe4g==" saltValue="PGWLDkJ4ICzaqVSthgNe5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00" t="s">
        <v>30</v>
      </c>
      <c r="C41" s="1201"/>
      <c r="D41" s="105"/>
      <c r="E41" s="1202" t="s">
        <v>31</v>
      </c>
      <c r="F41" s="1202"/>
      <c r="G41" s="1202"/>
      <c r="H41" s="1203"/>
      <c r="I41" s="355">
        <v>22675</v>
      </c>
      <c r="J41" s="356">
        <v>22783</v>
      </c>
      <c r="K41" s="356">
        <v>22681</v>
      </c>
      <c r="L41" s="356">
        <v>21714</v>
      </c>
      <c r="M41" s="357">
        <v>21583</v>
      </c>
    </row>
    <row r="42" spans="2:13" ht="27.75" customHeight="1" x14ac:dyDescent="0.15">
      <c r="B42" s="1190"/>
      <c r="C42" s="1191"/>
      <c r="D42" s="106"/>
      <c r="E42" s="1194" t="s">
        <v>32</v>
      </c>
      <c r="F42" s="1194"/>
      <c r="G42" s="1194"/>
      <c r="H42" s="1195"/>
      <c r="I42" s="358">
        <v>2</v>
      </c>
      <c r="J42" s="359" t="s">
        <v>487</v>
      </c>
      <c r="K42" s="359" t="s">
        <v>487</v>
      </c>
      <c r="L42" s="359" t="s">
        <v>487</v>
      </c>
      <c r="M42" s="360" t="s">
        <v>487</v>
      </c>
    </row>
    <row r="43" spans="2:13" ht="27.75" customHeight="1" x14ac:dyDescent="0.15">
      <c r="B43" s="1190"/>
      <c r="C43" s="1191"/>
      <c r="D43" s="106"/>
      <c r="E43" s="1194" t="s">
        <v>33</v>
      </c>
      <c r="F43" s="1194"/>
      <c r="G43" s="1194"/>
      <c r="H43" s="1195"/>
      <c r="I43" s="358">
        <v>11621</v>
      </c>
      <c r="J43" s="359">
        <v>11026</v>
      </c>
      <c r="K43" s="359">
        <v>10220</v>
      </c>
      <c r="L43" s="359">
        <v>9214</v>
      </c>
      <c r="M43" s="360">
        <v>8752</v>
      </c>
    </row>
    <row r="44" spans="2:13" ht="27.75" customHeight="1" x14ac:dyDescent="0.15">
      <c r="B44" s="1190"/>
      <c r="C44" s="1191"/>
      <c r="D44" s="106"/>
      <c r="E44" s="1194" t="s">
        <v>34</v>
      </c>
      <c r="F44" s="1194"/>
      <c r="G44" s="1194"/>
      <c r="H44" s="1195"/>
      <c r="I44" s="358">
        <v>219</v>
      </c>
      <c r="J44" s="359">
        <v>607</v>
      </c>
      <c r="K44" s="359">
        <v>624</v>
      </c>
      <c r="L44" s="359">
        <v>645</v>
      </c>
      <c r="M44" s="360">
        <v>611</v>
      </c>
    </row>
    <row r="45" spans="2:13" ht="27.75" customHeight="1" x14ac:dyDescent="0.15">
      <c r="B45" s="1190"/>
      <c r="C45" s="1191"/>
      <c r="D45" s="106"/>
      <c r="E45" s="1194" t="s">
        <v>35</v>
      </c>
      <c r="F45" s="1194"/>
      <c r="G45" s="1194"/>
      <c r="H45" s="1195"/>
      <c r="I45" s="358">
        <v>1157</v>
      </c>
      <c r="J45" s="359">
        <v>1140</v>
      </c>
      <c r="K45" s="359">
        <v>1139</v>
      </c>
      <c r="L45" s="359">
        <v>1143</v>
      </c>
      <c r="M45" s="360">
        <v>1116</v>
      </c>
    </row>
    <row r="46" spans="2:13" ht="27.75" customHeight="1" x14ac:dyDescent="0.15">
      <c r="B46" s="1190"/>
      <c r="C46" s="1191"/>
      <c r="D46" s="107"/>
      <c r="E46" s="1194" t="s">
        <v>36</v>
      </c>
      <c r="F46" s="1194"/>
      <c r="G46" s="1194"/>
      <c r="H46" s="1195"/>
      <c r="I46" s="358">
        <v>8</v>
      </c>
      <c r="J46" s="359">
        <v>6</v>
      </c>
      <c r="K46" s="359">
        <v>6</v>
      </c>
      <c r="L46" s="359">
        <v>0</v>
      </c>
      <c r="M46" s="360">
        <v>7</v>
      </c>
    </row>
    <row r="47" spans="2:13" ht="27.75" customHeight="1" x14ac:dyDescent="0.15">
      <c r="B47" s="1190"/>
      <c r="C47" s="1191"/>
      <c r="D47" s="108"/>
      <c r="E47" s="1204" t="s">
        <v>37</v>
      </c>
      <c r="F47" s="1205"/>
      <c r="G47" s="1205"/>
      <c r="H47" s="1206"/>
      <c r="I47" s="358" t="s">
        <v>487</v>
      </c>
      <c r="J47" s="359" t="s">
        <v>487</v>
      </c>
      <c r="K47" s="359" t="s">
        <v>487</v>
      </c>
      <c r="L47" s="359" t="s">
        <v>487</v>
      </c>
      <c r="M47" s="360" t="s">
        <v>487</v>
      </c>
    </row>
    <row r="48" spans="2:13" ht="27.75" customHeight="1" x14ac:dyDescent="0.15">
      <c r="B48" s="1190"/>
      <c r="C48" s="1191"/>
      <c r="D48" s="106"/>
      <c r="E48" s="1194" t="s">
        <v>38</v>
      </c>
      <c r="F48" s="1194"/>
      <c r="G48" s="1194"/>
      <c r="H48" s="1195"/>
      <c r="I48" s="358" t="s">
        <v>487</v>
      </c>
      <c r="J48" s="359" t="s">
        <v>487</v>
      </c>
      <c r="K48" s="359" t="s">
        <v>487</v>
      </c>
      <c r="L48" s="359" t="s">
        <v>487</v>
      </c>
      <c r="M48" s="360" t="s">
        <v>487</v>
      </c>
    </row>
    <row r="49" spans="2:13" ht="27.75" customHeight="1" x14ac:dyDescent="0.15">
      <c r="B49" s="1192"/>
      <c r="C49" s="1193"/>
      <c r="D49" s="106"/>
      <c r="E49" s="1194" t="s">
        <v>39</v>
      </c>
      <c r="F49" s="1194"/>
      <c r="G49" s="1194"/>
      <c r="H49" s="1195"/>
      <c r="I49" s="358" t="s">
        <v>487</v>
      </c>
      <c r="J49" s="359" t="s">
        <v>487</v>
      </c>
      <c r="K49" s="359" t="s">
        <v>487</v>
      </c>
      <c r="L49" s="359" t="s">
        <v>487</v>
      </c>
      <c r="M49" s="360" t="s">
        <v>487</v>
      </c>
    </row>
    <row r="50" spans="2:13" ht="27.75" customHeight="1" x14ac:dyDescent="0.15">
      <c r="B50" s="1188" t="s">
        <v>40</v>
      </c>
      <c r="C50" s="1189"/>
      <c r="D50" s="109"/>
      <c r="E50" s="1194" t="s">
        <v>41</v>
      </c>
      <c r="F50" s="1194"/>
      <c r="G50" s="1194"/>
      <c r="H50" s="1195"/>
      <c r="I50" s="358">
        <v>8630</v>
      </c>
      <c r="J50" s="359">
        <v>9849</v>
      </c>
      <c r="K50" s="359">
        <v>10601</v>
      </c>
      <c r="L50" s="359">
        <v>10755</v>
      </c>
      <c r="M50" s="360">
        <v>11253</v>
      </c>
    </row>
    <row r="51" spans="2:13" ht="27.75" customHeight="1" x14ac:dyDescent="0.15">
      <c r="B51" s="1190"/>
      <c r="C51" s="1191"/>
      <c r="D51" s="106"/>
      <c r="E51" s="1194" t="s">
        <v>42</v>
      </c>
      <c r="F51" s="1194"/>
      <c r="G51" s="1194"/>
      <c r="H51" s="1195"/>
      <c r="I51" s="358">
        <v>6455</v>
      </c>
      <c r="J51" s="359">
        <v>7196</v>
      </c>
      <c r="K51" s="359">
        <v>7270</v>
      </c>
      <c r="L51" s="359">
        <v>6860</v>
      </c>
      <c r="M51" s="360">
        <v>6122</v>
      </c>
    </row>
    <row r="52" spans="2:13" ht="27.75" customHeight="1" x14ac:dyDescent="0.15">
      <c r="B52" s="1192"/>
      <c r="C52" s="1193"/>
      <c r="D52" s="106"/>
      <c r="E52" s="1194" t="s">
        <v>43</v>
      </c>
      <c r="F52" s="1194"/>
      <c r="G52" s="1194"/>
      <c r="H52" s="1195"/>
      <c r="I52" s="358">
        <v>22180</v>
      </c>
      <c r="J52" s="359">
        <v>21607</v>
      </c>
      <c r="K52" s="359">
        <v>21084</v>
      </c>
      <c r="L52" s="359">
        <v>20272</v>
      </c>
      <c r="M52" s="360">
        <v>19477</v>
      </c>
    </row>
    <row r="53" spans="2:13" ht="27.75" customHeight="1" thickBot="1" x14ac:dyDescent="0.2">
      <c r="B53" s="1196" t="s">
        <v>19</v>
      </c>
      <c r="C53" s="1197"/>
      <c r="D53" s="110"/>
      <c r="E53" s="1198" t="s">
        <v>44</v>
      </c>
      <c r="F53" s="1198"/>
      <c r="G53" s="1198"/>
      <c r="H53" s="1199"/>
      <c r="I53" s="361">
        <v>-1582</v>
      </c>
      <c r="J53" s="362">
        <v>-3090</v>
      </c>
      <c r="K53" s="362">
        <v>-4284</v>
      </c>
      <c r="L53" s="362">
        <v>-5172</v>
      </c>
      <c r="M53" s="363">
        <v>-4781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JbsA2MvV0uwbY3qQ1px+NLlT14rvqHA4XSnT9Z4TY/lPA1L5n3DFS8FhfFJppAahZ/jaQTKAuE9MAFttkIQ1Q==" saltValue="8s5i6Z2p06bD9ucNjFDI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5" t="s">
        <v>46</v>
      </c>
      <c r="D55" s="1215"/>
      <c r="E55" s="1216"/>
      <c r="F55" s="122">
        <v>4126</v>
      </c>
      <c r="G55" s="122">
        <v>5229</v>
      </c>
      <c r="H55" s="123">
        <v>6356</v>
      </c>
    </row>
    <row r="56" spans="2:8" ht="52.5" customHeight="1" x14ac:dyDescent="0.15">
      <c r="B56" s="124"/>
      <c r="C56" s="1217" t="s">
        <v>47</v>
      </c>
      <c r="D56" s="1217"/>
      <c r="E56" s="1218"/>
      <c r="F56" s="125">
        <v>517</v>
      </c>
      <c r="G56" s="125">
        <v>446</v>
      </c>
      <c r="H56" s="126">
        <v>443</v>
      </c>
    </row>
    <row r="57" spans="2:8" ht="53.25" customHeight="1" x14ac:dyDescent="0.15">
      <c r="B57" s="124"/>
      <c r="C57" s="1219" t="s">
        <v>48</v>
      </c>
      <c r="D57" s="1219"/>
      <c r="E57" s="1220"/>
      <c r="F57" s="127">
        <v>3752</v>
      </c>
      <c r="G57" s="127">
        <v>2871</v>
      </c>
      <c r="H57" s="128">
        <v>2421</v>
      </c>
    </row>
    <row r="58" spans="2:8" ht="45.75" customHeight="1" x14ac:dyDescent="0.15">
      <c r="B58" s="129"/>
      <c r="C58" s="1207" t="s">
        <v>545</v>
      </c>
      <c r="D58" s="1208"/>
      <c r="E58" s="1209"/>
      <c r="F58" s="364">
        <v>817</v>
      </c>
      <c r="G58" s="130">
        <v>818</v>
      </c>
      <c r="H58" s="131">
        <v>818</v>
      </c>
    </row>
    <row r="59" spans="2:8" ht="45.75" customHeight="1" x14ac:dyDescent="0.15">
      <c r="B59" s="129"/>
      <c r="C59" s="1207" t="s">
        <v>544</v>
      </c>
      <c r="D59" s="1208"/>
      <c r="E59" s="1209"/>
      <c r="F59" s="130">
        <v>1209</v>
      </c>
      <c r="G59" s="130">
        <v>1044</v>
      </c>
      <c r="H59" s="131">
        <v>786</v>
      </c>
    </row>
    <row r="60" spans="2:8" ht="45.75" customHeight="1" x14ac:dyDescent="0.15">
      <c r="B60" s="129"/>
      <c r="C60" s="1207" t="s">
        <v>546</v>
      </c>
      <c r="D60" s="1208"/>
      <c r="E60" s="1209"/>
      <c r="F60" s="130">
        <v>631</v>
      </c>
      <c r="G60" s="130">
        <v>631</v>
      </c>
      <c r="H60" s="131">
        <v>449</v>
      </c>
    </row>
    <row r="61" spans="2:8" ht="45.75" customHeight="1" x14ac:dyDescent="0.15">
      <c r="B61" s="129"/>
      <c r="C61" s="1207" t="s">
        <v>547</v>
      </c>
      <c r="D61" s="1208"/>
      <c r="E61" s="1209"/>
      <c r="F61" s="130">
        <v>191</v>
      </c>
      <c r="G61" s="130">
        <v>188</v>
      </c>
      <c r="H61" s="131">
        <v>183</v>
      </c>
    </row>
    <row r="62" spans="2:8" ht="45.75" customHeight="1" thickBot="1" x14ac:dyDescent="0.2">
      <c r="B62" s="132"/>
      <c r="C62" s="1210" t="s">
        <v>548</v>
      </c>
      <c r="D62" s="1211"/>
      <c r="E62" s="1212"/>
      <c r="F62" s="133">
        <v>675</v>
      </c>
      <c r="G62" s="133">
        <v>167</v>
      </c>
      <c r="H62" s="134">
        <v>132</v>
      </c>
    </row>
    <row r="63" spans="2:8" ht="52.5" customHeight="1" thickBot="1" x14ac:dyDescent="0.2">
      <c r="B63" s="135"/>
      <c r="C63" s="1213" t="s">
        <v>49</v>
      </c>
      <c r="D63" s="1213"/>
      <c r="E63" s="1214"/>
      <c r="F63" s="136">
        <v>8394</v>
      </c>
      <c r="G63" s="136">
        <v>8547</v>
      </c>
      <c r="H63" s="137">
        <v>9220</v>
      </c>
    </row>
    <row r="64" spans="2:8" x14ac:dyDescent="0.15"/>
  </sheetData>
  <sheetProtection algorithmName="SHA-512" hashValue="TZQN0JqTVWoW8tgzYEc09RSFR5YSU3l+VZTBrOOVJoeWdLPqP9cfAA0lnctXyPauHEw+Kp14JL+h/Bmotk2ImA==" saltValue="mRW04PNcJ2DygnhkSLZV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23" customWidth="1"/>
    <col min="2" max="107" width="2.5" style="1223" customWidth="1"/>
    <col min="108" max="108" width="6.125" style="1230" customWidth="1"/>
    <col min="109" max="109" width="5.875" style="1229" customWidth="1"/>
    <col min="110" max="16384" width="8.625" style="1223" hidden="1"/>
  </cols>
  <sheetData>
    <row r="1" spans="1:109" ht="42.75" customHeight="1" x14ac:dyDescent="0.15">
      <c r="A1" s="1221"/>
      <c r="B1" s="1222"/>
      <c r="DD1" s="1223"/>
      <c r="DE1" s="1223"/>
    </row>
    <row r="2" spans="1:109" ht="25.5" customHeight="1" x14ac:dyDescent="0.15">
      <c r="A2" s="1224"/>
      <c r="C2" s="1224"/>
      <c r="O2" s="1224"/>
      <c r="P2" s="1224"/>
      <c r="Q2" s="1224"/>
      <c r="R2" s="1224"/>
      <c r="S2" s="1224"/>
      <c r="T2" s="1224"/>
      <c r="U2" s="1224"/>
      <c r="V2" s="1224"/>
      <c r="W2" s="1224"/>
      <c r="X2" s="1224"/>
      <c r="Y2" s="1224"/>
      <c r="Z2" s="1224"/>
      <c r="AA2" s="1224"/>
      <c r="AB2" s="1224"/>
      <c r="AC2" s="1224"/>
      <c r="AD2" s="1224"/>
      <c r="AE2" s="1224"/>
      <c r="AF2" s="1224"/>
      <c r="AG2" s="1224"/>
      <c r="AH2" s="1224"/>
      <c r="AI2" s="1224"/>
      <c r="AU2" s="1224"/>
      <c r="BG2" s="1224"/>
      <c r="BS2" s="1224"/>
      <c r="CE2" s="1224"/>
      <c r="CQ2" s="1224"/>
      <c r="DD2" s="1223"/>
      <c r="DE2" s="1223"/>
    </row>
    <row r="3" spans="1:109" ht="25.5" customHeight="1" x14ac:dyDescent="0.15">
      <c r="A3" s="1224"/>
      <c r="C3" s="1224"/>
      <c r="O3" s="1224"/>
      <c r="P3" s="1224"/>
      <c r="Q3" s="1224"/>
      <c r="R3" s="1224"/>
      <c r="S3" s="1224"/>
      <c r="T3" s="1224"/>
      <c r="U3" s="1224"/>
      <c r="V3" s="1224"/>
      <c r="W3" s="1224"/>
      <c r="X3" s="1224"/>
      <c r="Y3" s="1224"/>
      <c r="Z3" s="1224"/>
      <c r="AA3" s="1224"/>
      <c r="AB3" s="1224"/>
      <c r="AC3" s="1224"/>
      <c r="AD3" s="1224"/>
      <c r="AE3" s="1224"/>
      <c r="AF3" s="1224"/>
      <c r="AG3" s="1224"/>
      <c r="AH3" s="1224"/>
      <c r="AI3" s="1224"/>
      <c r="AU3" s="1224"/>
      <c r="BG3" s="1224"/>
      <c r="BS3" s="1224"/>
      <c r="CE3" s="1224"/>
      <c r="CQ3" s="1224"/>
      <c r="DD3" s="1223"/>
      <c r="DE3" s="1223"/>
    </row>
    <row r="4" spans="1:109" s="259" customFormat="1" x14ac:dyDescent="0.15">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row>
    <row r="5" spans="1:109" s="259" customFormat="1" x14ac:dyDescent="0.15">
      <c r="A5" s="1224"/>
      <c r="B5" s="1224"/>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c r="BK5" s="1224"/>
      <c r="BL5" s="1224"/>
      <c r="BM5" s="1224"/>
      <c r="BN5" s="1224"/>
      <c r="BO5" s="1224"/>
      <c r="BP5" s="1224"/>
      <c r="BQ5" s="1224"/>
      <c r="BR5" s="1224"/>
      <c r="BS5" s="1224"/>
      <c r="BT5" s="1224"/>
      <c r="BU5" s="1224"/>
      <c r="BV5" s="1224"/>
      <c r="BW5" s="1224"/>
      <c r="BX5" s="1224"/>
      <c r="BY5" s="1224"/>
      <c r="BZ5" s="1224"/>
      <c r="CA5" s="1224"/>
      <c r="CB5" s="1224"/>
      <c r="CC5" s="1224"/>
      <c r="CD5" s="1224"/>
      <c r="CE5" s="1224"/>
      <c r="CF5" s="1224"/>
      <c r="CG5" s="1224"/>
      <c r="CH5" s="1224"/>
      <c r="CI5" s="1224"/>
      <c r="CJ5" s="1224"/>
      <c r="CK5" s="1224"/>
      <c r="CL5" s="1224"/>
      <c r="CM5" s="1224"/>
      <c r="CN5" s="1224"/>
      <c r="CO5" s="1224"/>
      <c r="CP5" s="1224"/>
      <c r="CQ5" s="1224"/>
      <c r="CR5" s="1224"/>
      <c r="CS5" s="1224"/>
      <c r="CT5" s="1224"/>
      <c r="CU5" s="1224"/>
      <c r="CV5" s="1224"/>
      <c r="CW5" s="1224"/>
      <c r="CX5" s="1224"/>
      <c r="CY5" s="1224"/>
      <c r="CZ5" s="1224"/>
      <c r="DA5" s="1224"/>
      <c r="DB5" s="1224"/>
      <c r="DC5" s="1224"/>
      <c r="DD5" s="1224"/>
      <c r="DE5" s="1224"/>
    </row>
    <row r="6" spans="1:109" s="259" customFormat="1" x14ac:dyDescent="0.15">
      <c r="A6" s="1224"/>
      <c r="B6" s="1224"/>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4"/>
      <c r="BQ6" s="1224"/>
      <c r="BR6" s="1224"/>
      <c r="BS6" s="1224"/>
      <c r="BT6" s="1224"/>
      <c r="BU6" s="1224"/>
      <c r="BV6" s="1224"/>
      <c r="BW6" s="1224"/>
      <c r="BX6" s="1224"/>
      <c r="BY6" s="1224"/>
      <c r="BZ6" s="1224"/>
      <c r="CA6" s="1224"/>
      <c r="CB6" s="1224"/>
      <c r="CC6" s="1224"/>
      <c r="CD6" s="1224"/>
      <c r="CE6" s="1224"/>
      <c r="CF6" s="1224"/>
      <c r="CG6" s="1224"/>
      <c r="CH6" s="1224"/>
      <c r="CI6" s="1224"/>
      <c r="CJ6" s="1224"/>
      <c r="CK6" s="1224"/>
      <c r="CL6" s="1224"/>
      <c r="CM6" s="1224"/>
      <c r="CN6" s="1224"/>
      <c r="CO6" s="1224"/>
      <c r="CP6" s="1224"/>
      <c r="CQ6" s="1224"/>
      <c r="CR6" s="1224"/>
      <c r="CS6" s="1224"/>
      <c r="CT6" s="1224"/>
      <c r="CU6" s="1224"/>
      <c r="CV6" s="1224"/>
      <c r="CW6" s="1224"/>
      <c r="CX6" s="1224"/>
      <c r="CY6" s="1224"/>
      <c r="CZ6" s="1224"/>
      <c r="DA6" s="1224"/>
      <c r="DB6" s="1224"/>
      <c r="DC6" s="1224"/>
      <c r="DD6" s="1224"/>
      <c r="DE6" s="1224"/>
    </row>
    <row r="7" spans="1:109" s="259" customFormat="1" x14ac:dyDescent="0.15">
      <c r="A7" s="1224"/>
      <c r="B7" s="1224"/>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4"/>
      <c r="BQ7" s="1224"/>
      <c r="BR7" s="1224"/>
      <c r="BS7" s="1224"/>
      <c r="BT7" s="1224"/>
      <c r="BU7" s="1224"/>
      <c r="BV7" s="1224"/>
      <c r="BW7" s="1224"/>
      <c r="BX7" s="1224"/>
      <c r="BY7" s="1224"/>
      <c r="BZ7" s="1224"/>
      <c r="CA7" s="1224"/>
      <c r="CB7" s="1224"/>
      <c r="CC7" s="1224"/>
      <c r="CD7" s="1224"/>
      <c r="CE7" s="1224"/>
      <c r="CF7" s="1224"/>
      <c r="CG7" s="1224"/>
      <c r="CH7" s="1224"/>
      <c r="CI7" s="1224"/>
      <c r="CJ7" s="1224"/>
      <c r="CK7" s="1224"/>
      <c r="CL7" s="1224"/>
      <c r="CM7" s="1224"/>
      <c r="CN7" s="1224"/>
      <c r="CO7" s="1224"/>
      <c r="CP7" s="1224"/>
      <c r="CQ7" s="1224"/>
      <c r="CR7" s="1224"/>
      <c r="CS7" s="1224"/>
      <c r="CT7" s="1224"/>
      <c r="CU7" s="1224"/>
      <c r="CV7" s="1224"/>
      <c r="CW7" s="1224"/>
      <c r="CX7" s="1224"/>
      <c r="CY7" s="1224"/>
      <c r="CZ7" s="1224"/>
      <c r="DA7" s="1224"/>
      <c r="DB7" s="1224"/>
      <c r="DC7" s="1224"/>
      <c r="DD7" s="1224"/>
      <c r="DE7" s="1224"/>
    </row>
    <row r="8" spans="1:109" s="259" customFormat="1" x14ac:dyDescent="0.15">
      <c r="A8" s="1224"/>
      <c r="B8" s="1224"/>
      <c r="C8" s="1224"/>
      <c r="D8" s="1224"/>
      <c r="E8" s="1224"/>
      <c r="F8" s="1224"/>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4"/>
      <c r="AF8" s="1224"/>
      <c r="AG8" s="1224"/>
      <c r="AH8" s="1224"/>
      <c r="AI8" s="1224"/>
      <c r="AJ8" s="1224"/>
      <c r="AK8" s="1224"/>
      <c r="AL8" s="1224"/>
      <c r="AM8" s="1224"/>
      <c r="AN8" s="1224"/>
      <c r="AO8" s="1224"/>
      <c r="AP8" s="1224"/>
      <c r="AQ8" s="1224"/>
      <c r="AR8" s="1224"/>
      <c r="AS8" s="1224"/>
      <c r="AT8" s="1224"/>
      <c r="AU8" s="1224"/>
      <c r="AV8" s="1224"/>
      <c r="AW8" s="1224"/>
      <c r="AX8" s="1224"/>
      <c r="AY8" s="1224"/>
      <c r="AZ8" s="1224"/>
      <c r="BA8" s="1224"/>
      <c r="BB8" s="1224"/>
      <c r="BC8" s="1224"/>
      <c r="BD8" s="1224"/>
      <c r="BE8" s="1224"/>
      <c r="BF8" s="1224"/>
      <c r="BG8" s="1224"/>
      <c r="BH8" s="1224"/>
      <c r="BI8" s="1224"/>
      <c r="BJ8" s="1224"/>
      <c r="BK8" s="1224"/>
      <c r="BL8" s="1224"/>
      <c r="BM8" s="1224"/>
      <c r="BN8" s="1224"/>
      <c r="BO8" s="1224"/>
      <c r="BP8" s="1224"/>
      <c r="BQ8" s="1224"/>
      <c r="BR8" s="1224"/>
      <c r="BS8" s="1224"/>
      <c r="BT8" s="1224"/>
      <c r="BU8" s="1224"/>
      <c r="BV8" s="1224"/>
      <c r="BW8" s="1224"/>
      <c r="BX8" s="1224"/>
      <c r="BY8" s="1224"/>
      <c r="BZ8" s="1224"/>
      <c r="CA8" s="1224"/>
      <c r="CB8" s="1224"/>
      <c r="CC8" s="1224"/>
      <c r="CD8" s="1224"/>
      <c r="CE8" s="1224"/>
      <c r="CF8" s="1224"/>
      <c r="CG8" s="1224"/>
      <c r="CH8" s="1224"/>
      <c r="CI8" s="1224"/>
      <c r="CJ8" s="1224"/>
      <c r="CK8" s="1224"/>
      <c r="CL8" s="1224"/>
      <c r="CM8" s="1224"/>
      <c r="CN8" s="1224"/>
      <c r="CO8" s="1224"/>
      <c r="CP8" s="1224"/>
      <c r="CQ8" s="1224"/>
      <c r="CR8" s="1224"/>
      <c r="CS8" s="1224"/>
      <c r="CT8" s="1224"/>
      <c r="CU8" s="1224"/>
      <c r="CV8" s="1224"/>
      <c r="CW8" s="1224"/>
      <c r="CX8" s="1224"/>
      <c r="CY8" s="1224"/>
      <c r="CZ8" s="1224"/>
      <c r="DA8" s="1224"/>
      <c r="DB8" s="1224"/>
      <c r="DC8" s="1224"/>
      <c r="DD8" s="1224"/>
      <c r="DE8" s="1224"/>
    </row>
    <row r="9" spans="1:109" s="259" customFormat="1" x14ac:dyDescent="0.15">
      <c r="A9" s="1224"/>
      <c r="B9" s="1224"/>
      <c r="C9" s="1224"/>
      <c r="D9" s="1224"/>
      <c r="E9" s="1224"/>
      <c r="F9" s="1224"/>
      <c r="G9" s="1224"/>
      <c r="H9" s="1224"/>
      <c r="I9" s="1224"/>
      <c r="J9" s="1224"/>
      <c r="K9" s="1224"/>
      <c r="L9" s="1224"/>
      <c r="M9" s="1224"/>
      <c r="N9" s="1224"/>
      <c r="O9" s="1224"/>
      <c r="P9" s="1224"/>
      <c r="Q9" s="1224"/>
      <c r="R9" s="1224"/>
      <c r="S9" s="1224"/>
      <c r="T9" s="1224"/>
      <c r="U9" s="1224"/>
      <c r="V9" s="1224"/>
      <c r="W9" s="1224"/>
      <c r="X9" s="1224"/>
      <c r="Y9" s="1224"/>
      <c r="Z9" s="1224"/>
      <c r="AA9" s="1224"/>
      <c r="AB9" s="1224"/>
      <c r="AC9" s="1224"/>
      <c r="AD9" s="1224"/>
      <c r="AE9" s="1224"/>
      <c r="AF9" s="1224"/>
      <c r="AG9" s="1224"/>
      <c r="AH9" s="1224"/>
      <c r="AI9" s="1224"/>
      <c r="AJ9" s="1224"/>
      <c r="AK9" s="1224"/>
      <c r="AL9" s="1224"/>
      <c r="AM9" s="1224"/>
      <c r="AN9" s="1224"/>
      <c r="AO9" s="1224"/>
      <c r="AP9" s="1224"/>
      <c r="AQ9" s="1224"/>
      <c r="AR9" s="1224"/>
      <c r="AS9" s="1224"/>
      <c r="AT9" s="1224"/>
      <c r="AU9" s="1224"/>
      <c r="AV9" s="1224"/>
      <c r="AW9" s="1224"/>
      <c r="AX9" s="1224"/>
      <c r="AY9" s="1224"/>
      <c r="AZ9" s="1224"/>
      <c r="BA9" s="1224"/>
      <c r="BB9" s="1224"/>
      <c r="BC9" s="1224"/>
      <c r="BD9" s="1224"/>
      <c r="BE9" s="1224"/>
      <c r="BF9" s="1224"/>
      <c r="BG9" s="1224"/>
      <c r="BH9" s="1224"/>
      <c r="BI9" s="1224"/>
      <c r="BJ9" s="1224"/>
      <c r="BK9" s="1224"/>
      <c r="BL9" s="1224"/>
      <c r="BM9" s="1224"/>
      <c r="BN9" s="1224"/>
      <c r="BO9" s="1224"/>
      <c r="BP9" s="1224"/>
      <c r="BQ9" s="1224"/>
      <c r="BR9" s="1224"/>
      <c r="BS9" s="1224"/>
      <c r="BT9" s="1224"/>
      <c r="BU9" s="1224"/>
      <c r="BV9" s="1224"/>
      <c r="BW9" s="1224"/>
      <c r="BX9" s="1224"/>
      <c r="BY9" s="1224"/>
      <c r="BZ9" s="1224"/>
      <c r="CA9" s="1224"/>
      <c r="CB9" s="1224"/>
      <c r="CC9" s="1224"/>
      <c r="CD9" s="1224"/>
      <c r="CE9" s="1224"/>
      <c r="CF9" s="1224"/>
      <c r="CG9" s="1224"/>
      <c r="CH9" s="1224"/>
      <c r="CI9" s="1224"/>
      <c r="CJ9" s="1224"/>
      <c r="CK9" s="1224"/>
      <c r="CL9" s="1224"/>
      <c r="CM9" s="1224"/>
      <c r="CN9" s="1224"/>
      <c r="CO9" s="1224"/>
      <c r="CP9" s="1224"/>
      <c r="CQ9" s="1224"/>
      <c r="CR9" s="1224"/>
      <c r="CS9" s="1224"/>
      <c r="CT9" s="1224"/>
      <c r="CU9" s="1224"/>
      <c r="CV9" s="1224"/>
      <c r="CW9" s="1224"/>
      <c r="CX9" s="1224"/>
      <c r="CY9" s="1224"/>
      <c r="CZ9" s="1224"/>
      <c r="DA9" s="1224"/>
      <c r="DB9" s="1224"/>
      <c r="DC9" s="1224"/>
      <c r="DD9" s="1224"/>
      <c r="DE9" s="1224"/>
    </row>
    <row r="10" spans="1:109" s="259" customFormat="1" x14ac:dyDescent="0.15">
      <c r="A10" s="1224"/>
      <c r="B10" s="1224"/>
      <c r="C10" s="1224"/>
      <c r="D10" s="1224"/>
      <c r="E10" s="1224"/>
      <c r="F10" s="1224"/>
      <c r="G10" s="1224"/>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1224"/>
      <c r="AK10" s="1224"/>
      <c r="AL10" s="1224"/>
      <c r="AM10" s="1224"/>
      <c r="AN10" s="1224"/>
      <c r="AO10" s="1224"/>
      <c r="AP10" s="1224"/>
      <c r="AQ10" s="1224"/>
      <c r="AR10" s="1224"/>
      <c r="AS10" s="1224"/>
      <c r="AT10" s="1224"/>
      <c r="AU10" s="1224"/>
      <c r="AV10" s="1224"/>
      <c r="AW10" s="1224"/>
      <c r="AX10" s="1224"/>
      <c r="AY10" s="1224"/>
      <c r="AZ10" s="1224"/>
      <c r="BA10" s="1224"/>
      <c r="BB10" s="1224"/>
      <c r="BC10" s="1224"/>
      <c r="BD10" s="1224"/>
      <c r="BE10" s="1224"/>
      <c r="BF10" s="1224"/>
      <c r="BG10" s="1224"/>
      <c r="BH10" s="1224"/>
      <c r="BI10" s="1224"/>
      <c r="BJ10" s="1224"/>
      <c r="BK10" s="1224"/>
      <c r="BL10" s="1224"/>
      <c r="BM10" s="1224"/>
      <c r="BN10" s="1224"/>
      <c r="BO10" s="1224"/>
      <c r="BP10" s="1224"/>
      <c r="BQ10" s="1224"/>
      <c r="BR10" s="1224"/>
      <c r="BS10" s="1224"/>
      <c r="BT10" s="1224"/>
      <c r="BU10" s="1224"/>
      <c r="BV10" s="1224"/>
      <c r="BW10" s="1224"/>
      <c r="BX10" s="1224"/>
      <c r="BY10" s="1224"/>
      <c r="BZ10" s="1224"/>
      <c r="CA10" s="1224"/>
      <c r="CB10" s="1224"/>
      <c r="CC10" s="1224"/>
      <c r="CD10" s="1224"/>
      <c r="CE10" s="1224"/>
      <c r="CF10" s="1224"/>
      <c r="CG10" s="1224"/>
      <c r="CH10" s="1224"/>
      <c r="CI10" s="1224"/>
      <c r="CJ10" s="1224"/>
      <c r="CK10" s="1224"/>
      <c r="CL10" s="1224"/>
      <c r="CM10" s="1224"/>
      <c r="CN10" s="1224"/>
      <c r="CO10" s="1224"/>
      <c r="CP10" s="1224"/>
      <c r="CQ10" s="1224"/>
      <c r="CR10" s="1224"/>
      <c r="CS10" s="1224"/>
      <c r="CT10" s="1224"/>
      <c r="CU10" s="1224"/>
      <c r="CV10" s="1224"/>
      <c r="CW10" s="1224"/>
      <c r="CX10" s="1224"/>
      <c r="CY10" s="1224"/>
      <c r="CZ10" s="1224"/>
      <c r="DA10" s="1224"/>
      <c r="DB10" s="1224"/>
      <c r="DC10" s="1224"/>
      <c r="DD10" s="1224"/>
      <c r="DE10" s="1224"/>
    </row>
    <row r="11" spans="1:109" s="259" customFormat="1" x14ac:dyDescent="0.15">
      <c r="A11" s="1224"/>
      <c r="B11" s="1224"/>
      <c r="C11" s="1224"/>
      <c r="D11" s="1224"/>
      <c r="E11" s="1224"/>
      <c r="F11" s="1224"/>
      <c r="G11" s="1224"/>
      <c r="H11" s="1224"/>
      <c r="I11" s="1224"/>
      <c r="J11" s="1224"/>
      <c r="K11" s="1224"/>
      <c r="L11" s="1224"/>
      <c r="M11" s="1224"/>
      <c r="N11" s="1224"/>
      <c r="O11" s="1224"/>
      <c r="P11" s="1224"/>
      <c r="Q11" s="1224"/>
      <c r="R11" s="1224"/>
      <c r="S11" s="1224"/>
      <c r="T11" s="1224"/>
      <c r="U11" s="1224"/>
      <c r="V11" s="1224"/>
      <c r="W11" s="1224"/>
      <c r="X11" s="1224"/>
      <c r="Y11" s="1224"/>
      <c r="Z11" s="1224"/>
      <c r="AA11" s="1224"/>
      <c r="AB11" s="1224"/>
      <c r="AC11" s="1224"/>
      <c r="AD11" s="1224"/>
      <c r="AE11" s="1224"/>
      <c r="AF11" s="1224"/>
      <c r="AG11" s="1224"/>
      <c r="AH11" s="1224"/>
      <c r="AI11" s="1224"/>
      <c r="AJ11" s="1224"/>
      <c r="AK11" s="1224"/>
      <c r="AL11" s="1224"/>
      <c r="AM11" s="1224"/>
      <c r="AN11" s="1224"/>
      <c r="AO11" s="1224"/>
      <c r="AP11" s="1224"/>
      <c r="AQ11" s="1224"/>
      <c r="AR11" s="1224"/>
      <c r="AS11" s="1224"/>
      <c r="AT11" s="1224"/>
      <c r="AU11" s="1224"/>
      <c r="AV11" s="1224"/>
      <c r="AW11" s="1224"/>
      <c r="AX11" s="1224"/>
      <c r="AY11" s="1224"/>
      <c r="AZ11" s="1224"/>
      <c r="BA11" s="1224"/>
      <c r="BB11" s="1224"/>
      <c r="BC11" s="1224"/>
      <c r="BD11" s="1224"/>
      <c r="BE11" s="1224"/>
      <c r="BF11" s="1224"/>
      <c r="BG11" s="1224"/>
      <c r="BH11" s="1224"/>
      <c r="BI11" s="1224"/>
      <c r="BJ11" s="1224"/>
      <c r="BK11" s="1224"/>
      <c r="BL11" s="1224"/>
      <c r="BM11" s="1224"/>
      <c r="BN11" s="1224"/>
      <c r="BO11" s="1224"/>
      <c r="BP11" s="1224"/>
      <c r="BQ11" s="1224"/>
      <c r="BR11" s="1224"/>
      <c r="BS11" s="1224"/>
      <c r="BT11" s="1224"/>
      <c r="BU11" s="1224"/>
      <c r="BV11" s="1224"/>
      <c r="BW11" s="1224"/>
      <c r="BX11" s="1224"/>
      <c r="BY11" s="1224"/>
      <c r="BZ11" s="1224"/>
      <c r="CA11" s="1224"/>
      <c r="CB11" s="1224"/>
      <c r="CC11" s="1224"/>
      <c r="CD11" s="1224"/>
      <c r="CE11" s="1224"/>
      <c r="CF11" s="1224"/>
      <c r="CG11" s="1224"/>
      <c r="CH11" s="1224"/>
      <c r="CI11" s="1224"/>
      <c r="CJ11" s="1224"/>
      <c r="CK11" s="1224"/>
      <c r="CL11" s="1224"/>
      <c r="CM11" s="1224"/>
      <c r="CN11" s="1224"/>
      <c r="CO11" s="1224"/>
      <c r="CP11" s="1224"/>
      <c r="CQ11" s="1224"/>
      <c r="CR11" s="1224"/>
      <c r="CS11" s="1224"/>
      <c r="CT11" s="1224"/>
      <c r="CU11" s="1224"/>
      <c r="CV11" s="1224"/>
      <c r="CW11" s="1224"/>
      <c r="CX11" s="1224"/>
      <c r="CY11" s="1224"/>
      <c r="CZ11" s="1224"/>
      <c r="DA11" s="1224"/>
      <c r="DB11" s="1224"/>
      <c r="DC11" s="1224"/>
      <c r="DD11" s="1224"/>
      <c r="DE11" s="1224"/>
    </row>
    <row r="12" spans="1:109" s="259" customFormat="1" x14ac:dyDescent="0.15">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c r="X12" s="1224"/>
      <c r="Y12" s="1224"/>
      <c r="Z12" s="1224"/>
      <c r="AA12" s="1224"/>
      <c r="AB12" s="1224"/>
      <c r="AC12" s="1224"/>
      <c r="AD12" s="1224"/>
      <c r="AE12" s="1224"/>
      <c r="AF12" s="1224"/>
      <c r="AG12" s="1224"/>
      <c r="AH12" s="1224"/>
      <c r="AI12" s="1224"/>
      <c r="AJ12" s="1224"/>
      <c r="AK12" s="1224"/>
      <c r="AL12" s="1224"/>
      <c r="AM12" s="1224"/>
      <c r="AN12" s="1224"/>
      <c r="AO12" s="1224"/>
      <c r="AP12" s="1224"/>
      <c r="AQ12" s="1224"/>
      <c r="AR12" s="1224"/>
      <c r="AS12" s="1224"/>
      <c r="AT12" s="1224"/>
      <c r="AU12" s="1224"/>
      <c r="AV12" s="1224"/>
      <c r="AW12" s="1224"/>
      <c r="AX12" s="1224"/>
      <c r="AY12" s="1224"/>
      <c r="AZ12" s="1224"/>
      <c r="BA12" s="1224"/>
      <c r="BB12" s="1224"/>
      <c r="BC12" s="1224"/>
      <c r="BD12" s="1224"/>
      <c r="BE12" s="1224"/>
      <c r="BF12" s="1224"/>
      <c r="BG12" s="1224"/>
      <c r="BH12" s="1224"/>
      <c r="BI12" s="1224"/>
      <c r="BJ12" s="1224"/>
      <c r="BK12" s="1224"/>
      <c r="BL12" s="1224"/>
      <c r="BM12" s="1224"/>
      <c r="BN12" s="1224"/>
      <c r="BO12" s="1224"/>
      <c r="BP12" s="1224"/>
      <c r="BQ12" s="1224"/>
      <c r="BR12" s="1224"/>
      <c r="BS12" s="1224"/>
      <c r="BT12" s="1224"/>
      <c r="BU12" s="1224"/>
      <c r="BV12" s="1224"/>
      <c r="BW12" s="1224"/>
      <c r="BX12" s="1224"/>
      <c r="BY12" s="1224"/>
      <c r="BZ12" s="1224"/>
      <c r="CA12" s="1224"/>
      <c r="CB12" s="1224"/>
      <c r="CC12" s="1224"/>
      <c r="CD12" s="1224"/>
      <c r="CE12" s="1224"/>
      <c r="CF12" s="1224"/>
      <c r="CG12" s="1224"/>
      <c r="CH12" s="1224"/>
      <c r="CI12" s="1224"/>
      <c r="CJ12" s="1224"/>
      <c r="CK12" s="1224"/>
      <c r="CL12" s="1224"/>
      <c r="CM12" s="1224"/>
      <c r="CN12" s="1224"/>
      <c r="CO12" s="1224"/>
      <c r="CP12" s="1224"/>
      <c r="CQ12" s="1224"/>
      <c r="CR12" s="1224"/>
      <c r="CS12" s="1224"/>
      <c r="CT12" s="1224"/>
      <c r="CU12" s="1224"/>
      <c r="CV12" s="1224"/>
      <c r="CW12" s="1224"/>
      <c r="CX12" s="1224"/>
      <c r="CY12" s="1224"/>
      <c r="CZ12" s="1224"/>
      <c r="DA12" s="1224"/>
      <c r="DB12" s="1224"/>
      <c r="DC12" s="1224"/>
      <c r="DD12" s="1224"/>
      <c r="DE12" s="1224"/>
    </row>
    <row r="13" spans="1:109" s="259" customFormat="1" x14ac:dyDescent="0.15">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4"/>
      <c r="AV13" s="1224"/>
      <c r="AW13" s="1224"/>
      <c r="AX13" s="1224"/>
      <c r="AY13" s="1224"/>
      <c r="AZ13" s="1224"/>
      <c r="BA13" s="1224"/>
      <c r="BB13" s="1224"/>
      <c r="BC13" s="1224"/>
      <c r="BD13" s="1224"/>
      <c r="BE13" s="1224"/>
      <c r="BF13" s="1224"/>
      <c r="BG13" s="1224"/>
      <c r="BH13" s="1224"/>
      <c r="BI13" s="1224"/>
      <c r="BJ13" s="1224"/>
      <c r="BK13" s="1224"/>
      <c r="BL13" s="1224"/>
      <c r="BM13" s="1224"/>
      <c r="BN13" s="1224"/>
      <c r="BO13" s="1224"/>
      <c r="BP13" s="1224"/>
      <c r="BQ13" s="1224"/>
      <c r="BR13" s="1224"/>
      <c r="BS13" s="1224"/>
      <c r="BT13" s="1224"/>
      <c r="BU13" s="1224"/>
      <c r="BV13" s="1224"/>
      <c r="BW13" s="1224"/>
      <c r="BX13" s="1224"/>
      <c r="BY13" s="1224"/>
      <c r="BZ13" s="1224"/>
      <c r="CA13" s="1224"/>
      <c r="CB13" s="1224"/>
      <c r="CC13" s="1224"/>
      <c r="CD13" s="1224"/>
      <c r="CE13" s="1224"/>
      <c r="CF13" s="1224"/>
      <c r="CG13" s="1224"/>
      <c r="CH13" s="1224"/>
      <c r="CI13" s="1224"/>
      <c r="CJ13" s="1224"/>
      <c r="CK13" s="1224"/>
      <c r="CL13" s="1224"/>
      <c r="CM13" s="1224"/>
      <c r="CN13" s="1224"/>
      <c r="CO13" s="1224"/>
      <c r="CP13" s="1224"/>
      <c r="CQ13" s="1224"/>
      <c r="CR13" s="1224"/>
      <c r="CS13" s="1224"/>
      <c r="CT13" s="1224"/>
      <c r="CU13" s="1224"/>
      <c r="CV13" s="1224"/>
      <c r="CW13" s="1224"/>
      <c r="CX13" s="1224"/>
      <c r="CY13" s="1224"/>
      <c r="CZ13" s="1224"/>
      <c r="DA13" s="1224"/>
      <c r="DB13" s="1224"/>
      <c r="DC13" s="1224"/>
      <c r="DD13" s="1224"/>
      <c r="DE13" s="1224"/>
    </row>
    <row r="14" spans="1:109" s="259" customFormat="1" x14ac:dyDescent="0.15">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4"/>
      <c r="BD14" s="1224"/>
      <c r="BE14" s="1224"/>
      <c r="BF14" s="1224"/>
      <c r="BG14" s="1224"/>
      <c r="BH14" s="1224"/>
      <c r="BI14" s="1224"/>
      <c r="BJ14" s="1224"/>
      <c r="BK14" s="1224"/>
      <c r="BL14" s="1224"/>
      <c r="BM14" s="1224"/>
      <c r="BN14" s="1224"/>
      <c r="BO14" s="1224"/>
      <c r="BP14" s="1224"/>
      <c r="BQ14" s="1224"/>
      <c r="BR14" s="1224"/>
      <c r="BS14" s="1224"/>
      <c r="BT14" s="1224"/>
      <c r="BU14" s="1224"/>
      <c r="BV14" s="1224"/>
      <c r="BW14" s="1224"/>
      <c r="BX14" s="1224"/>
      <c r="BY14" s="1224"/>
      <c r="BZ14" s="1224"/>
      <c r="CA14" s="1224"/>
      <c r="CB14" s="1224"/>
      <c r="CC14" s="1224"/>
      <c r="CD14" s="1224"/>
      <c r="CE14" s="1224"/>
      <c r="CF14" s="1224"/>
      <c r="CG14" s="1224"/>
      <c r="CH14" s="1224"/>
      <c r="CI14" s="1224"/>
      <c r="CJ14" s="1224"/>
      <c r="CK14" s="1224"/>
      <c r="CL14" s="1224"/>
      <c r="CM14" s="1224"/>
      <c r="CN14" s="1224"/>
      <c r="CO14" s="1224"/>
      <c r="CP14" s="1224"/>
      <c r="CQ14" s="1224"/>
      <c r="CR14" s="1224"/>
      <c r="CS14" s="1224"/>
      <c r="CT14" s="1224"/>
      <c r="CU14" s="1224"/>
      <c r="CV14" s="1224"/>
      <c r="CW14" s="1224"/>
      <c r="CX14" s="1224"/>
      <c r="CY14" s="1224"/>
      <c r="CZ14" s="1224"/>
      <c r="DA14" s="1224"/>
      <c r="DB14" s="1224"/>
      <c r="DC14" s="1224"/>
      <c r="DD14" s="1224"/>
      <c r="DE14" s="1224"/>
    </row>
    <row r="15" spans="1:109" s="259" customFormat="1" x14ac:dyDescent="0.15">
      <c r="A15" s="1223"/>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4"/>
      <c r="BD15" s="1224"/>
      <c r="BE15" s="1224"/>
      <c r="BF15" s="1224"/>
      <c r="BG15" s="1224"/>
      <c r="BH15" s="1224"/>
      <c r="BI15" s="1224"/>
      <c r="BJ15" s="1224"/>
      <c r="BK15" s="1224"/>
      <c r="BL15" s="1224"/>
      <c r="BM15" s="1224"/>
      <c r="BN15" s="1224"/>
      <c r="BO15" s="1224"/>
      <c r="BP15" s="1224"/>
      <c r="BQ15" s="1224"/>
      <c r="BR15" s="1224"/>
      <c r="BS15" s="1224"/>
      <c r="BT15" s="1224"/>
      <c r="BU15" s="1224"/>
      <c r="BV15" s="1224"/>
      <c r="BW15" s="1224"/>
      <c r="BX15" s="1224"/>
      <c r="BY15" s="1224"/>
      <c r="BZ15" s="1224"/>
      <c r="CA15" s="1224"/>
      <c r="CB15" s="1224"/>
      <c r="CC15" s="1224"/>
      <c r="CD15" s="1224"/>
      <c r="CE15" s="1224"/>
      <c r="CF15" s="1224"/>
      <c r="CG15" s="1224"/>
      <c r="CH15" s="1224"/>
      <c r="CI15" s="1224"/>
      <c r="CJ15" s="1224"/>
      <c r="CK15" s="1224"/>
      <c r="CL15" s="1224"/>
      <c r="CM15" s="1224"/>
      <c r="CN15" s="1224"/>
      <c r="CO15" s="1224"/>
      <c r="CP15" s="1224"/>
      <c r="CQ15" s="1224"/>
      <c r="CR15" s="1224"/>
      <c r="CS15" s="1224"/>
      <c r="CT15" s="1224"/>
      <c r="CU15" s="1224"/>
      <c r="CV15" s="1224"/>
      <c r="CW15" s="1224"/>
      <c r="CX15" s="1224"/>
      <c r="CY15" s="1224"/>
      <c r="CZ15" s="1224"/>
      <c r="DA15" s="1224"/>
      <c r="DB15" s="1224"/>
      <c r="DC15" s="1224"/>
      <c r="DD15" s="1224"/>
      <c r="DE15" s="1224"/>
    </row>
    <row r="16" spans="1:109" s="259" customFormat="1" x14ac:dyDescent="0.15">
      <c r="A16" s="1223"/>
      <c r="B16" s="1224"/>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c r="AK16" s="1224"/>
      <c r="AL16" s="1224"/>
      <c r="AM16" s="1224"/>
      <c r="AN16" s="1224"/>
      <c r="AO16" s="1224"/>
      <c r="AP16" s="1224"/>
      <c r="AQ16" s="1224"/>
      <c r="AR16" s="1224"/>
      <c r="AS16" s="1224"/>
      <c r="AT16" s="1224"/>
      <c r="AU16" s="1224"/>
      <c r="AV16" s="1224"/>
      <c r="AW16" s="1224"/>
      <c r="AX16" s="1224"/>
      <c r="AY16" s="1224"/>
      <c r="AZ16" s="1224"/>
      <c r="BA16" s="1224"/>
      <c r="BB16" s="1224"/>
      <c r="BC16" s="1224"/>
      <c r="BD16" s="1224"/>
      <c r="BE16" s="1224"/>
      <c r="BF16" s="1224"/>
      <c r="BG16" s="1224"/>
      <c r="BH16" s="1224"/>
      <c r="BI16" s="1224"/>
      <c r="BJ16" s="1224"/>
      <c r="BK16" s="1224"/>
      <c r="BL16" s="1224"/>
      <c r="BM16" s="1224"/>
      <c r="BN16" s="1224"/>
      <c r="BO16" s="1224"/>
      <c r="BP16" s="1224"/>
      <c r="BQ16" s="1224"/>
      <c r="BR16" s="1224"/>
      <c r="BS16" s="1224"/>
      <c r="BT16" s="1224"/>
      <c r="BU16" s="1224"/>
      <c r="BV16" s="1224"/>
      <c r="BW16" s="1224"/>
      <c r="BX16" s="1224"/>
      <c r="BY16" s="1224"/>
      <c r="BZ16" s="1224"/>
      <c r="CA16" s="1224"/>
      <c r="CB16" s="1224"/>
      <c r="CC16" s="1224"/>
      <c r="CD16" s="1224"/>
      <c r="CE16" s="1224"/>
      <c r="CF16" s="1224"/>
      <c r="CG16" s="1224"/>
      <c r="CH16" s="1224"/>
      <c r="CI16" s="1224"/>
      <c r="CJ16" s="1224"/>
      <c r="CK16" s="1224"/>
      <c r="CL16" s="1224"/>
      <c r="CM16" s="1224"/>
      <c r="CN16" s="1224"/>
      <c r="CO16" s="1224"/>
      <c r="CP16" s="1224"/>
      <c r="CQ16" s="1224"/>
      <c r="CR16" s="1224"/>
      <c r="CS16" s="1224"/>
      <c r="CT16" s="1224"/>
      <c r="CU16" s="1224"/>
      <c r="CV16" s="1224"/>
      <c r="CW16" s="1224"/>
      <c r="CX16" s="1224"/>
      <c r="CY16" s="1224"/>
      <c r="CZ16" s="1224"/>
      <c r="DA16" s="1224"/>
      <c r="DB16" s="1224"/>
      <c r="DC16" s="1224"/>
      <c r="DD16" s="1224"/>
      <c r="DE16" s="1224"/>
    </row>
    <row r="17" spans="1:109" s="259" customFormat="1" x14ac:dyDescent="0.15">
      <c r="A17" s="1223"/>
      <c r="B17" s="1224"/>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1224"/>
      <c r="AL17" s="1224"/>
      <c r="AM17" s="1224"/>
      <c r="AN17" s="1224"/>
      <c r="AO17" s="1224"/>
      <c r="AP17" s="1224"/>
      <c r="AQ17" s="1224"/>
      <c r="AR17" s="1224"/>
      <c r="AS17" s="1224"/>
      <c r="AT17" s="1224"/>
      <c r="AU17" s="1224"/>
      <c r="AV17" s="1224"/>
      <c r="AW17" s="1224"/>
      <c r="AX17" s="1224"/>
      <c r="AY17" s="1224"/>
      <c r="AZ17" s="1224"/>
      <c r="BA17" s="1224"/>
      <c r="BB17" s="1224"/>
      <c r="BC17" s="1224"/>
      <c r="BD17" s="1224"/>
      <c r="BE17" s="1224"/>
      <c r="BF17" s="1224"/>
      <c r="BG17" s="1224"/>
      <c r="BH17" s="1224"/>
      <c r="BI17" s="1224"/>
      <c r="BJ17" s="1224"/>
      <c r="BK17" s="1224"/>
      <c r="BL17" s="1224"/>
      <c r="BM17" s="1224"/>
      <c r="BN17" s="1224"/>
      <c r="BO17" s="1224"/>
      <c r="BP17" s="1224"/>
      <c r="BQ17" s="1224"/>
      <c r="BR17" s="1224"/>
      <c r="BS17" s="1224"/>
      <c r="BT17" s="1224"/>
      <c r="BU17" s="1224"/>
      <c r="BV17" s="1224"/>
      <c r="BW17" s="1224"/>
      <c r="BX17" s="1224"/>
      <c r="BY17" s="1224"/>
      <c r="BZ17" s="1224"/>
      <c r="CA17" s="1224"/>
      <c r="CB17" s="1224"/>
      <c r="CC17" s="1224"/>
      <c r="CD17" s="1224"/>
      <c r="CE17" s="1224"/>
      <c r="CF17" s="1224"/>
      <c r="CG17" s="1224"/>
      <c r="CH17" s="1224"/>
      <c r="CI17" s="1224"/>
      <c r="CJ17" s="1224"/>
      <c r="CK17" s="1224"/>
      <c r="CL17" s="1224"/>
      <c r="CM17" s="1224"/>
      <c r="CN17" s="1224"/>
      <c r="CO17" s="1224"/>
      <c r="CP17" s="1224"/>
      <c r="CQ17" s="1224"/>
      <c r="CR17" s="1224"/>
      <c r="CS17" s="1224"/>
      <c r="CT17" s="1224"/>
      <c r="CU17" s="1224"/>
      <c r="CV17" s="1224"/>
      <c r="CW17" s="1224"/>
      <c r="CX17" s="1224"/>
      <c r="CY17" s="1224"/>
      <c r="CZ17" s="1224"/>
      <c r="DA17" s="1224"/>
      <c r="DB17" s="1224"/>
      <c r="DC17" s="1224"/>
      <c r="DD17" s="1224"/>
      <c r="DE17" s="1224"/>
    </row>
    <row r="18" spans="1:109" s="259" customFormat="1" x14ac:dyDescent="0.15">
      <c r="A18" s="1223"/>
      <c r="B18" s="1224"/>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1224"/>
      <c r="AL18" s="1224"/>
      <c r="AM18" s="1224"/>
      <c r="AN18" s="1224"/>
      <c r="AO18" s="1224"/>
      <c r="AP18" s="1224"/>
      <c r="AQ18" s="1224"/>
      <c r="AR18" s="1224"/>
      <c r="AS18" s="1224"/>
      <c r="AT18" s="1224"/>
      <c r="AU18" s="1224"/>
      <c r="AV18" s="1224"/>
      <c r="AW18" s="1224"/>
      <c r="AX18" s="1224"/>
      <c r="AY18" s="1224"/>
      <c r="AZ18" s="1224"/>
      <c r="BA18" s="1224"/>
      <c r="BB18" s="1224"/>
      <c r="BC18" s="1224"/>
      <c r="BD18" s="1224"/>
      <c r="BE18" s="1224"/>
      <c r="BF18" s="1224"/>
      <c r="BG18" s="1224"/>
      <c r="BH18" s="1224"/>
      <c r="BI18" s="1224"/>
      <c r="BJ18" s="1224"/>
      <c r="BK18" s="1224"/>
      <c r="BL18" s="1224"/>
      <c r="BM18" s="1224"/>
      <c r="BN18" s="1224"/>
      <c r="BO18" s="1224"/>
      <c r="BP18" s="1224"/>
      <c r="BQ18" s="1224"/>
      <c r="BR18" s="1224"/>
      <c r="BS18" s="1224"/>
      <c r="BT18" s="1224"/>
      <c r="BU18" s="1224"/>
      <c r="BV18" s="1224"/>
      <c r="BW18" s="1224"/>
      <c r="BX18" s="1224"/>
      <c r="BY18" s="1224"/>
      <c r="BZ18" s="1224"/>
      <c r="CA18" s="1224"/>
      <c r="CB18" s="1224"/>
      <c r="CC18" s="1224"/>
      <c r="CD18" s="1224"/>
      <c r="CE18" s="1224"/>
      <c r="CF18" s="1224"/>
      <c r="CG18" s="1224"/>
      <c r="CH18" s="1224"/>
      <c r="CI18" s="1224"/>
      <c r="CJ18" s="1224"/>
      <c r="CK18" s="1224"/>
      <c r="CL18" s="1224"/>
      <c r="CM18" s="1224"/>
      <c r="CN18" s="1224"/>
      <c r="CO18" s="1224"/>
      <c r="CP18" s="1224"/>
      <c r="CQ18" s="1224"/>
      <c r="CR18" s="1224"/>
      <c r="CS18" s="1224"/>
      <c r="CT18" s="1224"/>
      <c r="CU18" s="1224"/>
      <c r="CV18" s="1224"/>
      <c r="CW18" s="1224"/>
      <c r="CX18" s="1224"/>
      <c r="CY18" s="1224"/>
      <c r="CZ18" s="1224"/>
      <c r="DA18" s="1224"/>
      <c r="DB18" s="1224"/>
      <c r="DC18" s="1224"/>
      <c r="DD18" s="1224"/>
      <c r="DE18" s="1224"/>
    </row>
    <row r="19" spans="1:109" x14ac:dyDescent="0.15">
      <c r="DD19" s="1223"/>
      <c r="DE19" s="1223"/>
    </row>
    <row r="20" spans="1:109" x14ac:dyDescent="0.15">
      <c r="DD20" s="1223"/>
      <c r="DE20" s="1223"/>
    </row>
    <row r="21" spans="1:109" ht="17.25" customHeight="1" x14ac:dyDescent="0.15">
      <c r="B21" s="1225"/>
      <c r="C21" s="1226"/>
      <c r="D21" s="1226"/>
      <c r="E21" s="1226"/>
      <c r="F21" s="1226"/>
      <c r="G21" s="1226"/>
      <c r="H21" s="1226"/>
      <c r="I21" s="1226"/>
      <c r="J21" s="1226"/>
      <c r="K21" s="1226"/>
      <c r="L21" s="1226"/>
      <c r="M21" s="1226"/>
      <c r="N21" s="1227"/>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7"/>
      <c r="AU21" s="1226"/>
      <c r="AV21" s="1226"/>
      <c r="AW21" s="1226"/>
      <c r="AX21" s="1226"/>
      <c r="AY21" s="1226"/>
      <c r="AZ21" s="1226"/>
      <c r="BA21" s="1226"/>
      <c r="BB21" s="1226"/>
      <c r="BC21" s="1226"/>
      <c r="BD21" s="1226"/>
      <c r="BE21" s="1226"/>
      <c r="BF21" s="1227"/>
      <c r="BG21" s="1226"/>
      <c r="BH21" s="1226"/>
      <c r="BI21" s="1226"/>
      <c r="BJ21" s="1226"/>
      <c r="BK21" s="1226"/>
      <c r="BL21" s="1226"/>
      <c r="BM21" s="1226"/>
      <c r="BN21" s="1226"/>
      <c r="BO21" s="1226"/>
      <c r="BP21" s="1226"/>
      <c r="BQ21" s="1226"/>
      <c r="BR21" s="1227"/>
      <c r="BS21" s="1226"/>
      <c r="BT21" s="1226"/>
      <c r="BU21" s="1226"/>
      <c r="BV21" s="1226"/>
      <c r="BW21" s="1226"/>
      <c r="BX21" s="1226"/>
      <c r="BY21" s="1226"/>
      <c r="BZ21" s="1226"/>
      <c r="CA21" s="1226"/>
      <c r="CB21" s="1226"/>
      <c r="CC21" s="1226"/>
      <c r="CD21" s="1227"/>
      <c r="CE21" s="1226"/>
      <c r="CF21" s="1226"/>
      <c r="CG21" s="1226"/>
      <c r="CH21" s="1226"/>
      <c r="CI21" s="1226"/>
      <c r="CJ21" s="1226"/>
      <c r="CK21" s="1226"/>
      <c r="CL21" s="1226"/>
      <c r="CM21" s="1226"/>
      <c r="CN21" s="1226"/>
      <c r="CO21" s="1226"/>
      <c r="CP21" s="1227"/>
      <c r="CQ21" s="1226"/>
      <c r="CR21" s="1226"/>
      <c r="CS21" s="1226"/>
      <c r="CT21" s="1226"/>
      <c r="CU21" s="1226"/>
      <c r="CV21" s="1226"/>
      <c r="CW21" s="1226"/>
      <c r="CX21" s="1226"/>
      <c r="CY21" s="1226"/>
      <c r="CZ21" s="1226"/>
      <c r="DA21" s="1226"/>
      <c r="DB21" s="1227"/>
      <c r="DC21" s="1226"/>
      <c r="DD21" s="1228"/>
      <c r="DE21" s="1223"/>
    </row>
    <row r="22" spans="1:109" ht="17.25" customHeight="1" x14ac:dyDescent="0.15">
      <c r="B22" s="1229"/>
    </row>
    <row r="23" spans="1:109" x14ac:dyDescent="0.15">
      <c r="B23" s="1229"/>
    </row>
    <row r="24" spans="1:109" x14ac:dyDescent="0.15">
      <c r="B24" s="1229"/>
    </row>
    <row r="25" spans="1:109" x14ac:dyDescent="0.15">
      <c r="B25" s="1229"/>
    </row>
    <row r="26" spans="1:109" x14ac:dyDescent="0.15">
      <c r="B26" s="1229"/>
    </row>
    <row r="27" spans="1:109" x14ac:dyDescent="0.15">
      <c r="B27" s="1229"/>
    </row>
    <row r="28" spans="1:109" x14ac:dyDescent="0.15">
      <c r="B28" s="1229"/>
    </row>
    <row r="29" spans="1:109" x14ac:dyDescent="0.15">
      <c r="B29" s="1229"/>
    </row>
    <row r="30" spans="1:109" x14ac:dyDescent="0.15">
      <c r="B30" s="1229"/>
    </row>
    <row r="31" spans="1:109" x14ac:dyDescent="0.15">
      <c r="B31" s="1229"/>
    </row>
    <row r="32" spans="1:109" x14ac:dyDescent="0.15">
      <c r="B32" s="1229"/>
    </row>
    <row r="33" spans="2:109" x14ac:dyDescent="0.15">
      <c r="B33" s="1229"/>
    </row>
    <row r="34" spans="2:109" x14ac:dyDescent="0.15">
      <c r="B34" s="1229"/>
    </row>
    <row r="35" spans="2:109" x14ac:dyDescent="0.15">
      <c r="B35" s="1229"/>
    </row>
    <row r="36" spans="2:109" x14ac:dyDescent="0.15">
      <c r="B36" s="1229"/>
    </row>
    <row r="37" spans="2:109" x14ac:dyDescent="0.15">
      <c r="B37" s="1229"/>
    </row>
    <row r="38" spans="2:109" x14ac:dyDescent="0.15">
      <c r="B38" s="1229"/>
    </row>
    <row r="39" spans="2:109" x14ac:dyDescent="0.15">
      <c r="B39" s="1231"/>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32"/>
      <c r="BQ39" s="1232"/>
      <c r="BR39" s="1232"/>
      <c r="BS39" s="1232"/>
      <c r="BT39" s="1232"/>
      <c r="BU39" s="1232"/>
      <c r="BV39" s="1232"/>
      <c r="BW39" s="1232"/>
      <c r="BX39" s="1232"/>
      <c r="BY39" s="1232"/>
      <c r="BZ39" s="1232"/>
      <c r="CA39" s="1232"/>
      <c r="CB39" s="1232"/>
      <c r="CC39" s="1232"/>
      <c r="CD39" s="1232"/>
      <c r="CE39" s="1232"/>
      <c r="CF39" s="1232"/>
      <c r="CG39" s="1232"/>
      <c r="CH39" s="1232"/>
      <c r="CI39" s="1232"/>
      <c r="CJ39" s="1232"/>
      <c r="CK39" s="1232"/>
      <c r="CL39" s="1232"/>
      <c r="CM39" s="1232"/>
      <c r="CN39" s="1232"/>
      <c r="CO39" s="1232"/>
      <c r="CP39" s="1232"/>
      <c r="CQ39" s="1232"/>
      <c r="CR39" s="1232"/>
      <c r="CS39" s="1232"/>
      <c r="CT39" s="1232"/>
      <c r="CU39" s="1232"/>
      <c r="CV39" s="1232"/>
      <c r="CW39" s="1232"/>
      <c r="CX39" s="1232"/>
      <c r="CY39" s="1232"/>
      <c r="CZ39" s="1232"/>
      <c r="DA39" s="1232"/>
      <c r="DB39" s="1232"/>
      <c r="DC39" s="1232"/>
      <c r="DD39" s="1233"/>
    </row>
    <row r="40" spans="2:109" x14ac:dyDescent="0.15">
      <c r="B40" s="1234"/>
      <c r="DD40" s="1234"/>
      <c r="DE40" s="1223"/>
    </row>
    <row r="41" spans="2:109" ht="17.25" x14ac:dyDescent="0.15">
      <c r="B41" s="1235" t="s">
        <v>559</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c r="BX41" s="1226"/>
      <c r="BY41" s="1226"/>
      <c r="BZ41" s="1226"/>
      <c r="CA41" s="1226"/>
      <c r="CB41" s="1226"/>
      <c r="CC41" s="1226"/>
      <c r="CD41" s="1226"/>
      <c r="CE41" s="1226"/>
      <c r="CF41" s="1226"/>
      <c r="CG41" s="1226"/>
      <c r="CH41" s="1226"/>
      <c r="CI41" s="1226"/>
      <c r="CJ41" s="1226"/>
      <c r="CK41" s="1226"/>
      <c r="CL41" s="1226"/>
      <c r="CM41" s="1226"/>
      <c r="CN41" s="1226"/>
      <c r="CO41" s="1226"/>
      <c r="CP41" s="1226"/>
      <c r="CQ41" s="1226"/>
      <c r="CR41" s="1226"/>
      <c r="CS41" s="1226"/>
      <c r="CT41" s="1226"/>
      <c r="CU41" s="1226"/>
      <c r="CV41" s="1226"/>
      <c r="CW41" s="1226"/>
      <c r="CX41" s="1226"/>
      <c r="CY41" s="1226"/>
      <c r="CZ41" s="1226"/>
      <c r="DA41" s="1226"/>
      <c r="DB41" s="1226"/>
      <c r="DC41" s="1226"/>
      <c r="DD41" s="1228"/>
    </row>
    <row r="42" spans="2:109" x14ac:dyDescent="0.15">
      <c r="B42" s="1229"/>
      <c r="G42" s="1236"/>
      <c r="I42" s="1237"/>
      <c r="J42" s="1237"/>
      <c r="K42" s="1237"/>
      <c r="AM42" s="1236"/>
      <c r="AN42" s="1236" t="s">
        <v>560</v>
      </c>
      <c r="AP42" s="1237"/>
      <c r="AQ42" s="1237"/>
      <c r="AR42" s="1237"/>
      <c r="AY42" s="1236"/>
      <c r="BA42" s="1237"/>
      <c r="BB42" s="1237"/>
      <c r="BC42" s="1237"/>
      <c r="BK42" s="1236"/>
      <c r="BM42" s="1237"/>
      <c r="BN42" s="1237"/>
      <c r="BO42" s="1237"/>
      <c r="BW42" s="1236"/>
      <c r="BY42" s="1237"/>
      <c r="BZ42" s="1237"/>
      <c r="CA42" s="1237"/>
      <c r="CI42" s="1236"/>
      <c r="CK42" s="1237"/>
      <c r="CL42" s="1237"/>
      <c r="CM42" s="1237"/>
      <c r="CU42" s="1236"/>
      <c r="CW42" s="1237"/>
      <c r="CX42" s="1237"/>
      <c r="CY42" s="1237"/>
    </row>
    <row r="43" spans="2:109" ht="13.5" customHeight="1" x14ac:dyDescent="0.15">
      <c r="B43" s="1229"/>
      <c r="AN43" s="1238" t="s">
        <v>561</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x14ac:dyDescent="0.15">
      <c r="B44" s="122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x14ac:dyDescent="0.15">
      <c r="B45" s="122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x14ac:dyDescent="0.15">
      <c r="B46" s="122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x14ac:dyDescent="0.15">
      <c r="B47" s="122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x14ac:dyDescent="0.15">
      <c r="B48" s="1229"/>
      <c r="H48" s="1247"/>
      <c r="I48" s="1247"/>
      <c r="J48" s="1247"/>
      <c r="AN48" s="1247"/>
      <c r="AO48" s="1247"/>
      <c r="AP48" s="1247"/>
      <c r="AZ48" s="1247"/>
      <c r="BA48" s="1247"/>
      <c r="BB48" s="1247"/>
      <c r="BL48" s="1247"/>
      <c r="BM48" s="1247"/>
      <c r="BN48" s="1247"/>
      <c r="BX48" s="1247"/>
      <c r="BY48" s="1247"/>
      <c r="BZ48" s="1247"/>
      <c r="CJ48" s="1247"/>
      <c r="CK48" s="1247"/>
      <c r="CL48" s="1247"/>
      <c r="CV48" s="1247"/>
      <c r="CW48" s="1247"/>
      <c r="CX48" s="1247"/>
    </row>
    <row r="49" spans="1:109" x14ac:dyDescent="0.15">
      <c r="B49" s="1229"/>
      <c r="AN49" s="1223" t="s">
        <v>562</v>
      </c>
    </row>
    <row r="50" spans="1:109" x14ac:dyDescent="0.15">
      <c r="B50" s="1229"/>
      <c r="G50" s="1248"/>
      <c r="H50" s="1248"/>
      <c r="I50" s="1248"/>
      <c r="J50" s="1248"/>
      <c r="K50" s="1249"/>
      <c r="L50" s="1249"/>
      <c r="M50" s="1250"/>
      <c r="N50" s="1250"/>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54" t="s">
        <v>525</v>
      </c>
      <c r="BQ50" s="1254"/>
      <c r="BR50" s="1254"/>
      <c r="BS50" s="1254"/>
      <c r="BT50" s="1254"/>
      <c r="BU50" s="1254"/>
      <c r="BV50" s="1254"/>
      <c r="BW50" s="1254"/>
      <c r="BX50" s="1254" t="s">
        <v>526</v>
      </c>
      <c r="BY50" s="1254"/>
      <c r="BZ50" s="1254"/>
      <c r="CA50" s="1254"/>
      <c r="CB50" s="1254"/>
      <c r="CC50" s="1254"/>
      <c r="CD50" s="1254"/>
      <c r="CE50" s="1254"/>
      <c r="CF50" s="1254" t="s">
        <v>527</v>
      </c>
      <c r="CG50" s="1254"/>
      <c r="CH50" s="1254"/>
      <c r="CI50" s="1254"/>
      <c r="CJ50" s="1254"/>
      <c r="CK50" s="1254"/>
      <c r="CL50" s="1254"/>
      <c r="CM50" s="1254"/>
      <c r="CN50" s="1254" t="s">
        <v>528</v>
      </c>
      <c r="CO50" s="1254"/>
      <c r="CP50" s="1254"/>
      <c r="CQ50" s="1254"/>
      <c r="CR50" s="1254"/>
      <c r="CS50" s="1254"/>
      <c r="CT50" s="1254"/>
      <c r="CU50" s="1254"/>
      <c r="CV50" s="1254" t="s">
        <v>529</v>
      </c>
      <c r="CW50" s="1254"/>
      <c r="CX50" s="1254"/>
      <c r="CY50" s="1254"/>
      <c r="CZ50" s="1254"/>
      <c r="DA50" s="1254"/>
      <c r="DB50" s="1254"/>
      <c r="DC50" s="1254"/>
    </row>
    <row r="51" spans="1:109" ht="13.5" customHeight="1" x14ac:dyDescent="0.15">
      <c r="B51" s="1229"/>
      <c r="G51" s="1255"/>
      <c r="H51" s="1255"/>
      <c r="I51" s="1256"/>
      <c r="J51" s="1256"/>
      <c r="K51" s="1257"/>
      <c r="L51" s="1257"/>
      <c r="M51" s="1257"/>
      <c r="N51" s="1257"/>
      <c r="AM51" s="1247"/>
      <c r="AN51" s="1258" t="s">
        <v>563</v>
      </c>
      <c r="AO51" s="1258"/>
      <c r="AP51" s="1258"/>
      <c r="AQ51" s="1258"/>
      <c r="AR51" s="1258"/>
      <c r="AS51" s="1258"/>
      <c r="AT51" s="1258"/>
      <c r="AU51" s="1258"/>
      <c r="AV51" s="1258"/>
      <c r="AW51" s="1258"/>
      <c r="AX51" s="1258"/>
      <c r="AY51" s="1258"/>
      <c r="AZ51" s="1258"/>
      <c r="BA51" s="1258"/>
      <c r="BB51" s="1258" t="s">
        <v>564</v>
      </c>
      <c r="BC51" s="1258"/>
      <c r="BD51" s="1258"/>
      <c r="BE51" s="1258"/>
      <c r="BF51" s="1258"/>
      <c r="BG51" s="1258"/>
      <c r="BH51" s="1258"/>
      <c r="BI51" s="1258"/>
      <c r="BJ51" s="1258"/>
      <c r="BK51" s="1258"/>
      <c r="BL51" s="1258"/>
      <c r="BM51" s="1258"/>
      <c r="BN51" s="1258"/>
      <c r="BO51" s="1258"/>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x14ac:dyDescent="0.15">
      <c r="B52" s="1229"/>
      <c r="G52" s="1255"/>
      <c r="H52" s="1255"/>
      <c r="I52" s="1256"/>
      <c r="J52" s="1256"/>
      <c r="K52" s="1257"/>
      <c r="L52" s="1257"/>
      <c r="M52" s="1257"/>
      <c r="N52" s="1257"/>
      <c r="AM52" s="1247"/>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1237"/>
      <c r="B53" s="1229"/>
      <c r="G53" s="1255"/>
      <c r="H53" s="1255"/>
      <c r="I53" s="1248"/>
      <c r="J53" s="1248"/>
      <c r="K53" s="1257"/>
      <c r="L53" s="1257"/>
      <c r="M53" s="1257"/>
      <c r="N53" s="1257"/>
      <c r="AM53" s="1247"/>
      <c r="AN53" s="1258"/>
      <c r="AO53" s="1258"/>
      <c r="AP53" s="1258"/>
      <c r="AQ53" s="1258"/>
      <c r="AR53" s="1258"/>
      <c r="AS53" s="1258"/>
      <c r="AT53" s="1258"/>
      <c r="AU53" s="1258"/>
      <c r="AV53" s="1258"/>
      <c r="AW53" s="1258"/>
      <c r="AX53" s="1258"/>
      <c r="AY53" s="1258"/>
      <c r="AZ53" s="1258"/>
      <c r="BA53" s="1258"/>
      <c r="BB53" s="1258" t="s">
        <v>565</v>
      </c>
      <c r="BC53" s="1258"/>
      <c r="BD53" s="1258"/>
      <c r="BE53" s="1258"/>
      <c r="BF53" s="1258"/>
      <c r="BG53" s="1258"/>
      <c r="BH53" s="1258"/>
      <c r="BI53" s="1258"/>
      <c r="BJ53" s="1258"/>
      <c r="BK53" s="1258"/>
      <c r="BL53" s="1258"/>
      <c r="BM53" s="1258"/>
      <c r="BN53" s="1258"/>
      <c r="BO53" s="1258"/>
      <c r="BP53" s="1259">
        <v>58.6</v>
      </c>
      <c r="BQ53" s="1259"/>
      <c r="BR53" s="1259"/>
      <c r="BS53" s="1259"/>
      <c r="BT53" s="1259"/>
      <c r="BU53" s="1259"/>
      <c r="BV53" s="1259"/>
      <c r="BW53" s="1259"/>
      <c r="BX53" s="1259">
        <v>56</v>
      </c>
      <c r="BY53" s="1259"/>
      <c r="BZ53" s="1259"/>
      <c r="CA53" s="1259"/>
      <c r="CB53" s="1259"/>
      <c r="CC53" s="1259"/>
      <c r="CD53" s="1259"/>
      <c r="CE53" s="1259"/>
      <c r="CF53" s="1259">
        <v>55.6</v>
      </c>
      <c r="CG53" s="1259"/>
      <c r="CH53" s="1259"/>
      <c r="CI53" s="1259"/>
      <c r="CJ53" s="1259"/>
      <c r="CK53" s="1259"/>
      <c r="CL53" s="1259"/>
      <c r="CM53" s="1259"/>
      <c r="CN53" s="1259">
        <v>57.2</v>
      </c>
      <c r="CO53" s="1259"/>
      <c r="CP53" s="1259"/>
      <c r="CQ53" s="1259"/>
      <c r="CR53" s="1259"/>
      <c r="CS53" s="1259"/>
      <c r="CT53" s="1259"/>
      <c r="CU53" s="1259"/>
      <c r="CV53" s="1259">
        <v>56.9</v>
      </c>
      <c r="CW53" s="1259"/>
      <c r="CX53" s="1259"/>
      <c r="CY53" s="1259"/>
      <c r="CZ53" s="1259"/>
      <c r="DA53" s="1259"/>
      <c r="DB53" s="1259"/>
      <c r="DC53" s="1259"/>
    </row>
    <row r="54" spans="1:109" x14ac:dyDescent="0.15">
      <c r="A54" s="1237"/>
      <c r="B54" s="1229"/>
      <c r="G54" s="1255"/>
      <c r="H54" s="1255"/>
      <c r="I54" s="1248"/>
      <c r="J54" s="1248"/>
      <c r="K54" s="1257"/>
      <c r="L54" s="1257"/>
      <c r="M54" s="1257"/>
      <c r="N54" s="1257"/>
      <c r="AM54" s="1247"/>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1237"/>
      <c r="B55" s="1229"/>
      <c r="G55" s="1248"/>
      <c r="H55" s="1248"/>
      <c r="I55" s="1248"/>
      <c r="J55" s="1248"/>
      <c r="K55" s="1257"/>
      <c r="L55" s="1257"/>
      <c r="M55" s="1257"/>
      <c r="N55" s="1257"/>
      <c r="AN55" s="1254" t="s">
        <v>566</v>
      </c>
      <c r="AO55" s="1254"/>
      <c r="AP55" s="1254"/>
      <c r="AQ55" s="1254"/>
      <c r="AR55" s="1254"/>
      <c r="AS55" s="1254"/>
      <c r="AT55" s="1254"/>
      <c r="AU55" s="1254"/>
      <c r="AV55" s="1254"/>
      <c r="AW55" s="1254"/>
      <c r="AX55" s="1254"/>
      <c r="AY55" s="1254"/>
      <c r="AZ55" s="1254"/>
      <c r="BA55" s="1254"/>
      <c r="BB55" s="1258" t="s">
        <v>564</v>
      </c>
      <c r="BC55" s="1258"/>
      <c r="BD55" s="1258"/>
      <c r="BE55" s="1258"/>
      <c r="BF55" s="1258"/>
      <c r="BG55" s="1258"/>
      <c r="BH55" s="1258"/>
      <c r="BI55" s="1258"/>
      <c r="BJ55" s="1258"/>
      <c r="BK55" s="1258"/>
      <c r="BL55" s="1258"/>
      <c r="BM55" s="1258"/>
      <c r="BN55" s="1258"/>
      <c r="BO55" s="1258"/>
      <c r="BP55" s="1259">
        <v>22.1</v>
      </c>
      <c r="BQ55" s="1259"/>
      <c r="BR55" s="1259"/>
      <c r="BS55" s="1259"/>
      <c r="BT55" s="1259"/>
      <c r="BU55" s="1259"/>
      <c r="BV55" s="1259"/>
      <c r="BW55" s="1259"/>
      <c r="BX55" s="1259">
        <v>20.399999999999999</v>
      </c>
      <c r="BY55" s="1259"/>
      <c r="BZ55" s="1259"/>
      <c r="CA55" s="1259"/>
      <c r="CB55" s="1259"/>
      <c r="CC55" s="1259"/>
      <c r="CD55" s="1259"/>
      <c r="CE55" s="1259"/>
      <c r="CF55" s="1259">
        <v>11.2</v>
      </c>
      <c r="CG55" s="1259"/>
      <c r="CH55" s="1259"/>
      <c r="CI55" s="1259"/>
      <c r="CJ55" s="1259"/>
      <c r="CK55" s="1259"/>
      <c r="CL55" s="1259"/>
      <c r="CM55" s="1259"/>
      <c r="CN55" s="1259">
        <v>4.5999999999999996</v>
      </c>
      <c r="CO55" s="1259"/>
      <c r="CP55" s="1259"/>
      <c r="CQ55" s="1259"/>
      <c r="CR55" s="1259"/>
      <c r="CS55" s="1259"/>
      <c r="CT55" s="1259"/>
      <c r="CU55" s="1259"/>
      <c r="CV55" s="1259">
        <v>4.2</v>
      </c>
      <c r="CW55" s="1259"/>
      <c r="CX55" s="1259"/>
      <c r="CY55" s="1259"/>
      <c r="CZ55" s="1259"/>
      <c r="DA55" s="1259"/>
      <c r="DB55" s="1259"/>
      <c r="DC55" s="1259"/>
    </row>
    <row r="56" spans="1:109" x14ac:dyDescent="0.15">
      <c r="A56" s="1237"/>
      <c r="B56" s="1229"/>
      <c r="G56" s="1248"/>
      <c r="H56" s="1248"/>
      <c r="I56" s="1248"/>
      <c r="J56" s="1248"/>
      <c r="K56" s="1257"/>
      <c r="L56" s="1257"/>
      <c r="M56" s="1257"/>
      <c r="N56" s="1257"/>
      <c r="AN56" s="1254"/>
      <c r="AO56" s="1254"/>
      <c r="AP56" s="1254"/>
      <c r="AQ56" s="1254"/>
      <c r="AR56" s="1254"/>
      <c r="AS56" s="1254"/>
      <c r="AT56" s="1254"/>
      <c r="AU56" s="1254"/>
      <c r="AV56" s="1254"/>
      <c r="AW56" s="1254"/>
      <c r="AX56" s="1254"/>
      <c r="AY56" s="1254"/>
      <c r="AZ56" s="1254"/>
      <c r="BA56" s="1254"/>
      <c r="BB56" s="1258"/>
      <c r="BC56" s="1258"/>
      <c r="BD56" s="1258"/>
      <c r="BE56" s="1258"/>
      <c r="BF56" s="1258"/>
      <c r="BG56" s="1258"/>
      <c r="BH56" s="1258"/>
      <c r="BI56" s="1258"/>
      <c r="BJ56" s="1258"/>
      <c r="BK56" s="1258"/>
      <c r="BL56" s="1258"/>
      <c r="BM56" s="1258"/>
      <c r="BN56" s="1258"/>
      <c r="BO56" s="1258"/>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1237" customFormat="1" x14ac:dyDescent="0.15">
      <c r="B57" s="1260"/>
      <c r="G57" s="1248"/>
      <c r="H57" s="1248"/>
      <c r="I57" s="1261"/>
      <c r="J57" s="1261"/>
      <c r="K57" s="1257"/>
      <c r="L57" s="1257"/>
      <c r="M57" s="1257"/>
      <c r="N57" s="1257"/>
      <c r="AM57" s="1223"/>
      <c r="AN57" s="1254"/>
      <c r="AO57" s="1254"/>
      <c r="AP57" s="1254"/>
      <c r="AQ57" s="1254"/>
      <c r="AR57" s="1254"/>
      <c r="AS57" s="1254"/>
      <c r="AT57" s="1254"/>
      <c r="AU57" s="1254"/>
      <c r="AV57" s="1254"/>
      <c r="AW57" s="1254"/>
      <c r="AX57" s="1254"/>
      <c r="AY57" s="1254"/>
      <c r="AZ57" s="1254"/>
      <c r="BA57" s="1254"/>
      <c r="BB57" s="1258" t="s">
        <v>565</v>
      </c>
      <c r="BC57" s="1258"/>
      <c r="BD57" s="1258"/>
      <c r="BE57" s="1258"/>
      <c r="BF57" s="1258"/>
      <c r="BG57" s="1258"/>
      <c r="BH57" s="1258"/>
      <c r="BI57" s="1258"/>
      <c r="BJ57" s="1258"/>
      <c r="BK57" s="1258"/>
      <c r="BL57" s="1258"/>
      <c r="BM57" s="1258"/>
      <c r="BN57" s="1258"/>
      <c r="BO57" s="1258"/>
      <c r="BP57" s="1259">
        <v>61.5</v>
      </c>
      <c r="BQ57" s="1259"/>
      <c r="BR57" s="1259"/>
      <c r="BS57" s="1259"/>
      <c r="BT57" s="1259"/>
      <c r="BU57" s="1259"/>
      <c r="BV57" s="1259"/>
      <c r="BW57" s="1259"/>
      <c r="BX57" s="1259">
        <v>63</v>
      </c>
      <c r="BY57" s="1259"/>
      <c r="BZ57" s="1259"/>
      <c r="CA57" s="1259"/>
      <c r="CB57" s="1259"/>
      <c r="CC57" s="1259"/>
      <c r="CD57" s="1259"/>
      <c r="CE57" s="1259"/>
      <c r="CF57" s="1259">
        <v>63.7</v>
      </c>
      <c r="CG57" s="1259"/>
      <c r="CH57" s="1259"/>
      <c r="CI57" s="1259"/>
      <c r="CJ57" s="1259"/>
      <c r="CK57" s="1259"/>
      <c r="CL57" s="1259"/>
      <c r="CM57" s="1259"/>
      <c r="CN57" s="1259">
        <v>64.099999999999994</v>
      </c>
      <c r="CO57" s="1259"/>
      <c r="CP57" s="1259"/>
      <c r="CQ57" s="1259"/>
      <c r="CR57" s="1259"/>
      <c r="CS57" s="1259"/>
      <c r="CT57" s="1259"/>
      <c r="CU57" s="1259"/>
      <c r="CV57" s="1259">
        <v>64.599999999999994</v>
      </c>
      <c r="CW57" s="1259"/>
      <c r="CX57" s="1259"/>
      <c r="CY57" s="1259"/>
      <c r="CZ57" s="1259"/>
      <c r="DA57" s="1259"/>
      <c r="DB57" s="1259"/>
      <c r="DC57" s="1259"/>
      <c r="DD57" s="1262"/>
      <c r="DE57" s="1260"/>
    </row>
    <row r="58" spans="1:109" s="1237" customFormat="1" x14ac:dyDescent="0.15">
      <c r="A58" s="1223"/>
      <c r="B58" s="1260"/>
      <c r="G58" s="1248"/>
      <c r="H58" s="1248"/>
      <c r="I58" s="1261"/>
      <c r="J58" s="1261"/>
      <c r="K58" s="1257"/>
      <c r="L58" s="1257"/>
      <c r="M58" s="1257"/>
      <c r="N58" s="1257"/>
      <c r="AM58" s="1223"/>
      <c r="AN58" s="1254"/>
      <c r="AO58" s="1254"/>
      <c r="AP58" s="1254"/>
      <c r="AQ58" s="1254"/>
      <c r="AR58" s="1254"/>
      <c r="AS58" s="1254"/>
      <c r="AT58" s="1254"/>
      <c r="AU58" s="1254"/>
      <c r="AV58" s="1254"/>
      <c r="AW58" s="1254"/>
      <c r="AX58" s="1254"/>
      <c r="AY58" s="1254"/>
      <c r="AZ58" s="1254"/>
      <c r="BA58" s="1254"/>
      <c r="BB58" s="1258"/>
      <c r="BC58" s="1258"/>
      <c r="BD58" s="1258"/>
      <c r="BE58" s="1258"/>
      <c r="BF58" s="1258"/>
      <c r="BG58" s="1258"/>
      <c r="BH58" s="1258"/>
      <c r="BI58" s="1258"/>
      <c r="BJ58" s="1258"/>
      <c r="BK58" s="1258"/>
      <c r="BL58" s="1258"/>
      <c r="BM58" s="1258"/>
      <c r="BN58" s="1258"/>
      <c r="BO58" s="1258"/>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1262"/>
      <c r="DE58" s="1260"/>
    </row>
    <row r="59" spans="1:109" s="1237" customFormat="1" x14ac:dyDescent="0.15">
      <c r="A59" s="1223"/>
      <c r="B59" s="1260"/>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60"/>
    </row>
    <row r="60" spans="1:109" s="1237" customFormat="1" x14ac:dyDescent="0.15">
      <c r="A60" s="1223"/>
      <c r="B60" s="1260"/>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60"/>
    </row>
    <row r="61" spans="1:109" s="1237" customFormat="1" x14ac:dyDescent="0.15">
      <c r="A61" s="1223"/>
      <c r="B61" s="1264"/>
      <c r="C61" s="1265"/>
      <c r="D61" s="1265"/>
      <c r="E61" s="1265"/>
      <c r="F61" s="1265"/>
      <c r="G61" s="1265"/>
      <c r="H61" s="1265"/>
      <c r="I61" s="1265"/>
      <c r="J61" s="1265"/>
      <c r="K61" s="1265"/>
      <c r="L61" s="1265"/>
      <c r="M61" s="1266"/>
      <c r="N61" s="1266"/>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6"/>
      <c r="AT61" s="1266"/>
      <c r="AU61" s="1265"/>
      <c r="AV61" s="1265"/>
      <c r="AW61" s="1265"/>
      <c r="AX61" s="1265"/>
      <c r="AY61" s="1265"/>
      <c r="AZ61" s="1265"/>
      <c r="BA61" s="1265"/>
      <c r="BB61" s="1265"/>
      <c r="BC61" s="1265"/>
      <c r="BD61" s="1265"/>
      <c r="BE61" s="1266"/>
      <c r="BF61" s="1266"/>
      <c r="BG61" s="1265"/>
      <c r="BH61" s="1265"/>
      <c r="BI61" s="1265"/>
      <c r="BJ61" s="1265"/>
      <c r="BK61" s="1265"/>
      <c r="BL61" s="1265"/>
      <c r="BM61" s="1265"/>
      <c r="BN61" s="1265"/>
      <c r="BO61" s="1265"/>
      <c r="BP61" s="1265"/>
      <c r="BQ61" s="1266"/>
      <c r="BR61" s="1266"/>
      <c r="BS61" s="1265"/>
      <c r="BT61" s="1265"/>
      <c r="BU61" s="1265"/>
      <c r="BV61" s="1265"/>
      <c r="BW61" s="1265"/>
      <c r="BX61" s="1265"/>
      <c r="BY61" s="1265"/>
      <c r="BZ61" s="1265"/>
      <c r="CA61" s="1265"/>
      <c r="CB61" s="1265"/>
      <c r="CC61" s="1266"/>
      <c r="CD61" s="1266"/>
      <c r="CE61" s="1265"/>
      <c r="CF61" s="1265"/>
      <c r="CG61" s="1265"/>
      <c r="CH61" s="1265"/>
      <c r="CI61" s="1265"/>
      <c r="CJ61" s="1265"/>
      <c r="CK61" s="1265"/>
      <c r="CL61" s="1265"/>
      <c r="CM61" s="1265"/>
      <c r="CN61" s="1265"/>
      <c r="CO61" s="1266"/>
      <c r="CP61" s="1266"/>
      <c r="CQ61" s="1265"/>
      <c r="CR61" s="1265"/>
      <c r="CS61" s="1265"/>
      <c r="CT61" s="1265"/>
      <c r="CU61" s="1265"/>
      <c r="CV61" s="1265"/>
      <c r="CW61" s="1265"/>
      <c r="CX61" s="1265"/>
      <c r="CY61" s="1265"/>
      <c r="CZ61" s="1265"/>
      <c r="DA61" s="1266"/>
      <c r="DB61" s="1266"/>
      <c r="DC61" s="1266"/>
      <c r="DD61" s="1267"/>
      <c r="DE61" s="1260"/>
    </row>
    <row r="62" spans="1:109" x14ac:dyDescent="0.15">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223"/>
    </row>
    <row r="63" spans="1:109" ht="17.25" x14ac:dyDescent="0.15">
      <c r="B63" s="1268" t="s">
        <v>567</v>
      </c>
    </row>
    <row r="64" spans="1:109" x14ac:dyDescent="0.15">
      <c r="B64" s="1229"/>
      <c r="G64" s="1236"/>
      <c r="I64" s="1269"/>
      <c r="J64" s="1269"/>
      <c r="K64" s="1269"/>
      <c r="L64" s="1269"/>
      <c r="M64" s="1269"/>
      <c r="N64" s="1270"/>
      <c r="AM64" s="1236"/>
      <c r="AN64" s="1236" t="s">
        <v>560</v>
      </c>
      <c r="AP64" s="1237"/>
      <c r="AQ64" s="1237"/>
      <c r="AR64" s="1237"/>
      <c r="AY64" s="1236"/>
      <c r="BA64" s="1237"/>
      <c r="BB64" s="1237"/>
      <c r="BC64" s="1237"/>
      <c r="BK64" s="1236"/>
      <c r="BM64" s="1237"/>
      <c r="BN64" s="1237"/>
      <c r="BO64" s="1237"/>
      <c r="BW64" s="1236"/>
      <c r="BY64" s="1237"/>
      <c r="BZ64" s="1237"/>
      <c r="CA64" s="1237"/>
      <c r="CI64" s="1236"/>
      <c r="CK64" s="1237"/>
      <c r="CL64" s="1237"/>
      <c r="CM64" s="1237"/>
      <c r="CU64" s="1236"/>
      <c r="CW64" s="1237"/>
      <c r="CX64" s="1237"/>
      <c r="CY64" s="1237"/>
    </row>
    <row r="65" spans="2:107" x14ac:dyDescent="0.15">
      <c r="B65" s="1229"/>
      <c r="AN65" s="1238" t="s">
        <v>568</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x14ac:dyDescent="0.15">
      <c r="B66" s="122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x14ac:dyDescent="0.15">
      <c r="B67" s="122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x14ac:dyDescent="0.15">
      <c r="B68" s="122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x14ac:dyDescent="0.15">
      <c r="B69" s="122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x14ac:dyDescent="0.15">
      <c r="B70" s="1229"/>
      <c r="H70" s="1271"/>
      <c r="I70" s="1271"/>
      <c r="J70" s="1272"/>
      <c r="K70" s="1272"/>
      <c r="L70" s="1273"/>
      <c r="M70" s="1272"/>
      <c r="N70" s="1273"/>
      <c r="AN70" s="1247"/>
      <c r="AO70" s="1247"/>
      <c r="AP70" s="1247"/>
      <c r="AZ70" s="1247"/>
      <c r="BA70" s="1247"/>
      <c r="BB70" s="1247"/>
      <c r="BL70" s="1247"/>
      <c r="BM70" s="1247"/>
      <c r="BN70" s="1247"/>
      <c r="BX70" s="1247"/>
      <c r="BY70" s="1247"/>
      <c r="BZ70" s="1247"/>
      <c r="CJ70" s="1247"/>
      <c r="CK70" s="1247"/>
      <c r="CL70" s="1247"/>
      <c r="CV70" s="1247"/>
      <c r="CW70" s="1247"/>
      <c r="CX70" s="1247"/>
    </row>
    <row r="71" spans="2:107" x14ac:dyDescent="0.15">
      <c r="B71" s="1229"/>
      <c r="G71" s="1274"/>
      <c r="I71" s="1275"/>
      <c r="J71" s="1272"/>
      <c r="K71" s="1272"/>
      <c r="L71" s="1273"/>
      <c r="M71" s="1272"/>
      <c r="N71" s="1273"/>
      <c r="AM71" s="1274"/>
      <c r="AN71" s="1223" t="s">
        <v>562</v>
      </c>
    </row>
    <row r="72" spans="2:107" x14ac:dyDescent="0.15">
      <c r="B72" s="1229"/>
      <c r="G72" s="1248"/>
      <c r="H72" s="1248"/>
      <c r="I72" s="1248"/>
      <c r="J72" s="1248"/>
      <c r="K72" s="1249"/>
      <c r="L72" s="1249"/>
      <c r="M72" s="1250"/>
      <c r="N72" s="1250"/>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54" t="s">
        <v>525</v>
      </c>
      <c r="BQ72" s="1254"/>
      <c r="BR72" s="1254"/>
      <c r="BS72" s="1254"/>
      <c r="BT72" s="1254"/>
      <c r="BU72" s="1254"/>
      <c r="BV72" s="1254"/>
      <c r="BW72" s="1254"/>
      <c r="BX72" s="1254" t="s">
        <v>526</v>
      </c>
      <c r="BY72" s="1254"/>
      <c r="BZ72" s="1254"/>
      <c r="CA72" s="1254"/>
      <c r="CB72" s="1254"/>
      <c r="CC72" s="1254"/>
      <c r="CD72" s="1254"/>
      <c r="CE72" s="1254"/>
      <c r="CF72" s="1254" t="s">
        <v>527</v>
      </c>
      <c r="CG72" s="1254"/>
      <c r="CH72" s="1254"/>
      <c r="CI72" s="1254"/>
      <c r="CJ72" s="1254"/>
      <c r="CK72" s="1254"/>
      <c r="CL72" s="1254"/>
      <c r="CM72" s="1254"/>
      <c r="CN72" s="1254" t="s">
        <v>528</v>
      </c>
      <c r="CO72" s="1254"/>
      <c r="CP72" s="1254"/>
      <c r="CQ72" s="1254"/>
      <c r="CR72" s="1254"/>
      <c r="CS72" s="1254"/>
      <c r="CT72" s="1254"/>
      <c r="CU72" s="1254"/>
      <c r="CV72" s="1254" t="s">
        <v>529</v>
      </c>
      <c r="CW72" s="1254"/>
      <c r="CX72" s="1254"/>
      <c r="CY72" s="1254"/>
      <c r="CZ72" s="1254"/>
      <c r="DA72" s="1254"/>
      <c r="DB72" s="1254"/>
      <c r="DC72" s="1254"/>
    </row>
    <row r="73" spans="2:107" x14ac:dyDescent="0.15">
      <c r="B73" s="1229"/>
      <c r="G73" s="1255"/>
      <c r="H73" s="1255"/>
      <c r="I73" s="1255"/>
      <c r="J73" s="1255"/>
      <c r="K73" s="1276"/>
      <c r="L73" s="1276"/>
      <c r="M73" s="1276"/>
      <c r="N73" s="1276"/>
      <c r="AM73" s="1247"/>
      <c r="AN73" s="1258" t="s">
        <v>563</v>
      </c>
      <c r="AO73" s="1258"/>
      <c r="AP73" s="1258"/>
      <c r="AQ73" s="1258"/>
      <c r="AR73" s="1258"/>
      <c r="AS73" s="1258"/>
      <c r="AT73" s="1258"/>
      <c r="AU73" s="1258"/>
      <c r="AV73" s="1258"/>
      <c r="AW73" s="1258"/>
      <c r="AX73" s="1258"/>
      <c r="AY73" s="1258"/>
      <c r="AZ73" s="1258"/>
      <c r="BA73" s="1258"/>
      <c r="BB73" s="1258" t="s">
        <v>564</v>
      </c>
      <c r="BC73" s="1258"/>
      <c r="BD73" s="1258"/>
      <c r="BE73" s="1258"/>
      <c r="BF73" s="1258"/>
      <c r="BG73" s="1258"/>
      <c r="BH73" s="1258"/>
      <c r="BI73" s="1258"/>
      <c r="BJ73" s="1258"/>
      <c r="BK73" s="1258"/>
      <c r="BL73" s="1258"/>
      <c r="BM73" s="1258"/>
      <c r="BN73" s="1258"/>
      <c r="BO73" s="1258"/>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x14ac:dyDescent="0.15">
      <c r="B74" s="1229"/>
      <c r="G74" s="1255"/>
      <c r="H74" s="1255"/>
      <c r="I74" s="1255"/>
      <c r="J74" s="1255"/>
      <c r="K74" s="1276"/>
      <c r="L74" s="1276"/>
      <c r="M74" s="1276"/>
      <c r="N74" s="1276"/>
      <c r="AM74" s="1247"/>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1229"/>
      <c r="G75" s="1255"/>
      <c r="H75" s="1255"/>
      <c r="I75" s="1248"/>
      <c r="J75" s="1248"/>
      <c r="K75" s="1257"/>
      <c r="L75" s="1257"/>
      <c r="M75" s="1257"/>
      <c r="N75" s="1257"/>
      <c r="AM75" s="1247"/>
      <c r="AN75" s="1258"/>
      <c r="AO75" s="1258"/>
      <c r="AP75" s="1258"/>
      <c r="AQ75" s="1258"/>
      <c r="AR75" s="1258"/>
      <c r="AS75" s="1258"/>
      <c r="AT75" s="1258"/>
      <c r="AU75" s="1258"/>
      <c r="AV75" s="1258"/>
      <c r="AW75" s="1258"/>
      <c r="AX75" s="1258"/>
      <c r="AY75" s="1258"/>
      <c r="AZ75" s="1258"/>
      <c r="BA75" s="1258"/>
      <c r="BB75" s="1258" t="s">
        <v>569</v>
      </c>
      <c r="BC75" s="1258"/>
      <c r="BD75" s="1258"/>
      <c r="BE75" s="1258"/>
      <c r="BF75" s="1258"/>
      <c r="BG75" s="1258"/>
      <c r="BH75" s="1258"/>
      <c r="BI75" s="1258"/>
      <c r="BJ75" s="1258"/>
      <c r="BK75" s="1258"/>
      <c r="BL75" s="1258"/>
      <c r="BM75" s="1258"/>
      <c r="BN75" s="1258"/>
      <c r="BO75" s="1258"/>
      <c r="BP75" s="1259">
        <v>6.7</v>
      </c>
      <c r="BQ75" s="1259"/>
      <c r="BR75" s="1259"/>
      <c r="BS75" s="1259"/>
      <c r="BT75" s="1259"/>
      <c r="BU75" s="1259"/>
      <c r="BV75" s="1259"/>
      <c r="BW75" s="1259"/>
      <c r="BX75" s="1259">
        <v>4.7</v>
      </c>
      <c r="BY75" s="1259"/>
      <c r="BZ75" s="1259"/>
      <c r="CA75" s="1259"/>
      <c r="CB75" s="1259"/>
      <c r="CC75" s="1259"/>
      <c r="CD75" s="1259"/>
      <c r="CE75" s="1259"/>
      <c r="CF75" s="1259">
        <v>3.9</v>
      </c>
      <c r="CG75" s="1259"/>
      <c r="CH75" s="1259"/>
      <c r="CI75" s="1259"/>
      <c r="CJ75" s="1259"/>
      <c r="CK75" s="1259"/>
      <c r="CL75" s="1259"/>
      <c r="CM75" s="1259"/>
      <c r="CN75" s="1259">
        <v>3.6</v>
      </c>
      <c r="CO75" s="1259"/>
      <c r="CP75" s="1259"/>
      <c r="CQ75" s="1259"/>
      <c r="CR75" s="1259"/>
      <c r="CS75" s="1259"/>
      <c r="CT75" s="1259"/>
      <c r="CU75" s="1259"/>
      <c r="CV75" s="1259">
        <v>3.7</v>
      </c>
      <c r="CW75" s="1259"/>
      <c r="CX75" s="1259"/>
      <c r="CY75" s="1259"/>
      <c r="CZ75" s="1259"/>
      <c r="DA75" s="1259"/>
      <c r="DB75" s="1259"/>
      <c r="DC75" s="1259"/>
    </row>
    <row r="76" spans="2:107" x14ac:dyDescent="0.15">
      <c r="B76" s="1229"/>
      <c r="G76" s="1255"/>
      <c r="H76" s="1255"/>
      <c r="I76" s="1248"/>
      <c r="J76" s="1248"/>
      <c r="K76" s="1257"/>
      <c r="L76" s="1257"/>
      <c r="M76" s="1257"/>
      <c r="N76" s="1257"/>
      <c r="AM76" s="1247"/>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1229"/>
      <c r="G77" s="1248"/>
      <c r="H77" s="1248"/>
      <c r="I77" s="1248"/>
      <c r="J77" s="1248"/>
      <c r="K77" s="1276"/>
      <c r="L77" s="1276"/>
      <c r="M77" s="1276"/>
      <c r="N77" s="1276"/>
      <c r="AN77" s="1254" t="s">
        <v>566</v>
      </c>
      <c r="AO77" s="1254"/>
      <c r="AP77" s="1254"/>
      <c r="AQ77" s="1254"/>
      <c r="AR77" s="1254"/>
      <c r="AS77" s="1254"/>
      <c r="AT77" s="1254"/>
      <c r="AU77" s="1254"/>
      <c r="AV77" s="1254"/>
      <c r="AW77" s="1254"/>
      <c r="AX77" s="1254"/>
      <c r="AY77" s="1254"/>
      <c r="AZ77" s="1254"/>
      <c r="BA77" s="1254"/>
      <c r="BB77" s="1258" t="s">
        <v>564</v>
      </c>
      <c r="BC77" s="1258"/>
      <c r="BD77" s="1258"/>
      <c r="BE77" s="1258"/>
      <c r="BF77" s="1258"/>
      <c r="BG77" s="1258"/>
      <c r="BH77" s="1258"/>
      <c r="BI77" s="1258"/>
      <c r="BJ77" s="1258"/>
      <c r="BK77" s="1258"/>
      <c r="BL77" s="1258"/>
      <c r="BM77" s="1258"/>
      <c r="BN77" s="1258"/>
      <c r="BO77" s="1258"/>
      <c r="BP77" s="1259">
        <v>22.1</v>
      </c>
      <c r="BQ77" s="1259"/>
      <c r="BR77" s="1259"/>
      <c r="BS77" s="1259"/>
      <c r="BT77" s="1259"/>
      <c r="BU77" s="1259"/>
      <c r="BV77" s="1259"/>
      <c r="BW77" s="1259"/>
      <c r="BX77" s="1259">
        <v>20.399999999999999</v>
      </c>
      <c r="BY77" s="1259"/>
      <c r="BZ77" s="1259"/>
      <c r="CA77" s="1259"/>
      <c r="CB77" s="1259"/>
      <c r="CC77" s="1259"/>
      <c r="CD77" s="1259"/>
      <c r="CE77" s="1259"/>
      <c r="CF77" s="1259">
        <v>11.2</v>
      </c>
      <c r="CG77" s="1259"/>
      <c r="CH77" s="1259"/>
      <c r="CI77" s="1259"/>
      <c r="CJ77" s="1259"/>
      <c r="CK77" s="1259"/>
      <c r="CL77" s="1259"/>
      <c r="CM77" s="1259"/>
      <c r="CN77" s="1259">
        <v>4.5999999999999996</v>
      </c>
      <c r="CO77" s="1259"/>
      <c r="CP77" s="1259"/>
      <c r="CQ77" s="1259"/>
      <c r="CR77" s="1259"/>
      <c r="CS77" s="1259"/>
      <c r="CT77" s="1259"/>
      <c r="CU77" s="1259"/>
      <c r="CV77" s="1259">
        <v>4.2</v>
      </c>
      <c r="CW77" s="1259"/>
      <c r="CX77" s="1259"/>
      <c r="CY77" s="1259"/>
      <c r="CZ77" s="1259"/>
      <c r="DA77" s="1259"/>
      <c r="DB77" s="1259"/>
      <c r="DC77" s="1259"/>
    </row>
    <row r="78" spans="2:107" x14ac:dyDescent="0.15">
      <c r="B78" s="1229"/>
      <c r="G78" s="1248"/>
      <c r="H78" s="1248"/>
      <c r="I78" s="1248"/>
      <c r="J78" s="1248"/>
      <c r="K78" s="1276"/>
      <c r="L78" s="1276"/>
      <c r="M78" s="1276"/>
      <c r="N78" s="1276"/>
      <c r="AN78" s="1254"/>
      <c r="AO78" s="1254"/>
      <c r="AP78" s="1254"/>
      <c r="AQ78" s="1254"/>
      <c r="AR78" s="1254"/>
      <c r="AS78" s="1254"/>
      <c r="AT78" s="1254"/>
      <c r="AU78" s="1254"/>
      <c r="AV78" s="1254"/>
      <c r="AW78" s="1254"/>
      <c r="AX78" s="1254"/>
      <c r="AY78" s="1254"/>
      <c r="AZ78" s="1254"/>
      <c r="BA78" s="1254"/>
      <c r="BB78" s="1258"/>
      <c r="BC78" s="1258"/>
      <c r="BD78" s="1258"/>
      <c r="BE78" s="1258"/>
      <c r="BF78" s="1258"/>
      <c r="BG78" s="1258"/>
      <c r="BH78" s="1258"/>
      <c r="BI78" s="1258"/>
      <c r="BJ78" s="1258"/>
      <c r="BK78" s="1258"/>
      <c r="BL78" s="1258"/>
      <c r="BM78" s="1258"/>
      <c r="BN78" s="1258"/>
      <c r="BO78" s="1258"/>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1229"/>
      <c r="G79" s="1248"/>
      <c r="H79" s="1248"/>
      <c r="I79" s="1261"/>
      <c r="J79" s="1261"/>
      <c r="K79" s="1277"/>
      <c r="L79" s="1277"/>
      <c r="M79" s="1277"/>
      <c r="N79" s="1277"/>
      <c r="AN79" s="1254"/>
      <c r="AO79" s="1254"/>
      <c r="AP79" s="1254"/>
      <c r="AQ79" s="1254"/>
      <c r="AR79" s="1254"/>
      <c r="AS79" s="1254"/>
      <c r="AT79" s="1254"/>
      <c r="AU79" s="1254"/>
      <c r="AV79" s="1254"/>
      <c r="AW79" s="1254"/>
      <c r="AX79" s="1254"/>
      <c r="AY79" s="1254"/>
      <c r="AZ79" s="1254"/>
      <c r="BA79" s="1254"/>
      <c r="BB79" s="1258" t="s">
        <v>569</v>
      </c>
      <c r="BC79" s="1258"/>
      <c r="BD79" s="1258"/>
      <c r="BE79" s="1258"/>
      <c r="BF79" s="1258"/>
      <c r="BG79" s="1258"/>
      <c r="BH79" s="1258"/>
      <c r="BI79" s="1258"/>
      <c r="BJ79" s="1258"/>
      <c r="BK79" s="1258"/>
      <c r="BL79" s="1258"/>
      <c r="BM79" s="1258"/>
      <c r="BN79" s="1258"/>
      <c r="BO79" s="1258"/>
      <c r="BP79" s="1259">
        <v>6.3</v>
      </c>
      <c r="BQ79" s="1259"/>
      <c r="BR79" s="1259"/>
      <c r="BS79" s="1259"/>
      <c r="BT79" s="1259"/>
      <c r="BU79" s="1259"/>
      <c r="BV79" s="1259"/>
      <c r="BW79" s="1259"/>
      <c r="BX79" s="1259">
        <v>6.2</v>
      </c>
      <c r="BY79" s="1259"/>
      <c r="BZ79" s="1259"/>
      <c r="CA79" s="1259"/>
      <c r="CB79" s="1259"/>
      <c r="CC79" s="1259"/>
      <c r="CD79" s="1259"/>
      <c r="CE79" s="1259"/>
      <c r="CF79" s="1259">
        <v>5.7</v>
      </c>
      <c r="CG79" s="1259"/>
      <c r="CH79" s="1259"/>
      <c r="CI79" s="1259"/>
      <c r="CJ79" s="1259"/>
      <c r="CK79" s="1259"/>
      <c r="CL79" s="1259"/>
      <c r="CM79" s="1259"/>
      <c r="CN79" s="1259">
        <v>5.8</v>
      </c>
      <c r="CO79" s="1259"/>
      <c r="CP79" s="1259"/>
      <c r="CQ79" s="1259"/>
      <c r="CR79" s="1259"/>
      <c r="CS79" s="1259"/>
      <c r="CT79" s="1259"/>
      <c r="CU79" s="1259"/>
      <c r="CV79" s="1259">
        <v>5.8</v>
      </c>
      <c r="CW79" s="1259"/>
      <c r="CX79" s="1259"/>
      <c r="CY79" s="1259"/>
      <c r="CZ79" s="1259"/>
      <c r="DA79" s="1259"/>
      <c r="DB79" s="1259"/>
      <c r="DC79" s="1259"/>
    </row>
    <row r="80" spans="2:107" x14ac:dyDescent="0.15">
      <c r="B80" s="1229"/>
      <c r="G80" s="1248"/>
      <c r="H80" s="1248"/>
      <c r="I80" s="1261"/>
      <c r="J80" s="1261"/>
      <c r="K80" s="1277"/>
      <c r="L80" s="1277"/>
      <c r="M80" s="1277"/>
      <c r="N80" s="1277"/>
      <c r="AN80" s="1254"/>
      <c r="AO80" s="1254"/>
      <c r="AP80" s="1254"/>
      <c r="AQ80" s="1254"/>
      <c r="AR80" s="1254"/>
      <c r="AS80" s="1254"/>
      <c r="AT80" s="1254"/>
      <c r="AU80" s="1254"/>
      <c r="AV80" s="1254"/>
      <c r="AW80" s="1254"/>
      <c r="AX80" s="1254"/>
      <c r="AY80" s="1254"/>
      <c r="AZ80" s="1254"/>
      <c r="BA80" s="1254"/>
      <c r="BB80" s="1258"/>
      <c r="BC80" s="1258"/>
      <c r="BD80" s="1258"/>
      <c r="BE80" s="1258"/>
      <c r="BF80" s="1258"/>
      <c r="BG80" s="1258"/>
      <c r="BH80" s="1258"/>
      <c r="BI80" s="1258"/>
      <c r="BJ80" s="1258"/>
      <c r="BK80" s="1258"/>
      <c r="BL80" s="1258"/>
      <c r="BM80" s="1258"/>
      <c r="BN80" s="1258"/>
      <c r="BO80" s="1258"/>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1229"/>
    </row>
    <row r="82" spans="2:109" ht="17.25" x14ac:dyDescent="0.15">
      <c r="B82" s="1229"/>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x14ac:dyDescent="0.15">
      <c r="B83" s="1231"/>
      <c r="C83" s="1232"/>
      <c r="D83" s="1232"/>
      <c r="E83" s="1232"/>
      <c r="F83" s="1232"/>
      <c r="G83" s="1232"/>
      <c r="H83" s="1232"/>
      <c r="I83" s="1232"/>
      <c r="J83" s="1232"/>
      <c r="K83" s="1232"/>
      <c r="L83" s="1232"/>
      <c r="M83" s="1232"/>
      <c r="N83" s="1232"/>
      <c r="O83" s="1232"/>
      <c r="P83" s="1232"/>
      <c r="Q83" s="1232"/>
      <c r="R83" s="1232"/>
      <c r="S83" s="1232"/>
      <c r="T83" s="1232"/>
      <c r="U83" s="1232"/>
      <c r="V83" s="1232"/>
      <c r="W83" s="1232"/>
      <c r="X83" s="1232"/>
      <c r="Y83" s="1232"/>
      <c r="Z83" s="1232"/>
      <c r="AA83" s="1232"/>
      <c r="AB83" s="1232"/>
      <c r="AC83" s="1232"/>
      <c r="AD83" s="1232"/>
      <c r="AE83" s="1232"/>
      <c r="AF83" s="1232"/>
      <c r="AG83" s="1232"/>
      <c r="AH83" s="1232"/>
      <c r="AI83" s="1232"/>
      <c r="AJ83" s="1232"/>
      <c r="AK83" s="1232"/>
      <c r="AL83" s="1232"/>
      <c r="AM83" s="1232"/>
      <c r="AN83" s="1232"/>
      <c r="AO83" s="1232"/>
      <c r="AP83" s="1232"/>
      <c r="AQ83" s="1232"/>
      <c r="AR83" s="1232"/>
      <c r="AS83" s="1232"/>
      <c r="AT83" s="1232"/>
      <c r="AU83" s="1232"/>
      <c r="AV83" s="1232"/>
      <c r="AW83" s="1232"/>
      <c r="AX83" s="1232"/>
      <c r="AY83" s="1232"/>
      <c r="AZ83" s="1232"/>
      <c r="BA83" s="1232"/>
      <c r="BB83" s="1232"/>
      <c r="BC83" s="1232"/>
      <c r="BD83" s="1232"/>
      <c r="BE83" s="1232"/>
      <c r="BF83" s="1232"/>
      <c r="BG83" s="1232"/>
      <c r="BH83" s="1232"/>
      <c r="BI83" s="1232"/>
      <c r="BJ83" s="1232"/>
      <c r="BK83" s="1232"/>
      <c r="BL83" s="1232"/>
      <c r="BM83" s="1232"/>
      <c r="BN83" s="1232"/>
      <c r="BO83" s="1232"/>
      <c r="BP83" s="1232"/>
      <c r="BQ83" s="1232"/>
      <c r="BR83" s="1232"/>
      <c r="BS83" s="1232"/>
      <c r="BT83" s="1232"/>
      <c r="BU83" s="1232"/>
      <c r="BV83" s="1232"/>
      <c r="BW83" s="1232"/>
      <c r="BX83" s="1232"/>
      <c r="BY83" s="1232"/>
      <c r="BZ83" s="1232"/>
      <c r="CA83" s="1232"/>
      <c r="CB83" s="1232"/>
      <c r="CC83" s="1232"/>
      <c r="CD83" s="1232"/>
      <c r="CE83" s="1232"/>
      <c r="CF83" s="1232"/>
      <c r="CG83" s="1232"/>
      <c r="CH83" s="1232"/>
      <c r="CI83" s="1232"/>
      <c r="CJ83" s="1232"/>
      <c r="CK83" s="1232"/>
      <c r="CL83" s="1232"/>
      <c r="CM83" s="1232"/>
      <c r="CN83" s="1232"/>
      <c r="CO83" s="1232"/>
      <c r="CP83" s="1232"/>
      <c r="CQ83" s="1232"/>
      <c r="CR83" s="1232"/>
      <c r="CS83" s="1232"/>
      <c r="CT83" s="1232"/>
      <c r="CU83" s="1232"/>
      <c r="CV83" s="1232"/>
      <c r="CW83" s="1232"/>
      <c r="CX83" s="1232"/>
      <c r="CY83" s="1232"/>
      <c r="CZ83" s="1232"/>
      <c r="DA83" s="1232"/>
      <c r="DB83" s="1232"/>
      <c r="DC83" s="1232"/>
      <c r="DD83" s="1233"/>
    </row>
    <row r="84" spans="2:109" x14ac:dyDescent="0.15">
      <c r="DD84" s="1223"/>
      <c r="DE84" s="1223"/>
    </row>
    <row r="85" spans="2:109" x14ac:dyDescent="0.15">
      <c r="DD85" s="1223"/>
      <c r="DE85" s="1223"/>
    </row>
  </sheetData>
  <sheetProtection algorithmName="SHA-512" hashValue="AtPxgXZ++fYH+i9u9+Gb+LD88MMUiE09GGW0bqMwFLXpxu+gvW6Db02BF/Z2O3NzmRnh9kj3m14lF42oE/ZjDg==" saltValue="oR8DYziBT47M8xeXGJ+oA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TUWfgu5Wokv6j+VAUmp6pUI8KPgXUCYOUT7hn/Xwc5jsr5xxmokJfxESgGgiT6oV9/00/Hs4v8yVQfregz72lg==" saltValue="T/R4apNoCOEbNvjptX7d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AHOKwb9KUyDNKGAS5KoBNx5eHekIx4ayr1Vi2PcEBJRmRnL4mBowewfz7TQ77bxPv6Nu+wJnuU2OLfZYYAwcBA==" saltValue="mUpV1AL+y2T5xeUi1cYt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72198</v>
      </c>
      <c r="E3" s="156"/>
      <c r="F3" s="157">
        <v>45588</v>
      </c>
      <c r="G3" s="158"/>
      <c r="H3" s="159"/>
    </row>
    <row r="4" spans="1:8" x14ac:dyDescent="0.15">
      <c r="A4" s="160"/>
      <c r="B4" s="161"/>
      <c r="C4" s="162"/>
      <c r="D4" s="163">
        <v>6770</v>
      </c>
      <c r="E4" s="164"/>
      <c r="F4" s="165">
        <v>24150</v>
      </c>
      <c r="G4" s="166"/>
      <c r="H4" s="167"/>
    </row>
    <row r="5" spans="1:8" x14ac:dyDescent="0.15">
      <c r="A5" s="148" t="s">
        <v>519</v>
      </c>
      <c r="B5" s="153"/>
      <c r="C5" s="154"/>
      <c r="D5" s="155">
        <v>70702</v>
      </c>
      <c r="E5" s="156"/>
      <c r="F5" s="157">
        <v>45483</v>
      </c>
      <c r="G5" s="158"/>
      <c r="H5" s="159"/>
    </row>
    <row r="6" spans="1:8" x14ac:dyDescent="0.15">
      <c r="A6" s="160"/>
      <c r="B6" s="161"/>
      <c r="C6" s="162"/>
      <c r="D6" s="163">
        <v>7173</v>
      </c>
      <c r="E6" s="164"/>
      <c r="F6" s="165">
        <v>24241</v>
      </c>
      <c r="G6" s="166"/>
      <c r="H6" s="167"/>
    </row>
    <row r="7" spans="1:8" x14ac:dyDescent="0.15">
      <c r="A7" s="148" t="s">
        <v>520</v>
      </c>
      <c r="B7" s="153"/>
      <c r="C7" s="154"/>
      <c r="D7" s="155">
        <v>42735</v>
      </c>
      <c r="E7" s="156"/>
      <c r="F7" s="157">
        <v>45945</v>
      </c>
      <c r="G7" s="158"/>
      <c r="H7" s="159"/>
    </row>
    <row r="8" spans="1:8" x14ac:dyDescent="0.15">
      <c r="A8" s="160"/>
      <c r="B8" s="161"/>
      <c r="C8" s="162"/>
      <c r="D8" s="163">
        <v>13695</v>
      </c>
      <c r="E8" s="164"/>
      <c r="F8" s="165">
        <v>25180</v>
      </c>
      <c r="G8" s="166"/>
      <c r="H8" s="167"/>
    </row>
    <row r="9" spans="1:8" x14ac:dyDescent="0.15">
      <c r="A9" s="148" t="s">
        <v>521</v>
      </c>
      <c r="B9" s="153"/>
      <c r="C9" s="154"/>
      <c r="D9" s="155">
        <v>32366</v>
      </c>
      <c r="E9" s="156"/>
      <c r="F9" s="157">
        <v>44475</v>
      </c>
      <c r="G9" s="158"/>
      <c r="H9" s="159"/>
    </row>
    <row r="10" spans="1:8" x14ac:dyDescent="0.15">
      <c r="A10" s="160"/>
      <c r="B10" s="161"/>
      <c r="C10" s="162"/>
      <c r="D10" s="163">
        <v>7807</v>
      </c>
      <c r="E10" s="164"/>
      <c r="F10" s="165">
        <v>24780</v>
      </c>
      <c r="G10" s="166"/>
      <c r="H10" s="167"/>
    </row>
    <row r="11" spans="1:8" x14ac:dyDescent="0.15">
      <c r="A11" s="148" t="s">
        <v>522</v>
      </c>
      <c r="B11" s="153"/>
      <c r="C11" s="154"/>
      <c r="D11" s="155">
        <v>60247</v>
      </c>
      <c r="E11" s="156"/>
      <c r="F11" s="157">
        <v>45982</v>
      </c>
      <c r="G11" s="158"/>
      <c r="H11" s="159"/>
    </row>
    <row r="12" spans="1:8" x14ac:dyDescent="0.15">
      <c r="A12" s="160"/>
      <c r="B12" s="161"/>
      <c r="C12" s="168"/>
      <c r="D12" s="163">
        <v>6623</v>
      </c>
      <c r="E12" s="164"/>
      <c r="F12" s="165">
        <v>25583</v>
      </c>
      <c r="G12" s="166"/>
      <c r="H12" s="167"/>
    </row>
    <row r="13" spans="1:8" x14ac:dyDescent="0.15">
      <c r="A13" s="148"/>
      <c r="B13" s="153"/>
      <c r="C13" s="169"/>
      <c r="D13" s="170">
        <v>55650</v>
      </c>
      <c r="E13" s="171"/>
      <c r="F13" s="172">
        <v>45495</v>
      </c>
      <c r="G13" s="173"/>
      <c r="H13" s="159"/>
    </row>
    <row r="14" spans="1:8" x14ac:dyDescent="0.15">
      <c r="A14" s="160"/>
      <c r="B14" s="161"/>
      <c r="C14" s="162"/>
      <c r="D14" s="163">
        <v>8414</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3.7</v>
      </c>
      <c r="C19" s="174">
        <f>ROUND(VALUE(SUBSTITUTE(実質収支比率等に係る経年分析!G$48,"▲","-")),2)</f>
        <v>3.63</v>
      </c>
      <c r="D19" s="174">
        <f>ROUND(VALUE(SUBSTITUTE(実質収支比率等に係る経年分析!H$48,"▲","-")),2)</f>
        <v>7.77</v>
      </c>
      <c r="E19" s="174">
        <f>ROUND(VALUE(SUBSTITUTE(実質収支比率等に係る経年分析!I$48,"▲","-")),2)</f>
        <v>8.3000000000000007</v>
      </c>
      <c r="F19" s="174">
        <f>ROUND(VALUE(SUBSTITUTE(実質収支比率等に係る経年分析!J$48,"▲","-")),2)</f>
        <v>0.75</v>
      </c>
    </row>
    <row r="20" spans="1:11" x14ac:dyDescent="0.15">
      <c r="A20" s="174" t="s">
        <v>53</v>
      </c>
      <c r="B20" s="174">
        <f>ROUND(VALUE(SUBSTITUTE(実質収支比率等に係る経年分析!F$47,"▲","-")),2)</f>
        <v>19.3</v>
      </c>
      <c r="C20" s="174">
        <f>ROUND(VALUE(SUBSTITUTE(実質収支比率等に係る経年分析!G$47,"▲","-")),2)</f>
        <v>25.88</v>
      </c>
      <c r="D20" s="174">
        <f>ROUND(VALUE(SUBSTITUTE(実質収支比率等に係る経年分析!H$47,"▲","-")),2)</f>
        <v>30.85</v>
      </c>
      <c r="E20" s="174">
        <f>ROUND(VALUE(SUBSTITUTE(実質収支比率等に係る経年分析!I$47,"▲","-")),2)</f>
        <v>39.840000000000003</v>
      </c>
      <c r="F20" s="174">
        <f>ROUND(VALUE(SUBSTITUTE(実質収支比率等に係る経年分析!J$47,"▲","-")),2)</f>
        <v>47.83</v>
      </c>
    </row>
    <row r="21" spans="1:11" x14ac:dyDescent="0.15">
      <c r="A21" s="174" t="s">
        <v>54</v>
      </c>
      <c r="B21" s="174">
        <f>IF(ISNUMBER(VALUE(SUBSTITUTE(実質収支比率等に係る経年分析!F$49,"▲","-"))),ROUND(VALUE(SUBSTITUTE(実質収支比率等に係る経年分析!F$49,"▲","-")),2),NA())</f>
        <v>8.07</v>
      </c>
      <c r="C21" s="174">
        <f>IF(ISNUMBER(VALUE(SUBSTITUTE(実質収支比率等に係る経年分析!G$49,"▲","-"))),ROUND(VALUE(SUBSTITUTE(実質収支比率等に係る経年分析!G$49,"▲","-")),2),NA())</f>
        <v>4.93</v>
      </c>
      <c r="D21" s="174">
        <f>IF(ISNUMBER(VALUE(SUBSTITUTE(実質収支比率等に係る経年分析!H$49,"▲","-"))),ROUND(VALUE(SUBSTITUTE(実質収支比率等に係る経年分析!H$49,"▲","-")),2),NA())</f>
        <v>8.89</v>
      </c>
      <c r="E21" s="174">
        <f>IF(ISNUMBER(VALUE(SUBSTITUTE(実質収支比率等に係る経年分析!I$49,"▲","-"))),ROUND(VALUE(SUBSTITUTE(実質収支比率等に係る経年分析!I$49,"▲","-")),2),NA())</f>
        <v>4.5999999999999996</v>
      </c>
      <c r="F21" s="174">
        <f>IF(ISNUMBER(VALUE(SUBSTITUTE(実質収支比率等に係る経年分析!J$49,"▲","-"))),ROUND(VALUE(SUBSTITUTE(実質収支比率等に係る経年分析!J$49,"▲","-")),2),NA())</f>
        <v>-3.18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多賀城市下水道事業会計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8.2899999999999991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0.74</v>
      </c>
    </row>
    <row r="36" spans="1:16" x14ac:dyDescent="0.15">
      <c r="A36" s="175" t="str">
        <f>IF(連結実質赤字比率に係る赤字・黒字の構成分析!C$34="",NA(),連結実質赤字比率に係る赤字・黒字の構成分析!C$34)</f>
        <v>多賀城市水道事業会計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2583</v>
      </c>
      <c r="E42" s="176"/>
      <c r="F42" s="176"/>
      <c r="G42" s="176">
        <f>'実質公債費比率（分子）の構造'!L$52</f>
        <v>2573</v>
      </c>
      <c r="H42" s="176"/>
      <c r="I42" s="176"/>
      <c r="J42" s="176">
        <f>'実質公債費比率（分子）の構造'!M$52</f>
        <v>2550</v>
      </c>
      <c r="K42" s="176"/>
      <c r="L42" s="176"/>
      <c r="M42" s="176">
        <f>'実質公債費比率（分子）の構造'!N$52</f>
        <v>2526</v>
      </c>
      <c r="N42" s="176"/>
      <c r="O42" s="176"/>
      <c r="P42" s="176">
        <f>'実質公債費比率（分子）の構造'!O$52</f>
        <v>2514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2</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14</v>
      </c>
      <c r="C45" s="176"/>
      <c r="D45" s="176"/>
      <c r="E45" s="176">
        <f>'実質公債費比率（分子）の構造'!L$49</f>
        <v>23</v>
      </c>
      <c r="F45" s="176"/>
      <c r="G45" s="176"/>
      <c r="H45" s="176">
        <f>'実質公債費比率（分子）の構造'!M$49</f>
        <v>45</v>
      </c>
      <c r="I45" s="176"/>
      <c r="J45" s="176"/>
      <c r="K45" s="176">
        <f>'実質公債費比率（分子）の構造'!N$49</f>
        <v>41</v>
      </c>
      <c r="L45" s="176"/>
      <c r="M45" s="176"/>
      <c r="N45" s="176">
        <f>'実質公債費比率（分子）の構造'!O$49</f>
        <v>46</v>
      </c>
      <c r="O45" s="176"/>
      <c r="P45" s="176"/>
    </row>
    <row r="46" spans="1:16" x14ac:dyDescent="0.15">
      <c r="A46" s="176" t="s">
        <v>64</v>
      </c>
      <c r="B46" s="176">
        <f>'実質公債費比率（分子）の構造'!K$48</f>
        <v>1050</v>
      </c>
      <c r="C46" s="176"/>
      <c r="D46" s="176"/>
      <c r="E46" s="176">
        <f>'実質公債費比率（分子）の構造'!L$48</f>
        <v>882</v>
      </c>
      <c r="F46" s="176"/>
      <c r="G46" s="176"/>
      <c r="H46" s="176">
        <f>'実質公債費比率（分子）の構造'!M$48</f>
        <v>887</v>
      </c>
      <c r="I46" s="176"/>
      <c r="J46" s="176"/>
      <c r="K46" s="176">
        <f>'実質公債費比率（分子）の構造'!N$48</f>
        <v>911</v>
      </c>
      <c r="L46" s="176"/>
      <c r="M46" s="176"/>
      <c r="N46" s="176">
        <f>'実質公債費比率（分子）の構造'!O$48</f>
        <v>862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2078</v>
      </c>
      <c r="C49" s="176"/>
      <c r="D49" s="176"/>
      <c r="E49" s="176">
        <f>'実質公債費比率（分子）の構造'!L$45</f>
        <v>1988</v>
      </c>
      <c r="F49" s="176"/>
      <c r="G49" s="176"/>
      <c r="H49" s="176">
        <f>'実質公債費比率（分子）の構造'!M$45</f>
        <v>2012</v>
      </c>
      <c r="I49" s="176"/>
      <c r="J49" s="176"/>
      <c r="K49" s="176">
        <f>'実質公債費比率（分子）の構造'!N$45</f>
        <v>2094</v>
      </c>
      <c r="L49" s="176"/>
      <c r="M49" s="176"/>
      <c r="N49" s="176">
        <f>'実質公債費比率（分子）の構造'!O$45</f>
        <v>1994</v>
      </c>
      <c r="O49" s="176"/>
      <c r="P49" s="176"/>
    </row>
    <row r="50" spans="1:16" x14ac:dyDescent="0.15">
      <c r="A50" s="176" t="s">
        <v>67</v>
      </c>
      <c r="B50" s="176" t="e">
        <f>NA()</f>
        <v>#N/A</v>
      </c>
      <c r="C50" s="176">
        <f>IF(ISNUMBER('実質公債費比率（分子）の構造'!K$53),'実質公債費比率（分子）の構造'!K$53,NA())</f>
        <v>561</v>
      </c>
      <c r="D50" s="176" t="e">
        <f>NA()</f>
        <v>#N/A</v>
      </c>
      <c r="E50" s="176" t="e">
        <f>NA()</f>
        <v>#N/A</v>
      </c>
      <c r="F50" s="176">
        <f>IF(ISNUMBER('実質公債費比率（分子）の構造'!L$53),'実質公債費比率（分子）の構造'!L$53,NA())</f>
        <v>322</v>
      </c>
      <c r="G50" s="176" t="e">
        <f>NA()</f>
        <v>#N/A</v>
      </c>
      <c r="H50" s="176" t="e">
        <f>NA()</f>
        <v>#N/A</v>
      </c>
      <c r="I50" s="176">
        <f>IF(ISNUMBER('実質公債費比率（分子）の構造'!M$53),'実質公債費比率（分子）の構造'!M$53,NA())</f>
        <v>394</v>
      </c>
      <c r="J50" s="176" t="e">
        <f>NA()</f>
        <v>#N/A</v>
      </c>
      <c r="K50" s="176" t="e">
        <f>NA()</f>
        <v>#N/A</v>
      </c>
      <c r="L50" s="176">
        <f>IF(ISNUMBER('実質公債費比率（分子）の構造'!N$53),'実質公債費比率（分子）の構造'!N$53,NA())</f>
        <v>520</v>
      </c>
      <c r="M50" s="176" t="e">
        <f>NA()</f>
        <v>#N/A</v>
      </c>
      <c r="N50" s="176" t="e">
        <f>NA()</f>
        <v>#N/A</v>
      </c>
      <c r="O50" s="176">
        <f>IF(ISNUMBER('実質公債費比率（分子）の構造'!O$53),'実質公債費比率（分子）の構造'!O$53,NA())</f>
        <v>388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22180</v>
      </c>
      <c r="E56" s="175"/>
      <c r="F56" s="175"/>
      <c r="G56" s="175">
        <f>'将来負担比率（分子）の構造'!J$52</f>
        <v>21607</v>
      </c>
      <c r="H56" s="175"/>
      <c r="I56" s="175"/>
      <c r="J56" s="175">
        <f>'将来負担比率（分子）の構造'!K$52</f>
        <v>21084</v>
      </c>
      <c r="K56" s="175"/>
      <c r="L56" s="175"/>
      <c r="M56" s="175">
        <f>'将来負担比率（分子）の構造'!L$52</f>
        <v>20272</v>
      </c>
      <c r="N56" s="175"/>
      <c r="O56" s="175"/>
      <c r="P56" s="175">
        <f>'将来負担比率（分子）の構造'!M$52</f>
        <v>19477</v>
      </c>
    </row>
    <row r="57" spans="1:16" x14ac:dyDescent="0.15">
      <c r="A57" s="175" t="s">
        <v>42</v>
      </c>
      <c r="B57" s="175"/>
      <c r="C57" s="175"/>
      <c r="D57" s="175">
        <f>'将来負担比率（分子）の構造'!I$51</f>
        <v>6455</v>
      </c>
      <c r="E57" s="175"/>
      <c r="F57" s="175"/>
      <c r="G57" s="175">
        <f>'将来負担比率（分子）の構造'!J$51</f>
        <v>7196</v>
      </c>
      <c r="H57" s="175"/>
      <c r="I57" s="175"/>
      <c r="J57" s="175">
        <f>'将来負担比率（分子）の構造'!K$51</f>
        <v>7270</v>
      </c>
      <c r="K57" s="175"/>
      <c r="L57" s="175"/>
      <c r="M57" s="175">
        <f>'将来負担比率（分子）の構造'!L$51</f>
        <v>6860</v>
      </c>
      <c r="N57" s="175"/>
      <c r="O57" s="175"/>
      <c r="P57" s="175">
        <f>'将来負担比率（分子）の構造'!M$51</f>
        <v>6122</v>
      </c>
    </row>
    <row r="58" spans="1:16" x14ac:dyDescent="0.15">
      <c r="A58" s="175" t="s">
        <v>41</v>
      </c>
      <c r="B58" s="175"/>
      <c r="C58" s="175"/>
      <c r="D58" s="175">
        <f>'将来負担比率（分子）の構造'!I$50</f>
        <v>8630</v>
      </c>
      <c r="E58" s="175"/>
      <c r="F58" s="175"/>
      <c r="G58" s="175">
        <f>'将来負担比率（分子）の構造'!J$50</f>
        <v>9849</v>
      </c>
      <c r="H58" s="175"/>
      <c r="I58" s="175"/>
      <c r="J58" s="175">
        <f>'将来負担比率（分子）の構造'!K$50</f>
        <v>10601</v>
      </c>
      <c r="K58" s="175"/>
      <c r="L58" s="175"/>
      <c r="M58" s="175">
        <f>'将来負担比率（分子）の構造'!L$50</f>
        <v>10755</v>
      </c>
      <c r="N58" s="175"/>
      <c r="O58" s="175"/>
      <c r="P58" s="175">
        <f>'将来負担比率（分子）の構造'!M$50</f>
        <v>11253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8</v>
      </c>
      <c r="C61" s="175"/>
      <c r="D61" s="175"/>
      <c r="E61" s="175">
        <f>'将来負担比率（分子）の構造'!J$46</f>
        <v>6</v>
      </c>
      <c r="F61" s="175"/>
      <c r="G61" s="175"/>
      <c r="H61" s="175">
        <f>'将来負担比率（分子）の構造'!K$46</f>
        <v>6</v>
      </c>
      <c r="I61" s="175"/>
      <c r="J61" s="175"/>
      <c r="K61" s="175">
        <f>'将来負担比率（分子）の構造'!L$46</f>
        <v>0</v>
      </c>
      <c r="L61" s="175"/>
      <c r="M61" s="175"/>
      <c r="N61" s="175">
        <f>'将来負担比率（分子）の構造'!M$46</f>
        <v>7</v>
      </c>
      <c r="O61" s="175"/>
      <c r="P61" s="175"/>
    </row>
    <row r="62" spans="1:16" x14ac:dyDescent="0.15">
      <c r="A62" s="175" t="s">
        <v>35</v>
      </c>
      <c r="B62" s="175">
        <f>'将来負担比率（分子）の構造'!I$45</f>
        <v>1157</v>
      </c>
      <c r="C62" s="175"/>
      <c r="D62" s="175"/>
      <c r="E62" s="175">
        <f>'将来負担比率（分子）の構造'!J$45</f>
        <v>1140</v>
      </c>
      <c r="F62" s="175"/>
      <c r="G62" s="175"/>
      <c r="H62" s="175">
        <f>'将来負担比率（分子）の構造'!K$45</f>
        <v>1139</v>
      </c>
      <c r="I62" s="175"/>
      <c r="J62" s="175"/>
      <c r="K62" s="175">
        <f>'将来負担比率（分子）の構造'!L$45</f>
        <v>1143</v>
      </c>
      <c r="L62" s="175"/>
      <c r="M62" s="175"/>
      <c r="N62" s="175">
        <f>'将来負担比率（分子）の構造'!M$45</f>
        <v>1116</v>
      </c>
      <c r="O62" s="175"/>
      <c r="P62" s="175"/>
    </row>
    <row r="63" spans="1:16" x14ac:dyDescent="0.15">
      <c r="A63" s="175" t="s">
        <v>34</v>
      </c>
      <c r="B63" s="175">
        <f>'将来負担比率（分子）の構造'!I$44</f>
        <v>219</v>
      </c>
      <c r="C63" s="175"/>
      <c r="D63" s="175"/>
      <c r="E63" s="175">
        <f>'将来負担比率（分子）の構造'!J$44</f>
        <v>607</v>
      </c>
      <c r="F63" s="175"/>
      <c r="G63" s="175"/>
      <c r="H63" s="175">
        <f>'将来負担比率（分子）の構造'!K$44</f>
        <v>624</v>
      </c>
      <c r="I63" s="175"/>
      <c r="J63" s="175"/>
      <c r="K63" s="175">
        <f>'将来負担比率（分子）の構造'!L$44</f>
        <v>645</v>
      </c>
      <c r="L63" s="175"/>
      <c r="M63" s="175"/>
      <c r="N63" s="175">
        <f>'将来負担比率（分子）の構造'!M$44</f>
        <v>611</v>
      </c>
      <c r="O63" s="175"/>
      <c r="P63" s="175"/>
    </row>
    <row r="64" spans="1:16" x14ac:dyDescent="0.15">
      <c r="A64" s="175" t="s">
        <v>33</v>
      </c>
      <c r="B64" s="175">
        <f>'将来負担比率（分子）の構造'!I$43</f>
        <v>11621</v>
      </c>
      <c r="C64" s="175"/>
      <c r="D64" s="175"/>
      <c r="E64" s="175">
        <f>'将来負担比率（分子）の構造'!J$43</f>
        <v>11026</v>
      </c>
      <c r="F64" s="175"/>
      <c r="G64" s="175"/>
      <c r="H64" s="175">
        <f>'将来負担比率（分子）の構造'!K$43</f>
        <v>10220</v>
      </c>
      <c r="I64" s="175"/>
      <c r="J64" s="175"/>
      <c r="K64" s="175">
        <f>'将来負担比率（分子）の構造'!L$43</f>
        <v>9214</v>
      </c>
      <c r="L64" s="175"/>
      <c r="M64" s="175"/>
      <c r="N64" s="175">
        <f>'将来負担比率（分子）の構造'!M$43</f>
        <v>8752</v>
      </c>
      <c r="O64" s="175"/>
      <c r="P64" s="175"/>
    </row>
    <row r="65" spans="1:16" x14ac:dyDescent="0.15">
      <c r="A65" s="175" t="s">
        <v>32</v>
      </c>
      <c r="B65" s="175">
        <f>'将来負担比率（分子）の構造'!I$42</f>
        <v>2</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22675</v>
      </c>
      <c r="C66" s="175"/>
      <c r="D66" s="175"/>
      <c r="E66" s="175">
        <f>'将来負担比率（分子）の構造'!J$41</f>
        <v>22783</v>
      </c>
      <c r="F66" s="175"/>
      <c r="G66" s="175"/>
      <c r="H66" s="175">
        <f>'将来負担比率（分子）の構造'!K$41</f>
        <v>22681</v>
      </c>
      <c r="I66" s="175"/>
      <c r="J66" s="175"/>
      <c r="K66" s="175">
        <f>'将来負担比率（分子）の構造'!L$41</f>
        <v>21714</v>
      </c>
      <c r="L66" s="175"/>
      <c r="M66" s="175"/>
      <c r="N66" s="175">
        <f>'将来負担比率（分子）の構造'!M$41</f>
        <v>21583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4126</v>
      </c>
      <c r="C72" s="179">
        <f>基金残高に係る経年分析!G55</f>
        <v>5229</v>
      </c>
      <c r="D72" s="179">
        <f>基金残高に係る経年分析!H55</f>
        <v>6356</v>
      </c>
    </row>
    <row r="73" spans="1:16" x14ac:dyDescent="0.15">
      <c r="A73" s="178" t="s">
        <v>74</v>
      </c>
      <c r="B73" s="179">
        <f>基金残高に係る経年分析!F56</f>
        <v>517</v>
      </c>
      <c r="C73" s="179">
        <f>基金残高に係る経年分析!G56</f>
        <v>446</v>
      </c>
      <c r="D73" s="179">
        <f>基金残高に係る経年分析!H56</f>
        <v>443</v>
      </c>
    </row>
    <row r="74" spans="1:16" x14ac:dyDescent="0.15">
      <c r="A74" s="178" t="s">
        <v>75</v>
      </c>
      <c r="B74" s="179">
        <f>基金残高に係る経年分析!F57</f>
        <v>3752</v>
      </c>
      <c r="C74" s="179">
        <f>基金残高に係る経年分析!G57</f>
        <v>2871</v>
      </c>
      <c r="D74" s="179">
        <f>基金残高に係る経年分析!H57</f>
        <v>2421</v>
      </c>
    </row>
  </sheetData>
  <sheetProtection algorithmName="SHA-512" hashValue="jN1Cm/VnDxkWQvD3TAa6xFU49goqFggs2OxUjUHi//OGvvEblu6yxyU0OmTzNGAhp62ddZW8XHkKljp5DG5zkw==" saltValue="k+wNvJoARNKF4GsPrzSk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203</v>
      </c>
      <c r="DI1" s="719"/>
      <c r="DJ1" s="719"/>
      <c r="DK1" s="719"/>
      <c r="DL1" s="719"/>
      <c r="DM1" s="719"/>
      <c r="DN1" s="720"/>
      <c r="DO1" s="214"/>
      <c r="DP1" s="718" t="s">
        <v>204</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4" t="s">
        <v>206</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207</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208</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209</v>
      </c>
      <c r="S4" s="675"/>
      <c r="T4" s="675"/>
      <c r="U4" s="675"/>
      <c r="V4" s="675"/>
      <c r="W4" s="675"/>
      <c r="X4" s="675"/>
      <c r="Y4" s="676"/>
      <c r="Z4" s="674" t="s">
        <v>210</v>
      </c>
      <c r="AA4" s="675"/>
      <c r="AB4" s="675"/>
      <c r="AC4" s="676"/>
      <c r="AD4" s="674" t="s">
        <v>211</v>
      </c>
      <c r="AE4" s="675"/>
      <c r="AF4" s="675"/>
      <c r="AG4" s="675"/>
      <c r="AH4" s="675"/>
      <c r="AI4" s="675"/>
      <c r="AJ4" s="675"/>
      <c r="AK4" s="676"/>
      <c r="AL4" s="674" t="s">
        <v>210</v>
      </c>
      <c r="AM4" s="675"/>
      <c r="AN4" s="675"/>
      <c r="AO4" s="676"/>
      <c r="AP4" s="721" t="s">
        <v>212</v>
      </c>
      <c r="AQ4" s="721"/>
      <c r="AR4" s="721"/>
      <c r="AS4" s="721"/>
      <c r="AT4" s="721"/>
      <c r="AU4" s="721"/>
      <c r="AV4" s="721"/>
      <c r="AW4" s="721"/>
      <c r="AX4" s="721"/>
      <c r="AY4" s="721"/>
      <c r="AZ4" s="721"/>
      <c r="BA4" s="721"/>
      <c r="BB4" s="721"/>
      <c r="BC4" s="721"/>
      <c r="BD4" s="721"/>
      <c r="BE4" s="721"/>
      <c r="BF4" s="721"/>
      <c r="BG4" s="721" t="s">
        <v>213</v>
      </c>
      <c r="BH4" s="721"/>
      <c r="BI4" s="721"/>
      <c r="BJ4" s="721"/>
      <c r="BK4" s="721"/>
      <c r="BL4" s="721"/>
      <c r="BM4" s="721"/>
      <c r="BN4" s="721"/>
      <c r="BO4" s="721" t="s">
        <v>210</v>
      </c>
      <c r="BP4" s="721"/>
      <c r="BQ4" s="721"/>
      <c r="BR4" s="721"/>
      <c r="BS4" s="721" t="s">
        <v>214</v>
      </c>
      <c r="BT4" s="721"/>
      <c r="BU4" s="721"/>
      <c r="BV4" s="721"/>
      <c r="BW4" s="721"/>
      <c r="BX4" s="721"/>
      <c r="BY4" s="721"/>
      <c r="BZ4" s="721"/>
      <c r="CA4" s="721"/>
      <c r="CB4" s="721"/>
      <c r="CD4" s="674" t="s">
        <v>215</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216</v>
      </c>
      <c r="C5" s="681"/>
      <c r="D5" s="681"/>
      <c r="E5" s="681"/>
      <c r="F5" s="681"/>
      <c r="G5" s="681"/>
      <c r="H5" s="681"/>
      <c r="I5" s="681"/>
      <c r="J5" s="681"/>
      <c r="K5" s="681"/>
      <c r="L5" s="681"/>
      <c r="M5" s="681"/>
      <c r="N5" s="681"/>
      <c r="O5" s="681"/>
      <c r="P5" s="681"/>
      <c r="Q5" s="682"/>
      <c r="R5" s="677">
        <v>8559641</v>
      </c>
      <c r="S5" s="678"/>
      <c r="T5" s="678"/>
      <c r="U5" s="678"/>
      <c r="V5" s="678"/>
      <c r="W5" s="678"/>
      <c r="X5" s="678"/>
      <c r="Y5" s="703"/>
      <c r="Z5" s="716">
        <v>29.8</v>
      </c>
      <c r="AA5" s="716"/>
      <c r="AB5" s="716"/>
      <c r="AC5" s="716"/>
      <c r="AD5" s="717">
        <v>7847206</v>
      </c>
      <c r="AE5" s="717"/>
      <c r="AF5" s="717"/>
      <c r="AG5" s="717"/>
      <c r="AH5" s="717"/>
      <c r="AI5" s="717"/>
      <c r="AJ5" s="717"/>
      <c r="AK5" s="717"/>
      <c r="AL5" s="704">
        <v>58.9</v>
      </c>
      <c r="AM5" s="686"/>
      <c r="AN5" s="686"/>
      <c r="AO5" s="705"/>
      <c r="AP5" s="680" t="s">
        <v>217</v>
      </c>
      <c r="AQ5" s="681"/>
      <c r="AR5" s="681"/>
      <c r="AS5" s="681"/>
      <c r="AT5" s="681"/>
      <c r="AU5" s="681"/>
      <c r="AV5" s="681"/>
      <c r="AW5" s="681"/>
      <c r="AX5" s="681"/>
      <c r="AY5" s="681"/>
      <c r="AZ5" s="681"/>
      <c r="BA5" s="681"/>
      <c r="BB5" s="681"/>
      <c r="BC5" s="681"/>
      <c r="BD5" s="681"/>
      <c r="BE5" s="681"/>
      <c r="BF5" s="682"/>
      <c r="BG5" s="622">
        <v>7847206</v>
      </c>
      <c r="BH5" s="623"/>
      <c r="BI5" s="623"/>
      <c r="BJ5" s="623"/>
      <c r="BK5" s="623"/>
      <c r="BL5" s="623"/>
      <c r="BM5" s="623"/>
      <c r="BN5" s="624"/>
      <c r="BO5" s="660">
        <v>91.7</v>
      </c>
      <c r="BP5" s="660"/>
      <c r="BQ5" s="660"/>
      <c r="BR5" s="660"/>
      <c r="BS5" s="661">
        <v>63895</v>
      </c>
      <c r="BT5" s="661"/>
      <c r="BU5" s="661"/>
      <c r="BV5" s="661"/>
      <c r="BW5" s="661"/>
      <c r="BX5" s="661"/>
      <c r="BY5" s="661"/>
      <c r="BZ5" s="661"/>
      <c r="CA5" s="661"/>
      <c r="CB5" s="701"/>
      <c r="CD5" s="674" t="s">
        <v>212</v>
      </c>
      <c r="CE5" s="675"/>
      <c r="CF5" s="675"/>
      <c r="CG5" s="675"/>
      <c r="CH5" s="675"/>
      <c r="CI5" s="675"/>
      <c r="CJ5" s="675"/>
      <c r="CK5" s="675"/>
      <c r="CL5" s="675"/>
      <c r="CM5" s="675"/>
      <c r="CN5" s="675"/>
      <c r="CO5" s="675"/>
      <c r="CP5" s="675"/>
      <c r="CQ5" s="676"/>
      <c r="CR5" s="674" t="s">
        <v>218</v>
      </c>
      <c r="CS5" s="675"/>
      <c r="CT5" s="675"/>
      <c r="CU5" s="675"/>
      <c r="CV5" s="675"/>
      <c r="CW5" s="675"/>
      <c r="CX5" s="675"/>
      <c r="CY5" s="676"/>
      <c r="CZ5" s="674" t="s">
        <v>210</v>
      </c>
      <c r="DA5" s="675"/>
      <c r="DB5" s="675"/>
      <c r="DC5" s="676"/>
      <c r="DD5" s="674" t="s">
        <v>219</v>
      </c>
      <c r="DE5" s="675"/>
      <c r="DF5" s="675"/>
      <c r="DG5" s="675"/>
      <c r="DH5" s="675"/>
      <c r="DI5" s="675"/>
      <c r="DJ5" s="675"/>
      <c r="DK5" s="675"/>
      <c r="DL5" s="675"/>
      <c r="DM5" s="675"/>
      <c r="DN5" s="675"/>
      <c r="DO5" s="675"/>
      <c r="DP5" s="676"/>
      <c r="DQ5" s="674" t="s">
        <v>220</v>
      </c>
      <c r="DR5" s="675"/>
      <c r="DS5" s="675"/>
      <c r="DT5" s="675"/>
      <c r="DU5" s="675"/>
      <c r="DV5" s="675"/>
      <c r="DW5" s="675"/>
      <c r="DX5" s="675"/>
      <c r="DY5" s="675"/>
      <c r="DZ5" s="675"/>
      <c r="EA5" s="675"/>
      <c r="EB5" s="675"/>
      <c r="EC5" s="676"/>
    </row>
    <row r="6" spans="2:143" ht="11.25" customHeight="1" x14ac:dyDescent="0.15">
      <c r="B6" s="619" t="s">
        <v>221</v>
      </c>
      <c r="C6" s="620"/>
      <c r="D6" s="620"/>
      <c r="E6" s="620"/>
      <c r="F6" s="620"/>
      <c r="G6" s="620"/>
      <c r="H6" s="620"/>
      <c r="I6" s="620"/>
      <c r="J6" s="620"/>
      <c r="K6" s="620"/>
      <c r="L6" s="620"/>
      <c r="M6" s="620"/>
      <c r="N6" s="620"/>
      <c r="O6" s="620"/>
      <c r="P6" s="620"/>
      <c r="Q6" s="621"/>
      <c r="R6" s="622">
        <v>147326</v>
      </c>
      <c r="S6" s="623"/>
      <c r="T6" s="623"/>
      <c r="U6" s="623"/>
      <c r="V6" s="623"/>
      <c r="W6" s="623"/>
      <c r="X6" s="623"/>
      <c r="Y6" s="624"/>
      <c r="Z6" s="660">
        <v>0.5</v>
      </c>
      <c r="AA6" s="660"/>
      <c r="AB6" s="660"/>
      <c r="AC6" s="660"/>
      <c r="AD6" s="661">
        <v>147326</v>
      </c>
      <c r="AE6" s="661"/>
      <c r="AF6" s="661"/>
      <c r="AG6" s="661"/>
      <c r="AH6" s="661"/>
      <c r="AI6" s="661"/>
      <c r="AJ6" s="661"/>
      <c r="AK6" s="661"/>
      <c r="AL6" s="625">
        <v>1.1000000000000001</v>
      </c>
      <c r="AM6" s="626"/>
      <c r="AN6" s="626"/>
      <c r="AO6" s="662"/>
      <c r="AP6" s="619" t="s">
        <v>222</v>
      </c>
      <c r="AQ6" s="620"/>
      <c r="AR6" s="620"/>
      <c r="AS6" s="620"/>
      <c r="AT6" s="620"/>
      <c r="AU6" s="620"/>
      <c r="AV6" s="620"/>
      <c r="AW6" s="620"/>
      <c r="AX6" s="620"/>
      <c r="AY6" s="620"/>
      <c r="AZ6" s="620"/>
      <c r="BA6" s="620"/>
      <c r="BB6" s="620"/>
      <c r="BC6" s="620"/>
      <c r="BD6" s="620"/>
      <c r="BE6" s="620"/>
      <c r="BF6" s="621"/>
      <c r="BG6" s="622">
        <v>7847206</v>
      </c>
      <c r="BH6" s="623"/>
      <c r="BI6" s="623"/>
      <c r="BJ6" s="623"/>
      <c r="BK6" s="623"/>
      <c r="BL6" s="623"/>
      <c r="BM6" s="623"/>
      <c r="BN6" s="624"/>
      <c r="BO6" s="660">
        <v>91.7</v>
      </c>
      <c r="BP6" s="660"/>
      <c r="BQ6" s="660"/>
      <c r="BR6" s="660"/>
      <c r="BS6" s="661">
        <v>63895</v>
      </c>
      <c r="BT6" s="661"/>
      <c r="BU6" s="661"/>
      <c r="BV6" s="661"/>
      <c r="BW6" s="661"/>
      <c r="BX6" s="661"/>
      <c r="BY6" s="661"/>
      <c r="BZ6" s="661"/>
      <c r="CA6" s="661"/>
      <c r="CB6" s="701"/>
      <c r="CD6" s="680" t="s">
        <v>223</v>
      </c>
      <c r="CE6" s="681"/>
      <c r="CF6" s="681"/>
      <c r="CG6" s="681"/>
      <c r="CH6" s="681"/>
      <c r="CI6" s="681"/>
      <c r="CJ6" s="681"/>
      <c r="CK6" s="681"/>
      <c r="CL6" s="681"/>
      <c r="CM6" s="681"/>
      <c r="CN6" s="681"/>
      <c r="CO6" s="681"/>
      <c r="CP6" s="681"/>
      <c r="CQ6" s="682"/>
      <c r="CR6" s="622">
        <v>182737</v>
      </c>
      <c r="CS6" s="623"/>
      <c r="CT6" s="623"/>
      <c r="CU6" s="623"/>
      <c r="CV6" s="623"/>
      <c r="CW6" s="623"/>
      <c r="CX6" s="623"/>
      <c r="CY6" s="624"/>
      <c r="CZ6" s="704">
        <v>0.6</v>
      </c>
      <c r="DA6" s="686"/>
      <c r="DB6" s="686"/>
      <c r="DC6" s="706"/>
      <c r="DD6" s="628" t="s">
        <v>121</v>
      </c>
      <c r="DE6" s="623"/>
      <c r="DF6" s="623"/>
      <c r="DG6" s="623"/>
      <c r="DH6" s="623"/>
      <c r="DI6" s="623"/>
      <c r="DJ6" s="623"/>
      <c r="DK6" s="623"/>
      <c r="DL6" s="623"/>
      <c r="DM6" s="623"/>
      <c r="DN6" s="623"/>
      <c r="DO6" s="623"/>
      <c r="DP6" s="624"/>
      <c r="DQ6" s="628">
        <v>182737</v>
      </c>
      <c r="DR6" s="623"/>
      <c r="DS6" s="623"/>
      <c r="DT6" s="623"/>
      <c r="DU6" s="623"/>
      <c r="DV6" s="623"/>
      <c r="DW6" s="623"/>
      <c r="DX6" s="623"/>
      <c r="DY6" s="623"/>
      <c r="DZ6" s="623"/>
      <c r="EA6" s="623"/>
      <c r="EB6" s="623"/>
      <c r="EC6" s="659"/>
    </row>
    <row r="7" spans="2:143" ht="11.25" customHeight="1" x14ac:dyDescent="0.15">
      <c r="B7" s="619" t="s">
        <v>224</v>
      </c>
      <c r="C7" s="620"/>
      <c r="D7" s="620"/>
      <c r="E7" s="620"/>
      <c r="F7" s="620"/>
      <c r="G7" s="620"/>
      <c r="H7" s="620"/>
      <c r="I7" s="620"/>
      <c r="J7" s="620"/>
      <c r="K7" s="620"/>
      <c r="L7" s="620"/>
      <c r="M7" s="620"/>
      <c r="N7" s="620"/>
      <c r="O7" s="620"/>
      <c r="P7" s="620"/>
      <c r="Q7" s="621"/>
      <c r="R7" s="622">
        <v>2154</v>
      </c>
      <c r="S7" s="623"/>
      <c r="T7" s="623"/>
      <c r="U7" s="623"/>
      <c r="V7" s="623"/>
      <c r="W7" s="623"/>
      <c r="X7" s="623"/>
      <c r="Y7" s="624"/>
      <c r="Z7" s="660">
        <v>0</v>
      </c>
      <c r="AA7" s="660"/>
      <c r="AB7" s="660"/>
      <c r="AC7" s="660"/>
      <c r="AD7" s="661">
        <v>2154</v>
      </c>
      <c r="AE7" s="661"/>
      <c r="AF7" s="661"/>
      <c r="AG7" s="661"/>
      <c r="AH7" s="661"/>
      <c r="AI7" s="661"/>
      <c r="AJ7" s="661"/>
      <c r="AK7" s="661"/>
      <c r="AL7" s="625">
        <v>0</v>
      </c>
      <c r="AM7" s="626"/>
      <c r="AN7" s="626"/>
      <c r="AO7" s="662"/>
      <c r="AP7" s="619" t="s">
        <v>225</v>
      </c>
      <c r="AQ7" s="620"/>
      <c r="AR7" s="620"/>
      <c r="AS7" s="620"/>
      <c r="AT7" s="620"/>
      <c r="AU7" s="620"/>
      <c r="AV7" s="620"/>
      <c r="AW7" s="620"/>
      <c r="AX7" s="620"/>
      <c r="AY7" s="620"/>
      <c r="AZ7" s="620"/>
      <c r="BA7" s="620"/>
      <c r="BB7" s="620"/>
      <c r="BC7" s="620"/>
      <c r="BD7" s="620"/>
      <c r="BE7" s="620"/>
      <c r="BF7" s="621"/>
      <c r="BG7" s="622">
        <v>3728039</v>
      </c>
      <c r="BH7" s="623"/>
      <c r="BI7" s="623"/>
      <c r="BJ7" s="623"/>
      <c r="BK7" s="623"/>
      <c r="BL7" s="623"/>
      <c r="BM7" s="623"/>
      <c r="BN7" s="624"/>
      <c r="BO7" s="660">
        <v>43.6</v>
      </c>
      <c r="BP7" s="660"/>
      <c r="BQ7" s="660"/>
      <c r="BR7" s="660"/>
      <c r="BS7" s="661">
        <v>63895</v>
      </c>
      <c r="BT7" s="661"/>
      <c r="BU7" s="661"/>
      <c r="BV7" s="661"/>
      <c r="BW7" s="661"/>
      <c r="BX7" s="661"/>
      <c r="BY7" s="661"/>
      <c r="BZ7" s="661"/>
      <c r="CA7" s="661"/>
      <c r="CB7" s="701"/>
      <c r="CD7" s="619" t="s">
        <v>226</v>
      </c>
      <c r="CE7" s="620"/>
      <c r="CF7" s="620"/>
      <c r="CG7" s="620"/>
      <c r="CH7" s="620"/>
      <c r="CI7" s="620"/>
      <c r="CJ7" s="620"/>
      <c r="CK7" s="620"/>
      <c r="CL7" s="620"/>
      <c r="CM7" s="620"/>
      <c r="CN7" s="620"/>
      <c r="CO7" s="620"/>
      <c r="CP7" s="620"/>
      <c r="CQ7" s="621"/>
      <c r="CR7" s="622">
        <v>4593027</v>
      </c>
      <c r="CS7" s="623"/>
      <c r="CT7" s="623"/>
      <c r="CU7" s="623"/>
      <c r="CV7" s="623"/>
      <c r="CW7" s="623"/>
      <c r="CX7" s="623"/>
      <c r="CY7" s="624"/>
      <c r="CZ7" s="660">
        <v>16.100000000000001</v>
      </c>
      <c r="DA7" s="660"/>
      <c r="DB7" s="660"/>
      <c r="DC7" s="660"/>
      <c r="DD7" s="628">
        <v>1055635</v>
      </c>
      <c r="DE7" s="623"/>
      <c r="DF7" s="623"/>
      <c r="DG7" s="623"/>
      <c r="DH7" s="623"/>
      <c r="DI7" s="623"/>
      <c r="DJ7" s="623"/>
      <c r="DK7" s="623"/>
      <c r="DL7" s="623"/>
      <c r="DM7" s="623"/>
      <c r="DN7" s="623"/>
      <c r="DO7" s="623"/>
      <c r="DP7" s="624"/>
      <c r="DQ7" s="628">
        <v>2440671</v>
      </c>
      <c r="DR7" s="623"/>
      <c r="DS7" s="623"/>
      <c r="DT7" s="623"/>
      <c r="DU7" s="623"/>
      <c r="DV7" s="623"/>
      <c r="DW7" s="623"/>
      <c r="DX7" s="623"/>
      <c r="DY7" s="623"/>
      <c r="DZ7" s="623"/>
      <c r="EA7" s="623"/>
      <c r="EB7" s="623"/>
      <c r="EC7" s="659"/>
    </row>
    <row r="8" spans="2:143" ht="11.25" customHeight="1" x14ac:dyDescent="0.15">
      <c r="B8" s="619" t="s">
        <v>227</v>
      </c>
      <c r="C8" s="620"/>
      <c r="D8" s="620"/>
      <c r="E8" s="620"/>
      <c r="F8" s="620"/>
      <c r="G8" s="620"/>
      <c r="H8" s="620"/>
      <c r="I8" s="620"/>
      <c r="J8" s="620"/>
      <c r="K8" s="620"/>
      <c r="L8" s="620"/>
      <c r="M8" s="620"/>
      <c r="N8" s="620"/>
      <c r="O8" s="620"/>
      <c r="P8" s="620"/>
      <c r="Q8" s="621"/>
      <c r="R8" s="622">
        <v>32880</v>
      </c>
      <c r="S8" s="623"/>
      <c r="T8" s="623"/>
      <c r="U8" s="623"/>
      <c r="V8" s="623"/>
      <c r="W8" s="623"/>
      <c r="X8" s="623"/>
      <c r="Y8" s="624"/>
      <c r="Z8" s="660">
        <v>0.1</v>
      </c>
      <c r="AA8" s="660"/>
      <c r="AB8" s="660"/>
      <c r="AC8" s="660"/>
      <c r="AD8" s="661">
        <v>32880</v>
      </c>
      <c r="AE8" s="661"/>
      <c r="AF8" s="661"/>
      <c r="AG8" s="661"/>
      <c r="AH8" s="661"/>
      <c r="AI8" s="661"/>
      <c r="AJ8" s="661"/>
      <c r="AK8" s="661"/>
      <c r="AL8" s="625">
        <v>0.2</v>
      </c>
      <c r="AM8" s="626"/>
      <c r="AN8" s="626"/>
      <c r="AO8" s="662"/>
      <c r="AP8" s="619" t="s">
        <v>228</v>
      </c>
      <c r="AQ8" s="620"/>
      <c r="AR8" s="620"/>
      <c r="AS8" s="620"/>
      <c r="AT8" s="620"/>
      <c r="AU8" s="620"/>
      <c r="AV8" s="620"/>
      <c r="AW8" s="620"/>
      <c r="AX8" s="620"/>
      <c r="AY8" s="620"/>
      <c r="AZ8" s="620"/>
      <c r="BA8" s="620"/>
      <c r="BB8" s="620"/>
      <c r="BC8" s="620"/>
      <c r="BD8" s="620"/>
      <c r="BE8" s="620"/>
      <c r="BF8" s="621"/>
      <c r="BG8" s="622">
        <v>113213</v>
      </c>
      <c r="BH8" s="623"/>
      <c r="BI8" s="623"/>
      <c r="BJ8" s="623"/>
      <c r="BK8" s="623"/>
      <c r="BL8" s="623"/>
      <c r="BM8" s="623"/>
      <c r="BN8" s="624"/>
      <c r="BO8" s="660">
        <v>1.3</v>
      </c>
      <c r="BP8" s="660"/>
      <c r="BQ8" s="660"/>
      <c r="BR8" s="660"/>
      <c r="BS8" s="661" t="s">
        <v>121</v>
      </c>
      <c r="BT8" s="661"/>
      <c r="BU8" s="661"/>
      <c r="BV8" s="661"/>
      <c r="BW8" s="661"/>
      <c r="BX8" s="661"/>
      <c r="BY8" s="661"/>
      <c r="BZ8" s="661"/>
      <c r="CA8" s="661"/>
      <c r="CB8" s="701"/>
      <c r="CD8" s="619" t="s">
        <v>229</v>
      </c>
      <c r="CE8" s="620"/>
      <c r="CF8" s="620"/>
      <c r="CG8" s="620"/>
      <c r="CH8" s="620"/>
      <c r="CI8" s="620"/>
      <c r="CJ8" s="620"/>
      <c r="CK8" s="620"/>
      <c r="CL8" s="620"/>
      <c r="CM8" s="620"/>
      <c r="CN8" s="620"/>
      <c r="CO8" s="620"/>
      <c r="CP8" s="620"/>
      <c r="CQ8" s="621"/>
      <c r="CR8" s="622">
        <v>11340690</v>
      </c>
      <c r="CS8" s="623"/>
      <c r="CT8" s="623"/>
      <c r="CU8" s="623"/>
      <c r="CV8" s="623"/>
      <c r="CW8" s="623"/>
      <c r="CX8" s="623"/>
      <c r="CY8" s="624"/>
      <c r="CZ8" s="660">
        <v>39.799999999999997</v>
      </c>
      <c r="DA8" s="660"/>
      <c r="DB8" s="660"/>
      <c r="DC8" s="660"/>
      <c r="DD8" s="628">
        <v>50515</v>
      </c>
      <c r="DE8" s="623"/>
      <c r="DF8" s="623"/>
      <c r="DG8" s="623"/>
      <c r="DH8" s="623"/>
      <c r="DI8" s="623"/>
      <c r="DJ8" s="623"/>
      <c r="DK8" s="623"/>
      <c r="DL8" s="623"/>
      <c r="DM8" s="623"/>
      <c r="DN8" s="623"/>
      <c r="DO8" s="623"/>
      <c r="DP8" s="624"/>
      <c r="DQ8" s="628">
        <v>5853833</v>
      </c>
      <c r="DR8" s="623"/>
      <c r="DS8" s="623"/>
      <c r="DT8" s="623"/>
      <c r="DU8" s="623"/>
      <c r="DV8" s="623"/>
      <c r="DW8" s="623"/>
      <c r="DX8" s="623"/>
      <c r="DY8" s="623"/>
      <c r="DZ8" s="623"/>
      <c r="EA8" s="623"/>
      <c r="EB8" s="623"/>
      <c r="EC8" s="659"/>
    </row>
    <row r="9" spans="2:143" ht="11.25" customHeight="1" x14ac:dyDescent="0.15">
      <c r="B9" s="619" t="s">
        <v>230</v>
      </c>
      <c r="C9" s="620"/>
      <c r="D9" s="620"/>
      <c r="E9" s="620"/>
      <c r="F9" s="620"/>
      <c r="G9" s="620"/>
      <c r="H9" s="620"/>
      <c r="I9" s="620"/>
      <c r="J9" s="620"/>
      <c r="K9" s="620"/>
      <c r="L9" s="620"/>
      <c r="M9" s="620"/>
      <c r="N9" s="620"/>
      <c r="O9" s="620"/>
      <c r="P9" s="620"/>
      <c r="Q9" s="621"/>
      <c r="R9" s="622">
        <v>38083</v>
      </c>
      <c r="S9" s="623"/>
      <c r="T9" s="623"/>
      <c r="U9" s="623"/>
      <c r="V9" s="623"/>
      <c r="W9" s="623"/>
      <c r="X9" s="623"/>
      <c r="Y9" s="624"/>
      <c r="Z9" s="660">
        <v>0.1</v>
      </c>
      <c r="AA9" s="660"/>
      <c r="AB9" s="660"/>
      <c r="AC9" s="660"/>
      <c r="AD9" s="661">
        <v>38083</v>
      </c>
      <c r="AE9" s="661"/>
      <c r="AF9" s="661"/>
      <c r="AG9" s="661"/>
      <c r="AH9" s="661"/>
      <c r="AI9" s="661"/>
      <c r="AJ9" s="661"/>
      <c r="AK9" s="661"/>
      <c r="AL9" s="625">
        <v>0.3</v>
      </c>
      <c r="AM9" s="626"/>
      <c r="AN9" s="626"/>
      <c r="AO9" s="662"/>
      <c r="AP9" s="619" t="s">
        <v>231</v>
      </c>
      <c r="AQ9" s="620"/>
      <c r="AR9" s="620"/>
      <c r="AS9" s="620"/>
      <c r="AT9" s="620"/>
      <c r="AU9" s="620"/>
      <c r="AV9" s="620"/>
      <c r="AW9" s="620"/>
      <c r="AX9" s="620"/>
      <c r="AY9" s="620"/>
      <c r="AZ9" s="620"/>
      <c r="BA9" s="620"/>
      <c r="BB9" s="620"/>
      <c r="BC9" s="620"/>
      <c r="BD9" s="620"/>
      <c r="BE9" s="620"/>
      <c r="BF9" s="621"/>
      <c r="BG9" s="622">
        <v>3217636</v>
      </c>
      <c r="BH9" s="623"/>
      <c r="BI9" s="623"/>
      <c r="BJ9" s="623"/>
      <c r="BK9" s="623"/>
      <c r="BL9" s="623"/>
      <c r="BM9" s="623"/>
      <c r="BN9" s="624"/>
      <c r="BO9" s="660">
        <v>37.6</v>
      </c>
      <c r="BP9" s="660"/>
      <c r="BQ9" s="660"/>
      <c r="BR9" s="660"/>
      <c r="BS9" s="661" t="s">
        <v>121</v>
      </c>
      <c r="BT9" s="661"/>
      <c r="BU9" s="661"/>
      <c r="BV9" s="661"/>
      <c r="BW9" s="661"/>
      <c r="BX9" s="661"/>
      <c r="BY9" s="661"/>
      <c r="BZ9" s="661"/>
      <c r="CA9" s="661"/>
      <c r="CB9" s="701"/>
      <c r="CD9" s="619" t="s">
        <v>232</v>
      </c>
      <c r="CE9" s="620"/>
      <c r="CF9" s="620"/>
      <c r="CG9" s="620"/>
      <c r="CH9" s="620"/>
      <c r="CI9" s="620"/>
      <c r="CJ9" s="620"/>
      <c r="CK9" s="620"/>
      <c r="CL9" s="620"/>
      <c r="CM9" s="620"/>
      <c r="CN9" s="620"/>
      <c r="CO9" s="620"/>
      <c r="CP9" s="620"/>
      <c r="CQ9" s="621"/>
      <c r="CR9" s="622">
        <v>1784401</v>
      </c>
      <c r="CS9" s="623"/>
      <c r="CT9" s="623"/>
      <c r="CU9" s="623"/>
      <c r="CV9" s="623"/>
      <c r="CW9" s="623"/>
      <c r="CX9" s="623"/>
      <c r="CY9" s="624"/>
      <c r="CZ9" s="660">
        <v>6.3</v>
      </c>
      <c r="DA9" s="660"/>
      <c r="DB9" s="660"/>
      <c r="DC9" s="660"/>
      <c r="DD9" s="628" t="s">
        <v>121</v>
      </c>
      <c r="DE9" s="623"/>
      <c r="DF9" s="623"/>
      <c r="DG9" s="623"/>
      <c r="DH9" s="623"/>
      <c r="DI9" s="623"/>
      <c r="DJ9" s="623"/>
      <c r="DK9" s="623"/>
      <c r="DL9" s="623"/>
      <c r="DM9" s="623"/>
      <c r="DN9" s="623"/>
      <c r="DO9" s="623"/>
      <c r="DP9" s="624"/>
      <c r="DQ9" s="628">
        <v>1436742</v>
      </c>
      <c r="DR9" s="623"/>
      <c r="DS9" s="623"/>
      <c r="DT9" s="623"/>
      <c r="DU9" s="623"/>
      <c r="DV9" s="623"/>
      <c r="DW9" s="623"/>
      <c r="DX9" s="623"/>
      <c r="DY9" s="623"/>
      <c r="DZ9" s="623"/>
      <c r="EA9" s="623"/>
      <c r="EB9" s="623"/>
      <c r="EC9" s="659"/>
    </row>
    <row r="10" spans="2:143" ht="11.25" customHeight="1" x14ac:dyDescent="0.15">
      <c r="B10" s="619" t="s">
        <v>233</v>
      </c>
      <c r="C10" s="620"/>
      <c r="D10" s="620"/>
      <c r="E10" s="620"/>
      <c r="F10" s="620"/>
      <c r="G10" s="620"/>
      <c r="H10" s="620"/>
      <c r="I10" s="620"/>
      <c r="J10" s="620"/>
      <c r="K10" s="620"/>
      <c r="L10" s="620"/>
      <c r="M10" s="620"/>
      <c r="N10" s="620"/>
      <c r="O10" s="620"/>
      <c r="P10" s="620"/>
      <c r="Q10" s="621"/>
      <c r="R10" s="622" t="s">
        <v>121</v>
      </c>
      <c r="S10" s="623"/>
      <c r="T10" s="623"/>
      <c r="U10" s="623"/>
      <c r="V10" s="623"/>
      <c r="W10" s="623"/>
      <c r="X10" s="623"/>
      <c r="Y10" s="624"/>
      <c r="Z10" s="660" t="s">
        <v>121</v>
      </c>
      <c r="AA10" s="660"/>
      <c r="AB10" s="660"/>
      <c r="AC10" s="660"/>
      <c r="AD10" s="661" t="s">
        <v>121</v>
      </c>
      <c r="AE10" s="661"/>
      <c r="AF10" s="661"/>
      <c r="AG10" s="661"/>
      <c r="AH10" s="661"/>
      <c r="AI10" s="661"/>
      <c r="AJ10" s="661"/>
      <c r="AK10" s="661"/>
      <c r="AL10" s="625" t="s">
        <v>121</v>
      </c>
      <c r="AM10" s="626"/>
      <c r="AN10" s="626"/>
      <c r="AO10" s="662"/>
      <c r="AP10" s="619" t="s">
        <v>234</v>
      </c>
      <c r="AQ10" s="620"/>
      <c r="AR10" s="620"/>
      <c r="AS10" s="620"/>
      <c r="AT10" s="620"/>
      <c r="AU10" s="620"/>
      <c r="AV10" s="620"/>
      <c r="AW10" s="620"/>
      <c r="AX10" s="620"/>
      <c r="AY10" s="620"/>
      <c r="AZ10" s="620"/>
      <c r="BA10" s="620"/>
      <c r="BB10" s="620"/>
      <c r="BC10" s="620"/>
      <c r="BD10" s="620"/>
      <c r="BE10" s="620"/>
      <c r="BF10" s="621"/>
      <c r="BG10" s="622">
        <v>173167</v>
      </c>
      <c r="BH10" s="623"/>
      <c r="BI10" s="623"/>
      <c r="BJ10" s="623"/>
      <c r="BK10" s="623"/>
      <c r="BL10" s="623"/>
      <c r="BM10" s="623"/>
      <c r="BN10" s="624"/>
      <c r="BO10" s="660">
        <v>2</v>
      </c>
      <c r="BP10" s="660"/>
      <c r="BQ10" s="660"/>
      <c r="BR10" s="660"/>
      <c r="BS10" s="661" t="s">
        <v>121</v>
      </c>
      <c r="BT10" s="661"/>
      <c r="BU10" s="661"/>
      <c r="BV10" s="661"/>
      <c r="BW10" s="661"/>
      <c r="BX10" s="661"/>
      <c r="BY10" s="661"/>
      <c r="BZ10" s="661"/>
      <c r="CA10" s="661"/>
      <c r="CB10" s="701"/>
      <c r="CD10" s="619" t="s">
        <v>235</v>
      </c>
      <c r="CE10" s="620"/>
      <c r="CF10" s="620"/>
      <c r="CG10" s="620"/>
      <c r="CH10" s="620"/>
      <c r="CI10" s="620"/>
      <c r="CJ10" s="620"/>
      <c r="CK10" s="620"/>
      <c r="CL10" s="620"/>
      <c r="CM10" s="620"/>
      <c r="CN10" s="620"/>
      <c r="CO10" s="620"/>
      <c r="CP10" s="620"/>
      <c r="CQ10" s="621"/>
      <c r="CR10" s="622">
        <v>46691</v>
      </c>
      <c r="CS10" s="623"/>
      <c r="CT10" s="623"/>
      <c r="CU10" s="623"/>
      <c r="CV10" s="623"/>
      <c r="CW10" s="623"/>
      <c r="CX10" s="623"/>
      <c r="CY10" s="624"/>
      <c r="CZ10" s="660">
        <v>0.2</v>
      </c>
      <c r="DA10" s="660"/>
      <c r="DB10" s="660"/>
      <c r="DC10" s="660"/>
      <c r="DD10" s="628" t="s">
        <v>121</v>
      </c>
      <c r="DE10" s="623"/>
      <c r="DF10" s="623"/>
      <c r="DG10" s="623"/>
      <c r="DH10" s="623"/>
      <c r="DI10" s="623"/>
      <c r="DJ10" s="623"/>
      <c r="DK10" s="623"/>
      <c r="DL10" s="623"/>
      <c r="DM10" s="623"/>
      <c r="DN10" s="623"/>
      <c r="DO10" s="623"/>
      <c r="DP10" s="624"/>
      <c r="DQ10" s="628">
        <v>1691</v>
      </c>
      <c r="DR10" s="623"/>
      <c r="DS10" s="623"/>
      <c r="DT10" s="623"/>
      <c r="DU10" s="623"/>
      <c r="DV10" s="623"/>
      <c r="DW10" s="623"/>
      <c r="DX10" s="623"/>
      <c r="DY10" s="623"/>
      <c r="DZ10" s="623"/>
      <c r="EA10" s="623"/>
      <c r="EB10" s="623"/>
      <c r="EC10" s="659"/>
    </row>
    <row r="11" spans="2:143" ht="11.25" customHeight="1" x14ac:dyDescent="0.15">
      <c r="B11" s="619" t="s">
        <v>236</v>
      </c>
      <c r="C11" s="620"/>
      <c r="D11" s="620"/>
      <c r="E11" s="620"/>
      <c r="F11" s="620"/>
      <c r="G11" s="620"/>
      <c r="H11" s="620"/>
      <c r="I11" s="620"/>
      <c r="J11" s="620"/>
      <c r="K11" s="620"/>
      <c r="L11" s="620"/>
      <c r="M11" s="620"/>
      <c r="N11" s="620"/>
      <c r="O11" s="620"/>
      <c r="P11" s="620"/>
      <c r="Q11" s="621"/>
      <c r="R11" s="622">
        <v>1489456</v>
      </c>
      <c r="S11" s="623"/>
      <c r="T11" s="623"/>
      <c r="U11" s="623"/>
      <c r="V11" s="623"/>
      <c r="W11" s="623"/>
      <c r="X11" s="623"/>
      <c r="Y11" s="624"/>
      <c r="Z11" s="625">
        <v>5.2</v>
      </c>
      <c r="AA11" s="626"/>
      <c r="AB11" s="626"/>
      <c r="AC11" s="627"/>
      <c r="AD11" s="628">
        <v>1489456</v>
      </c>
      <c r="AE11" s="623"/>
      <c r="AF11" s="623"/>
      <c r="AG11" s="623"/>
      <c r="AH11" s="623"/>
      <c r="AI11" s="623"/>
      <c r="AJ11" s="623"/>
      <c r="AK11" s="624"/>
      <c r="AL11" s="625">
        <v>11.2</v>
      </c>
      <c r="AM11" s="626"/>
      <c r="AN11" s="626"/>
      <c r="AO11" s="662"/>
      <c r="AP11" s="619" t="s">
        <v>237</v>
      </c>
      <c r="AQ11" s="620"/>
      <c r="AR11" s="620"/>
      <c r="AS11" s="620"/>
      <c r="AT11" s="620"/>
      <c r="AU11" s="620"/>
      <c r="AV11" s="620"/>
      <c r="AW11" s="620"/>
      <c r="AX11" s="620"/>
      <c r="AY11" s="620"/>
      <c r="AZ11" s="620"/>
      <c r="BA11" s="620"/>
      <c r="BB11" s="620"/>
      <c r="BC11" s="620"/>
      <c r="BD11" s="620"/>
      <c r="BE11" s="620"/>
      <c r="BF11" s="621"/>
      <c r="BG11" s="622">
        <v>224023</v>
      </c>
      <c r="BH11" s="623"/>
      <c r="BI11" s="623"/>
      <c r="BJ11" s="623"/>
      <c r="BK11" s="623"/>
      <c r="BL11" s="623"/>
      <c r="BM11" s="623"/>
      <c r="BN11" s="624"/>
      <c r="BO11" s="660">
        <v>2.6</v>
      </c>
      <c r="BP11" s="660"/>
      <c r="BQ11" s="660"/>
      <c r="BR11" s="660"/>
      <c r="BS11" s="661">
        <v>63895</v>
      </c>
      <c r="BT11" s="661"/>
      <c r="BU11" s="661"/>
      <c r="BV11" s="661"/>
      <c r="BW11" s="661"/>
      <c r="BX11" s="661"/>
      <c r="BY11" s="661"/>
      <c r="BZ11" s="661"/>
      <c r="CA11" s="661"/>
      <c r="CB11" s="701"/>
      <c r="CD11" s="619" t="s">
        <v>238</v>
      </c>
      <c r="CE11" s="620"/>
      <c r="CF11" s="620"/>
      <c r="CG11" s="620"/>
      <c r="CH11" s="620"/>
      <c r="CI11" s="620"/>
      <c r="CJ11" s="620"/>
      <c r="CK11" s="620"/>
      <c r="CL11" s="620"/>
      <c r="CM11" s="620"/>
      <c r="CN11" s="620"/>
      <c r="CO11" s="620"/>
      <c r="CP11" s="620"/>
      <c r="CQ11" s="621"/>
      <c r="CR11" s="622">
        <v>74486</v>
      </c>
      <c r="CS11" s="623"/>
      <c r="CT11" s="623"/>
      <c r="CU11" s="623"/>
      <c r="CV11" s="623"/>
      <c r="CW11" s="623"/>
      <c r="CX11" s="623"/>
      <c r="CY11" s="624"/>
      <c r="CZ11" s="660">
        <v>0.3</v>
      </c>
      <c r="DA11" s="660"/>
      <c r="DB11" s="660"/>
      <c r="DC11" s="660"/>
      <c r="DD11" s="628" t="s">
        <v>121</v>
      </c>
      <c r="DE11" s="623"/>
      <c r="DF11" s="623"/>
      <c r="DG11" s="623"/>
      <c r="DH11" s="623"/>
      <c r="DI11" s="623"/>
      <c r="DJ11" s="623"/>
      <c r="DK11" s="623"/>
      <c r="DL11" s="623"/>
      <c r="DM11" s="623"/>
      <c r="DN11" s="623"/>
      <c r="DO11" s="623"/>
      <c r="DP11" s="624"/>
      <c r="DQ11" s="628">
        <v>64705</v>
      </c>
      <c r="DR11" s="623"/>
      <c r="DS11" s="623"/>
      <c r="DT11" s="623"/>
      <c r="DU11" s="623"/>
      <c r="DV11" s="623"/>
      <c r="DW11" s="623"/>
      <c r="DX11" s="623"/>
      <c r="DY11" s="623"/>
      <c r="DZ11" s="623"/>
      <c r="EA11" s="623"/>
      <c r="EB11" s="623"/>
      <c r="EC11" s="659"/>
    </row>
    <row r="12" spans="2:143" ht="11.25" customHeight="1" x14ac:dyDescent="0.15">
      <c r="B12" s="619" t="s">
        <v>239</v>
      </c>
      <c r="C12" s="620"/>
      <c r="D12" s="620"/>
      <c r="E12" s="620"/>
      <c r="F12" s="620"/>
      <c r="G12" s="620"/>
      <c r="H12" s="620"/>
      <c r="I12" s="620"/>
      <c r="J12" s="620"/>
      <c r="K12" s="620"/>
      <c r="L12" s="620"/>
      <c r="M12" s="620"/>
      <c r="N12" s="620"/>
      <c r="O12" s="620"/>
      <c r="P12" s="620"/>
      <c r="Q12" s="621"/>
      <c r="R12" s="622" t="s">
        <v>121</v>
      </c>
      <c r="S12" s="623"/>
      <c r="T12" s="623"/>
      <c r="U12" s="623"/>
      <c r="V12" s="623"/>
      <c r="W12" s="623"/>
      <c r="X12" s="623"/>
      <c r="Y12" s="624"/>
      <c r="Z12" s="660" t="s">
        <v>121</v>
      </c>
      <c r="AA12" s="660"/>
      <c r="AB12" s="660"/>
      <c r="AC12" s="660"/>
      <c r="AD12" s="661" t="s">
        <v>121</v>
      </c>
      <c r="AE12" s="661"/>
      <c r="AF12" s="661"/>
      <c r="AG12" s="661"/>
      <c r="AH12" s="661"/>
      <c r="AI12" s="661"/>
      <c r="AJ12" s="661"/>
      <c r="AK12" s="661"/>
      <c r="AL12" s="625" t="s">
        <v>121</v>
      </c>
      <c r="AM12" s="626"/>
      <c r="AN12" s="626"/>
      <c r="AO12" s="662"/>
      <c r="AP12" s="619" t="s">
        <v>240</v>
      </c>
      <c r="AQ12" s="620"/>
      <c r="AR12" s="620"/>
      <c r="AS12" s="620"/>
      <c r="AT12" s="620"/>
      <c r="AU12" s="620"/>
      <c r="AV12" s="620"/>
      <c r="AW12" s="620"/>
      <c r="AX12" s="620"/>
      <c r="AY12" s="620"/>
      <c r="AZ12" s="620"/>
      <c r="BA12" s="620"/>
      <c r="BB12" s="620"/>
      <c r="BC12" s="620"/>
      <c r="BD12" s="620"/>
      <c r="BE12" s="620"/>
      <c r="BF12" s="621"/>
      <c r="BG12" s="622">
        <v>3379398</v>
      </c>
      <c r="BH12" s="623"/>
      <c r="BI12" s="623"/>
      <c r="BJ12" s="623"/>
      <c r="BK12" s="623"/>
      <c r="BL12" s="623"/>
      <c r="BM12" s="623"/>
      <c r="BN12" s="624"/>
      <c r="BO12" s="660">
        <v>39.5</v>
      </c>
      <c r="BP12" s="660"/>
      <c r="BQ12" s="660"/>
      <c r="BR12" s="660"/>
      <c r="BS12" s="661" t="s">
        <v>121</v>
      </c>
      <c r="BT12" s="661"/>
      <c r="BU12" s="661"/>
      <c r="BV12" s="661"/>
      <c r="BW12" s="661"/>
      <c r="BX12" s="661"/>
      <c r="BY12" s="661"/>
      <c r="BZ12" s="661"/>
      <c r="CA12" s="661"/>
      <c r="CB12" s="701"/>
      <c r="CD12" s="619" t="s">
        <v>241</v>
      </c>
      <c r="CE12" s="620"/>
      <c r="CF12" s="620"/>
      <c r="CG12" s="620"/>
      <c r="CH12" s="620"/>
      <c r="CI12" s="620"/>
      <c r="CJ12" s="620"/>
      <c r="CK12" s="620"/>
      <c r="CL12" s="620"/>
      <c r="CM12" s="620"/>
      <c r="CN12" s="620"/>
      <c r="CO12" s="620"/>
      <c r="CP12" s="620"/>
      <c r="CQ12" s="621"/>
      <c r="CR12" s="622">
        <v>462558</v>
      </c>
      <c r="CS12" s="623"/>
      <c r="CT12" s="623"/>
      <c r="CU12" s="623"/>
      <c r="CV12" s="623"/>
      <c r="CW12" s="623"/>
      <c r="CX12" s="623"/>
      <c r="CY12" s="624"/>
      <c r="CZ12" s="660">
        <v>1.6</v>
      </c>
      <c r="DA12" s="660"/>
      <c r="DB12" s="660"/>
      <c r="DC12" s="660"/>
      <c r="DD12" s="628">
        <v>19527</v>
      </c>
      <c r="DE12" s="623"/>
      <c r="DF12" s="623"/>
      <c r="DG12" s="623"/>
      <c r="DH12" s="623"/>
      <c r="DI12" s="623"/>
      <c r="DJ12" s="623"/>
      <c r="DK12" s="623"/>
      <c r="DL12" s="623"/>
      <c r="DM12" s="623"/>
      <c r="DN12" s="623"/>
      <c r="DO12" s="623"/>
      <c r="DP12" s="624"/>
      <c r="DQ12" s="628">
        <v>161494</v>
      </c>
      <c r="DR12" s="623"/>
      <c r="DS12" s="623"/>
      <c r="DT12" s="623"/>
      <c r="DU12" s="623"/>
      <c r="DV12" s="623"/>
      <c r="DW12" s="623"/>
      <c r="DX12" s="623"/>
      <c r="DY12" s="623"/>
      <c r="DZ12" s="623"/>
      <c r="EA12" s="623"/>
      <c r="EB12" s="623"/>
      <c r="EC12" s="659"/>
    </row>
    <row r="13" spans="2:143" ht="11.25" customHeight="1" x14ac:dyDescent="0.15">
      <c r="B13" s="619" t="s">
        <v>242</v>
      </c>
      <c r="C13" s="620"/>
      <c r="D13" s="620"/>
      <c r="E13" s="620"/>
      <c r="F13" s="620"/>
      <c r="G13" s="620"/>
      <c r="H13" s="620"/>
      <c r="I13" s="620"/>
      <c r="J13" s="620"/>
      <c r="K13" s="620"/>
      <c r="L13" s="620"/>
      <c r="M13" s="620"/>
      <c r="N13" s="620"/>
      <c r="O13" s="620"/>
      <c r="P13" s="620"/>
      <c r="Q13" s="621"/>
      <c r="R13" s="622" t="s">
        <v>121</v>
      </c>
      <c r="S13" s="623"/>
      <c r="T13" s="623"/>
      <c r="U13" s="623"/>
      <c r="V13" s="623"/>
      <c r="W13" s="623"/>
      <c r="X13" s="623"/>
      <c r="Y13" s="624"/>
      <c r="Z13" s="660" t="s">
        <v>121</v>
      </c>
      <c r="AA13" s="660"/>
      <c r="AB13" s="660"/>
      <c r="AC13" s="660"/>
      <c r="AD13" s="661" t="s">
        <v>121</v>
      </c>
      <c r="AE13" s="661"/>
      <c r="AF13" s="661"/>
      <c r="AG13" s="661"/>
      <c r="AH13" s="661"/>
      <c r="AI13" s="661"/>
      <c r="AJ13" s="661"/>
      <c r="AK13" s="661"/>
      <c r="AL13" s="625" t="s">
        <v>121</v>
      </c>
      <c r="AM13" s="626"/>
      <c r="AN13" s="626"/>
      <c r="AO13" s="662"/>
      <c r="AP13" s="619" t="s">
        <v>243</v>
      </c>
      <c r="AQ13" s="620"/>
      <c r="AR13" s="620"/>
      <c r="AS13" s="620"/>
      <c r="AT13" s="620"/>
      <c r="AU13" s="620"/>
      <c r="AV13" s="620"/>
      <c r="AW13" s="620"/>
      <c r="AX13" s="620"/>
      <c r="AY13" s="620"/>
      <c r="AZ13" s="620"/>
      <c r="BA13" s="620"/>
      <c r="BB13" s="620"/>
      <c r="BC13" s="620"/>
      <c r="BD13" s="620"/>
      <c r="BE13" s="620"/>
      <c r="BF13" s="621"/>
      <c r="BG13" s="622">
        <v>3347801</v>
      </c>
      <c r="BH13" s="623"/>
      <c r="BI13" s="623"/>
      <c r="BJ13" s="623"/>
      <c r="BK13" s="623"/>
      <c r="BL13" s="623"/>
      <c r="BM13" s="623"/>
      <c r="BN13" s="624"/>
      <c r="BO13" s="660">
        <v>39.1</v>
      </c>
      <c r="BP13" s="660"/>
      <c r="BQ13" s="660"/>
      <c r="BR13" s="660"/>
      <c r="BS13" s="661" t="s">
        <v>121</v>
      </c>
      <c r="BT13" s="661"/>
      <c r="BU13" s="661"/>
      <c r="BV13" s="661"/>
      <c r="BW13" s="661"/>
      <c r="BX13" s="661"/>
      <c r="BY13" s="661"/>
      <c r="BZ13" s="661"/>
      <c r="CA13" s="661"/>
      <c r="CB13" s="701"/>
      <c r="CD13" s="619" t="s">
        <v>244</v>
      </c>
      <c r="CE13" s="620"/>
      <c r="CF13" s="620"/>
      <c r="CG13" s="620"/>
      <c r="CH13" s="620"/>
      <c r="CI13" s="620"/>
      <c r="CJ13" s="620"/>
      <c r="CK13" s="620"/>
      <c r="CL13" s="620"/>
      <c r="CM13" s="620"/>
      <c r="CN13" s="620"/>
      <c r="CO13" s="620"/>
      <c r="CP13" s="620"/>
      <c r="CQ13" s="621"/>
      <c r="CR13" s="622">
        <v>2153516</v>
      </c>
      <c r="CS13" s="623"/>
      <c r="CT13" s="623"/>
      <c r="CU13" s="623"/>
      <c r="CV13" s="623"/>
      <c r="CW13" s="623"/>
      <c r="CX13" s="623"/>
      <c r="CY13" s="624"/>
      <c r="CZ13" s="660">
        <v>7.6</v>
      </c>
      <c r="DA13" s="660"/>
      <c r="DB13" s="660"/>
      <c r="DC13" s="660"/>
      <c r="DD13" s="628">
        <v>151547</v>
      </c>
      <c r="DE13" s="623"/>
      <c r="DF13" s="623"/>
      <c r="DG13" s="623"/>
      <c r="DH13" s="623"/>
      <c r="DI13" s="623"/>
      <c r="DJ13" s="623"/>
      <c r="DK13" s="623"/>
      <c r="DL13" s="623"/>
      <c r="DM13" s="623"/>
      <c r="DN13" s="623"/>
      <c r="DO13" s="623"/>
      <c r="DP13" s="624"/>
      <c r="DQ13" s="628">
        <v>1791560</v>
      </c>
      <c r="DR13" s="623"/>
      <c r="DS13" s="623"/>
      <c r="DT13" s="623"/>
      <c r="DU13" s="623"/>
      <c r="DV13" s="623"/>
      <c r="DW13" s="623"/>
      <c r="DX13" s="623"/>
      <c r="DY13" s="623"/>
      <c r="DZ13" s="623"/>
      <c r="EA13" s="623"/>
      <c r="EB13" s="623"/>
      <c r="EC13" s="659"/>
    </row>
    <row r="14" spans="2:143" ht="11.25" customHeight="1" x14ac:dyDescent="0.15">
      <c r="B14" s="619" t="s">
        <v>245</v>
      </c>
      <c r="C14" s="620"/>
      <c r="D14" s="620"/>
      <c r="E14" s="620"/>
      <c r="F14" s="620"/>
      <c r="G14" s="620"/>
      <c r="H14" s="620"/>
      <c r="I14" s="620"/>
      <c r="J14" s="620"/>
      <c r="K14" s="620"/>
      <c r="L14" s="620"/>
      <c r="M14" s="620"/>
      <c r="N14" s="620"/>
      <c r="O14" s="620"/>
      <c r="P14" s="620"/>
      <c r="Q14" s="621"/>
      <c r="R14" s="622">
        <v>1614</v>
      </c>
      <c r="S14" s="623"/>
      <c r="T14" s="623"/>
      <c r="U14" s="623"/>
      <c r="V14" s="623"/>
      <c r="W14" s="623"/>
      <c r="X14" s="623"/>
      <c r="Y14" s="624"/>
      <c r="Z14" s="660">
        <v>0</v>
      </c>
      <c r="AA14" s="660"/>
      <c r="AB14" s="660"/>
      <c r="AC14" s="660"/>
      <c r="AD14" s="661">
        <v>1614</v>
      </c>
      <c r="AE14" s="661"/>
      <c r="AF14" s="661"/>
      <c r="AG14" s="661"/>
      <c r="AH14" s="661"/>
      <c r="AI14" s="661"/>
      <c r="AJ14" s="661"/>
      <c r="AK14" s="661"/>
      <c r="AL14" s="625">
        <v>0</v>
      </c>
      <c r="AM14" s="626"/>
      <c r="AN14" s="626"/>
      <c r="AO14" s="662"/>
      <c r="AP14" s="619" t="s">
        <v>246</v>
      </c>
      <c r="AQ14" s="620"/>
      <c r="AR14" s="620"/>
      <c r="AS14" s="620"/>
      <c r="AT14" s="620"/>
      <c r="AU14" s="620"/>
      <c r="AV14" s="620"/>
      <c r="AW14" s="620"/>
      <c r="AX14" s="620"/>
      <c r="AY14" s="620"/>
      <c r="AZ14" s="620"/>
      <c r="BA14" s="620"/>
      <c r="BB14" s="620"/>
      <c r="BC14" s="620"/>
      <c r="BD14" s="620"/>
      <c r="BE14" s="620"/>
      <c r="BF14" s="621"/>
      <c r="BG14" s="622">
        <v>167032</v>
      </c>
      <c r="BH14" s="623"/>
      <c r="BI14" s="623"/>
      <c r="BJ14" s="623"/>
      <c r="BK14" s="623"/>
      <c r="BL14" s="623"/>
      <c r="BM14" s="623"/>
      <c r="BN14" s="624"/>
      <c r="BO14" s="660">
        <v>2</v>
      </c>
      <c r="BP14" s="660"/>
      <c r="BQ14" s="660"/>
      <c r="BR14" s="660"/>
      <c r="BS14" s="661" t="s">
        <v>121</v>
      </c>
      <c r="BT14" s="661"/>
      <c r="BU14" s="661"/>
      <c r="BV14" s="661"/>
      <c r="BW14" s="661"/>
      <c r="BX14" s="661"/>
      <c r="BY14" s="661"/>
      <c r="BZ14" s="661"/>
      <c r="CA14" s="661"/>
      <c r="CB14" s="701"/>
      <c r="CD14" s="619" t="s">
        <v>247</v>
      </c>
      <c r="CE14" s="620"/>
      <c r="CF14" s="620"/>
      <c r="CG14" s="620"/>
      <c r="CH14" s="620"/>
      <c r="CI14" s="620"/>
      <c r="CJ14" s="620"/>
      <c r="CK14" s="620"/>
      <c r="CL14" s="620"/>
      <c r="CM14" s="620"/>
      <c r="CN14" s="620"/>
      <c r="CO14" s="620"/>
      <c r="CP14" s="620"/>
      <c r="CQ14" s="621"/>
      <c r="CR14" s="622">
        <v>685047</v>
      </c>
      <c r="CS14" s="623"/>
      <c r="CT14" s="623"/>
      <c r="CU14" s="623"/>
      <c r="CV14" s="623"/>
      <c r="CW14" s="623"/>
      <c r="CX14" s="623"/>
      <c r="CY14" s="624"/>
      <c r="CZ14" s="660">
        <v>2.4</v>
      </c>
      <c r="DA14" s="660"/>
      <c r="DB14" s="660"/>
      <c r="DC14" s="660"/>
      <c r="DD14" s="628">
        <v>76</v>
      </c>
      <c r="DE14" s="623"/>
      <c r="DF14" s="623"/>
      <c r="DG14" s="623"/>
      <c r="DH14" s="623"/>
      <c r="DI14" s="623"/>
      <c r="DJ14" s="623"/>
      <c r="DK14" s="623"/>
      <c r="DL14" s="623"/>
      <c r="DM14" s="623"/>
      <c r="DN14" s="623"/>
      <c r="DO14" s="623"/>
      <c r="DP14" s="624"/>
      <c r="DQ14" s="628">
        <v>677832</v>
      </c>
      <c r="DR14" s="623"/>
      <c r="DS14" s="623"/>
      <c r="DT14" s="623"/>
      <c r="DU14" s="623"/>
      <c r="DV14" s="623"/>
      <c r="DW14" s="623"/>
      <c r="DX14" s="623"/>
      <c r="DY14" s="623"/>
      <c r="DZ14" s="623"/>
      <c r="EA14" s="623"/>
      <c r="EB14" s="623"/>
      <c r="EC14" s="659"/>
    </row>
    <row r="15" spans="2:143" ht="11.25" customHeight="1" x14ac:dyDescent="0.15">
      <c r="B15" s="619" t="s">
        <v>248</v>
      </c>
      <c r="C15" s="620"/>
      <c r="D15" s="620"/>
      <c r="E15" s="620"/>
      <c r="F15" s="620"/>
      <c r="G15" s="620"/>
      <c r="H15" s="620"/>
      <c r="I15" s="620"/>
      <c r="J15" s="620"/>
      <c r="K15" s="620"/>
      <c r="L15" s="620"/>
      <c r="M15" s="620"/>
      <c r="N15" s="620"/>
      <c r="O15" s="620"/>
      <c r="P15" s="620"/>
      <c r="Q15" s="621"/>
      <c r="R15" s="622" t="s">
        <v>121</v>
      </c>
      <c r="S15" s="623"/>
      <c r="T15" s="623"/>
      <c r="U15" s="623"/>
      <c r="V15" s="623"/>
      <c r="W15" s="623"/>
      <c r="X15" s="623"/>
      <c r="Y15" s="624"/>
      <c r="Z15" s="660" t="s">
        <v>121</v>
      </c>
      <c r="AA15" s="660"/>
      <c r="AB15" s="660"/>
      <c r="AC15" s="660"/>
      <c r="AD15" s="661" t="s">
        <v>121</v>
      </c>
      <c r="AE15" s="661"/>
      <c r="AF15" s="661"/>
      <c r="AG15" s="661"/>
      <c r="AH15" s="661"/>
      <c r="AI15" s="661"/>
      <c r="AJ15" s="661"/>
      <c r="AK15" s="661"/>
      <c r="AL15" s="625" t="s">
        <v>121</v>
      </c>
      <c r="AM15" s="626"/>
      <c r="AN15" s="626"/>
      <c r="AO15" s="662"/>
      <c r="AP15" s="619" t="s">
        <v>249</v>
      </c>
      <c r="AQ15" s="620"/>
      <c r="AR15" s="620"/>
      <c r="AS15" s="620"/>
      <c r="AT15" s="620"/>
      <c r="AU15" s="620"/>
      <c r="AV15" s="620"/>
      <c r="AW15" s="620"/>
      <c r="AX15" s="620"/>
      <c r="AY15" s="620"/>
      <c r="AZ15" s="620"/>
      <c r="BA15" s="620"/>
      <c r="BB15" s="620"/>
      <c r="BC15" s="620"/>
      <c r="BD15" s="620"/>
      <c r="BE15" s="620"/>
      <c r="BF15" s="621"/>
      <c r="BG15" s="622">
        <v>572737</v>
      </c>
      <c r="BH15" s="623"/>
      <c r="BI15" s="623"/>
      <c r="BJ15" s="623"/>
      <c r="BK15" s="623"/>
      <c r="BL15" s="623"/>
      <c r="BM15" s="623"/>
      <c r="BN15" s="624"/>
      <c r="BO15" s="660">
        <v>6.7</v>
      </c>
      <c r="BP15" s="660"/>
      <c r="BQ15" s="660"/>
      <c r="BR15" s="660"/>
      <c r="BS15" s="661" t="s">
        <v>121</v>
      </c>
      <c r="BT15" s="661"/>
      <c r="BU15" s="661"/>
      <c r="BV15" s="661"/>
      <c r="BW15" s="661"/>
      <c r="BX15" s="661"/>
      <c r="BY15" s="661"/>
      <c r="BZ15" s="661"/>
      <c r="CA15" s="661"/>
      <c r="CB15" s="701"/>
      <c r="CD15" s="619" t="s">
        <v>250</v>
      </c>
      <c r="CE15" s="620"/>
      <c r="CF15" s="620"/>
      <c r="CG15" s="620"/>
      <c r="CH15" s="620"/>
      <c r="CI15" s="620"/>
      <c r="CJ15" s="620"/>
      <c r="CK15" s="620"/>
      <c r="CL15" s="620"/>
      <c r="CM15" s="620"/>
      <c r="CN15" s="620"/>
      <c r="CO15" s="620"/>
      <c r="CP15" s="620"/>
      <c r="CQ15" s="621"/>
      <c r="CR15" s="622">
        <v>5091837</v>
      </c>
      <c r="CS15" s="623"/>
      <c r="CT15" s="623"/>
      <c r="CU15" s="623"/>
      <c r="CV15" s="623"/>
      <c r="CW15" s="623"/>
      <c r="CX15" s="623"/>
      <c r="CY15" s="624"/>
      <c r="CZ15" s="660">
        <v>17.899999999999999</v>
      </c>
      <c r="DA15" s="660"/>
      <c r="DB15" s="660"/>
      <c r="DC15" s="660"/>
      <c r="DD15" s="628">
        <v>2461661</v>
      </c>
      <c r="DE15" s="623"/>
      <c r="DF15" s="623"/>
      <c r="DG15" s="623"/>
      <c r="DH15" s="623"/>
      <c r="DI15" s="623"/>
      <c r="DJ15" s="623"/>
      <c r="DK15" s="623"/>
      <c r="DL15" s="623"/>
      <c r="DM15" s="623"/>
      <c r="DN15" s="623"/>
      <c r="DO15" s="623"/>
      <c r="DP15" s="624"/>
      <c r="DQ15" s="628">
        <v>2086185</v>
      </c>
      <c r="DR15" s="623"/>
      <c r="DS15" s="623"/>
      <c r="DT15" s="623"/>
      <c r="DU15" s="623"/>
      <c r="DV15" s="623"/>
      <c r="DW15" s="623"/>
      <c r="DX15" s="623"/>
      <c r="DY15" s="623"/>
      <c r="DZ15" s="623"/>
      <c r="EA15" s="623"/>
      <c r="EB15" s="623"/>
      <c r="EC15" s="659"/>
    </row>
    <row r="16" spans="2:143" ht="11.25" customHeight="1" x14ac:dyDescent="0.15">
      <c r="B16" s="619" t="s">
        <v>251</v>
      </c>
      <c r="C16" s="620"/>
      <c r="D16" s="620"/>
      <c r="E16" s="620"/>
      <c r="F16" s="620"/>
      <c r="G16" s="620"/>
      <c r="H16" s="620"/>
      <c r="I16" s="620"/>
      <c r="J16" s="620"/>
      <c r="K16" s="620"/>
      <c r="L16" s="620"/>
      <c r="M16" s="620"/>
      <c r="N16" s="620"/>
      <c r="O16" s="620"/>
      <c r="P16" s="620"/>
      <c r="Q16" s="621"/>
      <c r="R16" s="622">
        <v>16544</v>
      </c>
      <c r="S16" s="623"/>
      <c r="T16" s="623"/>
      <c r="U16" s="623"/>
      <c r="V16" s="623"/>
      <c r="W16" s="623"/>
      <c r="X16" s="623"/>
      <c r="Y16" s="624"/>
      <c r="Z16" s="660">
        <v>0.1</v>
      </c>
      <c r="AA16" s="660"/>
      <c r="AB16" s="660"/>
      <c r="AC16" s="660"/>
      <c r="AD16" s="661">
        <v>16544</v>
      </c>
      <c r="AE16" s="661"/>
      <c r="AF16" s="661"/>
      <c r="AG16" s="661"/>
      <c r="AH16" s="661"/>
      <c r="AI16" s="661"/>
      <c r="AJ16" s="661"/>
      <c r="AK16" s="661"/>
      <c r="AL16" s="625">
        <v>0.1</v>
      </c>
      <c r="AM16" s="626"/>
      <c r="AN16" s="626"/>
      <c r="AO16" s="662"/>
      <c r="AP16" s="619" t="s">
        <v>252</v>
      </c>
      <c r="AQ16" s="620"/>
      <c r="AR16" s="620"/>
      <c r="AS16" s="620"/>
      <c r="AT16" s="620"/>
      <c r="AU16" s="620"/>
      <c r="AV16" s="620"/>
      <c r="AW16" s="620"/>
      <c r="AX16" s="620"/>
      <c r="AY16" s="620"/>
      <c r="AZ16" s="620"/>
      <c r="BA16" s="620"/>
      <c r="BB16" s="620"/>
      <c r="BC16" s="620"/>
      <c r="BD16" s="620"/>
      <c r="BE16" s="620"/>
      <c r="BF16" s="621"/>
      <c r="BG16" s="622" t="s">
        <v>121</v>
      </c>
      <c r="BH16" s="623"/>
      <c r="BI16" s="623"/>
      <c r="BJ16" s="623"/>
      <c r="BK16" s="623"/>
      <c r="BL16" s="623"/>
      <c r="BM16" s="623"/>
      <c r="BN16" s="624"/>
      <c r="BO16" s="660" t="s">
        <v>121</v>
      </c>
      <c r="BP16" s="660"/>
      <c r="BQ16" s="660"/>
      <c r="BR16" s="660"/>
      <c r="BS16" s="661" t="s">
        <v>121</v>
      </c>
      <c r="BT16" s="661"/>
      <c r="BU16" s="661"/>
      <c r="BV16" s="661"/>
      <c r="BW16" s="661"/>
      <c r="BX16" s="661"/>
      <c r="BY16" s="661"/>
      <c r="BZ16" s="661"/>
      <c r="CA16" s="661"/>
      <c r="CB16" s="701"/>
      <c r="CD16" s="619" t="s">
        <v>253</v>
      </c>
      <c r="CE16" s="620"/>
      <c r="CF16" s="620"/>
      <c r="CG16" s="620"/>
      <c r="CH16" s="620"/>
      <c r="CI16" s="620"/>
      <c r="CJ16" s="620"/>
      <c r="CK16" s="620"/>
      <c r="CL16" s="620"/>
      <c r="CM16" s="620"/>
      <c r="CN16" s="620"/>
      <c r="CO16" s="620"/>
      <c r="CP16" s="620"/>
      <c r="CQ16" s="621"/>
      <c r="CR16" s="622">
        <v>68992</v>
      </c>
      <c r="CS16" s="623"/>
      <c r="CT16" s="623"/>
      <c r="CU16" s="623"/>
      <c r="CV16" s="623"/>
      <c r="CW16" s="623"/>
      <c r="CX16" s="623"/>
      <c r="CY16" s="624"/>
      <c r="CZ16" s="660">
        <v>0.2</v>
      </c>
      <c r="DA16" s="660"/>
      <c r="DB16" s="660"/>
      <c r="DC16" s="660"/>
      <c r="DD16" s="628" t="s">
        <v>121</v>
      </c>
      <c r="DE16" s="623"/>
      <c r="DF16" s="623"/>
      <c r="DG16" s="623"/>
      <c r="DH16" s="623"/>
      <c r="DI16" s="623"/>
      <c r="DJ16" s="623"/>
      <c r="DK16" s="623"/>
      <c r="DL16" s="623"/>
      <c r="DM16" s="623"/>
      <c r="DN16" s="623"/>
      <c r="DO16" s="623"/>
      <c r="DP16" s="624"/>
      <c r="DQ16" s="628">
        <v>14052</v>
      </c>
      <c r="DR16" s="623"/>
      <c r="DS16" s="623"/>
      <c r="DT16" s="623"/>
      <c r="DU16" s="623"/>
      <c r="DV16" s="623"/>
      <c r="DW16" s="623"/>
      <c r="DX16" s="623"/>
      <c r="DY16" s="623"/>
      <c r="DZ16" s="623"/>
      <c r="EA16" s="623"/>
      <c r="EB16" s="623"/>
      <c r="EC16" s="659"/>
    </row>
    <row r="17" spans="2:133" ht="11.25" customHeight="1" x14ac:dyDescent="0.15">
      <c r="B17" s="619" t="s">
        <v>254</v>
      </c>
      <c r="C17" s="620"/>
      <c r="D17" s="620"/>
      <c r="E17" s="620"/>
      <c r="F17" s="620"/>
      <c r="G17" s="620"/>
      <c r="H17" s="620"/>
      <c r="I17" s="620"/>
      <c r="J17" s="620"/>
      <c r="K17" s="620"/>
      <c r="L17" s="620"/>
      <c r="M17" s="620"/>
      <c r="N17" s="620"/>
      <c r="O17" s="620"/>
      <c r="P17" s="620"/>
      <c r="Q17" s="621"/>
      <c r="R17" s="622">
        <v>119446</v>
      </c>
      <c r="S17" s="623"/>
      <c r="T17" s="623"/>
      <c r="U17" s="623"/>
      <c r="V17" s="623"/>
      <c r="W17" s="623"/>
      <c r="X17" s="623"/>
      <c r="Y17" s="624"/>
      <c r="Z17" s="660">
        <v>0.4</v>
      </c>
      <c r="AA17" s="660"/>
      <c r="AB17" s="660"/>
      <c r="AC17" s="660"/>
      <c r="AD17" s="661">
        <v>119446</v>
      </c>
      <c r="AE17" s="661"/>
      <c r="AF17" s="661"/>
      <c r="AG17" s="661"/>
      <c r="AH17" s="661"/>
      <c r="AI17" s="661"/>
      <c r="AJ17" s="661"/>
      <c r="AK17" s="661"/>
      <c r="AL17" s="625">
        <v>0.9</v>
      </c>
      <c r="AM17" s="626"/>
      <c r="AN17" s="626"/>
      <c r="AO17" s="662"/>
      <c r="AP17" s="619" t="s">
        <v>255</v>
      </c>
      <c r="AQ17" s="620"/>
      <c r="AR17" s="620"/>
      <c r="AS17" s="620"/>
      <c r="AT17" s="620"/>
      <c r="AU17" s="620"/>
      <c r="AV17" s="620"/>
      <c r="AW17" s="620"/>
      <c r="AX17" s="620"/>
      <c r="AY17" s="620"/>
      <c r="AZ17" s="620"/>
      <c r="BA17" s="620"/>
      <c r="BB17" s="620"/>
      <c r="BC17" s="620"/>
      <c r="BD17" s="620"/>
      <c r="BE17" s="620"/>
      <c r="BF17" s="621"/>
      <c r="BG17" s="622" t="s">
        <v>121</v>
      </c>
      <c r="BH17" s="623"/>
      <c r="BI17" s="623"/>
      <c r="BJ17" s="623"/>
      <c r="BK17" s="623"/>
      <c r="BL17" s="623"/>
      <c r="BM17" s="623"/>
      <c r="BN17" s="624"/>
      <c r="BO17" s="660" t="s">
        <v>121</v>
      </c>
      <c r="BP17" s="660"/>
      <c r="BQ17" s="660"/>
      <c r="BR17" s="660"/>
      <c r="BS17" s="661" t="s">
        <v>121</v>
      </c>
      <c r="BT17" s="661"/>
      <c r="BU17" s="661"/>
      <c r="BV17" s="661"/>
      <c r="BW17" s="661"/>
      <c r="BX17" s="661"/>
      <c r="BY17" s="661"/>
      <c r="BZ17" s="661"/>
      <c r="CA17" s="661"/>
      <c r="CB17" s="701"/>
      <c r="CD17" s="619" t="s">
        <v>256</v>
      </c>
      <c r="CE17" s="620"/>
      <c r="CF17" s="620"/>
      <c r="CG17" s="620"/>
      <c r="CH17" s="620"/>
      <c r="CI17" s="620"/>
      <c r="CJ17" s="620"/>
      <c r="CK17" s="620"/>
      <c r="CL17" s="620"/>
      <c r="CM17" s="620"/>
      <c r="CN17" s="620"/>
      <c r="CO17" s="620"/>
      <c r="CP17" s="620"/>
      <c r="CQ17" s="621"/>
      <c r="CR17" s="622">
        <v>1993748</v>
      </c>
      <c r="CS17" s="623"/>
      <c r="CT17" s="623"/>
      <c r="CU17" s="623"/>
      <c r="CV17" s="623"/>
      <c r="CW17" s="623"/>
      <c r="CX17" s="623"/>
      <c r="CY17" s="624"/>
      <c r="CZ17" s="660">
        <v>7</v>
      </c>
      <c r="DA17" s="660"/>
      <c r="DB17" s="660"/>
      <c r="DC17" s="660"/>
      <c r="DD17" s="628" t="s">
        <v>121</v>
      </c>
      <c r="DE17" s="623"/>
      <c r="DF17" s="623"/>
      <c r="DG17" s="623"/>
      <c r="DH17" s="623"/>
      <c r="DI17" s="623"/>
      <c r="DJ17" s="623"/>
      <c r="DK17" s="623"/>
      <c r="DL17" s="623"/>
      <c r="DM17" s="623"/>
      <c r="DN17" s="623"/>
      <c r="DO17" s="623"/>
      <c r="DP17" s="624"/>
      <c r="DQ17" s="628">
        <v>1812151</v>
      </c>
      <c r="DR17" s="623"/>
      <c r="DS17" s="623"/>
      <c r="DT17" s="623"/>
      <c r="DU17" s="623"/>
      <c r="DV17" s="623"/>
      <c r="DW17" s="623"/>
      <c r="DX17" s="623"/>
      <c r="DY17" s="623"/>
      <c r="DZ17" s="623"/>
      <c r="EA17" s="623"/>
      <c r="EB17" s="623"/>
      <c r="EC17" s="659"/>
    </row>
    <row r="18" spans="2:133" ht="11.25" customHeight="1" x14ac:dyDescent="0.15">
      <c r="B18" s="619" t="s">
        <v>257</v>
      </c>
      <c r="C18" s="620"/>
      <c r="D18" s="620"/>
      <c r="E18" s="620"/>
      <c r="F18" s="620"/>
      <c r="G18" s="620"/>
      <c r="H18" s="620"/>
      <c r="I18" s="620"/>
      <c r="J18" s="620"/>
      <c r="K18" s="620"/>
      <c r="L18" s="620"/>
      <c r="M18" s="620"/>
      <c r="N18" s="620"/>
      <c r="O18" s="620"/>
      <c r="P18" s="620"/>
      <c r="Q18" s="621"/>
      <c r="R18" s="622">
        <v>95493</v>
      </c>
      <c r="S18" s="623"/>
      <c r="T18" s="623"/>
      <c r="U18" s="623"/>
      <c r="V18" s="623"/>
      <c r="W18" s="623"/>
      <c r="X18" s="623"/>
      <c r="Y18" s="624"/>
      <c r="Z18" s="660">
        <v>0.3</v>
      </c>
      <c r="AA18" s="660"/>
      <c r="AB18" s="660"/>
      <c r="AC18" s="660"/>
      <c r="AD18" s="661">
        <v>95493</v>
      </c>
      <c r="AE18" s="661"/>
      <c r="AF18" s="661"/>
      <c r="AG18" s="661"/>
      <c r="AH18" s="661"/>
      <c r="AI18" s="661"/>
      <c r="AJ18" s="661"/>
      <c r="AK18" s="661"/>
      <c r="AL18" s="625">
        <v>0.7</v>
      </c>
      <c r="AM18" s="626"/>
      <c r="AN18" s="626"/>
      <c r="AO18" s="662"/>
      <c r="AP18" s="619" t="s">
        <v>258</v>
      </c>
      <c r="AQ18" s="620"/>
      <c r="AR18" s="620"/>
      <c r="AS18" s="620"/>
      <c r="AT18" s="620"/>
      <c r="AU18" s="620"/>
      <c r="AV18" s="620"/>
      <c r="AW18" s="620"/>
      <c r="AX18" s="620"/>
      <c r="AY18" s="620"/>
      <c r="AZ18" s="620"/>
      <c r="BA18" s="620"/>
      <c r="BB18" s="620"/>
      <c r="BC18" s="620"/>
      <c r="BD18" s="620"/>
      <c r="BE18" s="620"/>
      <c r="BF18" s="621"/>
      <c r="BG18" s="622" t="s">
        <v>121</v>
      </c>
      <c r="BH18" s="623"/>
      <c r="BI18" s="623"/>
      <c r="BJ18" s="623"/>
      <c r="BK18" s="623"/>
      <c r="BL18" s="623"/>
      <c r="BM18" s="623"/>
      <c r="BN18" s="624"/>
      <c r="BO18" s="660" t="s">
        <v>121</v>
      </c>
      <c r="BP18" s="660"/>
      <c r="BQ18" s="660"/>
      <c r="BR18" s="660"/>
      <c r="BS18" s="661" t="s">
        <v>121</v>
      </c>
      <c r="BT18" s="661"/>
      <c r="BU18" s="661"/>
      <c r="BV18" s="661"/>
      <c r="BW18" s="661"/>
      <c r="BX18" s="661"/>
      <c r="BY18" s="661"/>
      <c r="BZ18" s="661"/>
      <c r="CA18" s="661"/>
      <c r="CB18" s="701"/>
      <c r="CD18" s="619" t="s">
        <v>259</v>
      </c>
      <c r="CE18" s="620"/>
      <c r="CF18" s="620"/>
      <c r="CG18" s="620"/>
      <c r="CH18" s="620"/>
      <c r="CI18" s="620"/>
      <c r="CJ18" s="620"/>
      <c r="CK18" s="620"/>
      <c r="CL18" s="620"/>
      <c r="CM18" s="620"/>
      <c r="CN18" s="620"/>
      <c r="CO18" s="620"/>
      <c r="CP18" s="620"/>
      <c r="CQ18" s="621"/>
      <c r="CR18" s="622" t="s">
        <v>121</v>
      </c>
      <c r="CS18" s="623"/>
      <c r="CT18" s="623"/>
      <c r="CU18" s="623"/>
      <c r="CV18" s="623"/>
      <c r="CW18" s="623"/>
      <c r="CX18" s="623"/>
      <c r="CY18" s="624"/>
      <c r="CZ18" s="660" t="s">
        <v>121</v>
      </c>
      <c r="DA18" s="660"/>
      <c r="DB18" s="660"/>
      <c r="DC18" s="660"/>
      <c r="DD18" s="628" t="s">
        <v>121</v>
      </c>
      <c r="DE18" s="623"/>
      <c r="DF18" s="623"/>
      <c r="DG18" s="623"/>
      <c r="DH18" s="623"/>
      <c r="DI18" s="623"/>
      <c r="DJ18" s="623"/>
      <c r="DK18" s="623"/>
      <c r="DL18" s="623"/>
      <c r="DM18" s="623"/>
      <c r="DN18" s="623"/>
      <c r="DO18" s="623"/>
      <c r="DP18" s="624"/>
      <c r="DQ18" s="628" t="s">
        <v>121</v>
      </c>
      <c r="DR18" s="623"/>
      <c r="DS18" s="623"/>
      <c r="DT18" s="623"/>
      <c r="DU18" s="623"/>
      <c r="DV18" s="623"/>
      <c r="DW18" s="623"/>
      <c r="DX18" s="623"/>
      <c r="DY18" s="623"/>
      <c r="DZ18" s="623"/>
      <c r="EA18" s="623"/>
      <c r="EB18" s="623"/>
      <c r="EC18" s="659"/>
    </row>
    <row r="19" spans="2:133" ht="11.25" customHeight="1" x14ac:dyDescent="0.15">
      <c r="B19" s="619" t="s">
        <v>260</v>
      </c>
      <c r="C19" s="620"/>
      <c r="D19" s="620"/>
      <c r="E19" s="620"/>
      <c r="F19" s="620"/>
      <c r="G19" s="620"/>
      <c r="H19" s="620"/>
      <c r="I19" s="620"/>
      <c r="J19" s="620"/>
      <c r="K19" s="620"/>
      <c r="L19" s="620"/>
      <c r="M19" s="620"/>
      <c r="N19" s="620"/>
      <c r="O19" s="620"/>
      <c r="P19" s="620"/>
      <c r="Q19" s="621"/>
      <c r="R19" s="622">
        <v>95493</v>
      </c>
      <c r="S19" s="623"/>
      <c r="T19" s="623"/>
      <c r="U19" s="623"/>
      <c r="V19" s="623"/>
      <c r="W19" s="623"/>
      <c r="X19" s="623"/>
      <c r="Y19" s="624"/>
      <c r="Z19" s="660">
        <v>0.3</v>
      </c>
      <c r="AA19" s="660"/>
      <c r="AB19" s="660"/>
      <c r="AC19" s="660"/>
      <c r="AD19" s="661">
        <v>95493</v>
      </c>
      <c r="AE19" s="661"/>
      <c r="AF19" s="661"/>
      <c r="AG19" s="661"/>
      <c r="AH19" s="661"/>
      <c r="AI19" s="661"/>
      <c r="AJ19" s="661"/>
      <c r="AK19" s="661"/>
      <c r="AL19" s="625">
        <v>0.7</v>
      </c>
      <c r="AM19" s="626"/>
      <c r="AN19" s="626"/>
      <c r="AO19" s="662"/>
      <c r="AP19" s="619" t="s">
        <v>261</v>
      </c>
      <c r="AQ19" s="620"/>
      <c r="AR19" s="620"/>
      <c r="AS19" s="620"/>
      <c r="AT19" s="620"/>
      <c r="AU19" s="620"/>
      <c r="AV19" s="620"/>
      <c r="AW19" s="620"/>
      <c r="AX19" s="620"/>
      <c r="AY19" s="620"/>
      <c r="AZ19" s="620"/>
      <c r="BA19" s="620"/>
      <c r="BB19" s="620"/>
      <c r="BC19" s="620"/>
      <c r="BD19" s="620"/>
      <c r="BE19" s="620"/>
      <c r="BF19" s="621"/>
      <c r="BG19" s="622">
        <v>712435</v>
      </c>
      <c r="BH19" s="623"/>
      <c r="BI19" s="623"/>
      <c r="BJ19" s="623"/>
      <c r="BK19" s="623"/>
      <c r="BL19" s="623"/>
      <c r="BM19" s="623"/>
      <c r="BN19" s="624"/>
      <c r="BO19" s="660">
        <v>8.3000000000000007</v>
      </c>
      <c r="BP19" s="660"/>
      <c r="BQ19" s="660"/>
      <c r="BR19" s="660"/>
      <c r="BS19" s="661" t="s">
        <v>121</v>
      </c>
      <c r="BT19" s="661"/>
      <c r="BU19" s="661"/>
      <c r="BV19" s="661"/>
      <c r="BW19" s="661"/>
      <c r="BX19" s="661"/>
      <c r="BY19" s="661"/>
      <c r="BZ19" s="661"/>
      <c r="CA19" s="661"/>
      <c r="CB19" s="701"/>
      <c r="CD19" s="619" t="s">
        <v>262</v>
      </c>
      <c r="CE19" s="620"/>
      <c r="CF19" s="620"/>
      <c r="CG19" s="620"/>
      <c r="CH19" s="620"/>
      <c r="CI19" s="620"/>
      <c r="CJ19" s="620"/>
      <c r="CK19" s="620"/>
      <c r="CL19" s="620"/>
      <c r="CM19" s="620"/>
      <c r="CN19" s="620"/>
      <c r="CO19" s="620"/>
      <c r="CP19" s="620"/>
      <c r="CQ19" s="621"/>
      <c r="CR19" s="622" t="s">
        <v>121</v>
      </c>
      <c r="CS19" s="623"/>
      <c r="CT19" s="623"/>
      <c r="CU19" s="623"/>
      <c r="CV19" s="623"/>
      <c r="CW19" s="623"/>
      <c r="CX19" s="623"/>
      <c r="CY19" s="624"/>
      <c r="CZ19" s="660" t="s">
        <v>121</v>
      </c>
      <c r="DA19" s="660"/>
      <c r="DB19" s="660"/>
      <c r="DC19" s="660"/>
      <c r="DD19" s="628" t="s">
        <v>121</v>
      </c>
      <c r="DE19" s="623"/>
      <c r="DF19" s="623"/>
      <c r="DG19" s="623"/>
      <c r="DH19" s="623"/>
      <c r="DI19" s="623"/>
      <c r="DJ19" s="623"/>
      <c r="DK19" s="623"/>
      <c r="DL19" s="623"/>
      <c r="DM19" s="623"/>
      <c r="DN19" s="623"/>
      <c r="DO19" s="623"/>
      <c r="DP19" s="624"/>
      <c r="DQ19" s="628" t="s">
        <v>121</v>
      </c>
      <c r="DR19" s="623"/>
      <c r="DS19" s="623"/>
      <c r="DT19" s="623"/>
      <c r="DU19" s="623"/>
      <c r="DV19" s="623"/>
      <c r="DW19" s="623"/>
      <c r="DX19" s="623"/>
      <c r="DY19" s="623"/>
      <c r="DZ19" s="623"/>
      <c r="EA19" s="623"/>
      <c r="EB19" s="623"/>
      <c r="EC19" s="659"/>
    </row>
    <row r="20" spans="2:133" ht="11.25" customHeight="1" x14ac:dyDescent="0.15">
      <c r="B20" s="689" t="s">
        <v>263</v>
      </c>
      <c r="C20" s="690"/>
      <c r="D20" s="690"/>
      <c r="E20" s="690"/>
      <c r="F20" s="690"/>
      <c r="G20" s="690"/>
      <c r="H20" s="690"/>
      <c r="I20" s="690"/>
      <c r="J20" s="690"/>
      <c r="K20" s="690"/>
      <c r="L20" s="690"/>
      <c r="M20" s="690"/>
      <c r="N20" s="690"/>
      <c r="O20" s="690"/>
      <c r="P20" s="690"/>
      <c r="Q20" s="691"/>
      <c r="R20" s="622" t="s">
        <v>121</v>
      </c>
      <c r="S20" s="623"/>
      <c r="T20" s="623"/>
      <c r="U20" s="623"/>
      <c r="V20" s="623"/>
      <c r="W20" s="623"/>
      <c r="X20" s="623"/>
      <c r="Y20" s="624"/>
      <c r="Z20" s="660" t="s">
        <v>121</v>
      </c>
      <c r="AA20" s="660"/>
      <c r="AB20" s="660"/>
      <c r="AC20" s="660"/>
      <c r="AD20" s="661" t="s">
        <v>121</v>
      </c>
      <c r="AE20" s="661"/>
      <c r="AF20" s="661"/>
      <c r="AG20" s="661"/>
      <c r="AH20" s="661"/>
      <c r="AI20" s="661"/>
      <c r="AJ20" s="661"/>
      <c r="AK20" s="661"/>
      <c r="AL20" s="625" t="s">
        <v>121</v>
      </c>
      <c r="AM20" s="626"/>
      <c r="AN20" s="626"/>
      <c r="AO20" s="662"/>
      <c r="AP20" s="619" t="s">
        <v>264</v>
      </c>
      <c r="AQ20" s="620"/>
      <c r="AR20" s="620"/>
      <c r="AS20" s="620"/>
      <c r="AT20" s="620"/>
      <c r="AU20" s="620"/>
      <c r="AV20" s="620"/>
      <c r="AW20" s="620"/>
      <c r="AX20" s="620"/>
      <c r="AY20" s="620"/>
      <c r="AZ20" s="620"/>
      <c r="BA20" s="620"/>
      <c r="BB20" s="620"/>
      <c r="BC20" s="620"/>
      <c r="BD20" s="620"/>
      <c r="BE20" s="620"/>
      <c r="BF20" s="621"/>
      <c r="BG20" s="622">
        <v>712435</v>
      </c>
      <c r="BH20" s="623"/>
      <c r="BI20" s="623"/>
      <c r="BJ20" s="623"/>
      <c r="BK20" s="623"/>
      <c r="BL20" s="623"/>
      <c r="BM20" s="623"/>
      <c r="BN20" s="624"/>
      <c r="BO20" s="660">
        <v>8.3000000000000007</v>
      </c>
      <c r="BP20" s="660"/>
      <c r="BQ20" s="660"/>
      <c r="BR20" s="660"/>
      <c r="BS20" s="661" t="s">
        <v>121</v>
      </c>
      <c r="BT20" s="661"/>
      <c r="BU20" s="661"/>
      <c r="BV20" s="661"/>
      <c r="BW20" s="661"/>
      <c r="BX20" s="661"/>
      <c r="BY20" s="661"/>
      <c r="BZ20" s="661"/>
      <c r="CA20" s="661"/>
      <c r="CB20" s="701"/>
      <c r="CD20" s="619" t="s">
        <v>265</v>
      </c>
      <c r="CE20" s="620"/>
      <c r="CF20" s="620"/>
      <c r="CG20" s="620"/>
      <c r="CH20" s="620"/>
      <c r="CI20" s="620"/>
      <c r="CJ20" s="620"/>
      <c r="CK20" s="620"/>
      <c r="CL20" s="620"/>
      <c r="CM20" s="620"/>
      <c r="CN20" s="620"/>
      <c r="CO20" s="620"/>
      <c r="CP20" s="620"/>
      <c r="CQ20" s="621"/>
      <c r="CR20" s="622">
        <v>28477730</v>
      </c>
      <c r="CS20" s="623"/>
      <c r="CT20" s="623"/>
      <c r="CU20" s="623"/>
      <c r="CV20" s="623"/>
      <c r="CW20" s="623"/>
      <c r="CX20" s="623"/>
      <c r="CY20" s="624"/>
      <c r="CZ20" s="660">
        <v>100</v>
      </c>
      <c r="DA20" s="660"/>
      <c r="DB20" s="660"/>
      <c r="DC20" s="660"/>
      <c r="DD20" s="628">
        <v>3738961</v>
      </c>
      <c r="DE20" s="623"/>
      <c r="DF20" s="623"/>
      <c r="DG20" s="623"/>
      <c r="DH20" s="623"/>
      <c r="DI20" s="623"/>
      <c r="DJ20" s="623"/>
      <c r="DK20" s="623"/>
      <c r="DL20" s="623"/>
      <c r="DM20" s="623"/>
      <c r="DN20" s="623"/>
      <c r="DO20" s="623"/>
      <c r="DP20" s="624"/>
      <c r="DQ20" s="628">
        <v>16523653</v>
      </c>
      <c r="DR20" s="623"/>
      <c r="DS20" s="623"/>
      <c r="DT20" s="623"/>
      <c r="DU20" s="623"/>
      <c r="DV20" s="623"/>
      <c r="DW20" s="623"/>
      <c r="DX20" s="623"/>
      <c r="DY20" s="623"/>
      <c r="DZ20" s="623"/>
      <c r="EA20" s="623"/>
      <c r="EB20" s="623"/>
      <c r="EC20" s="659"/>
    </row>
    <row r="21" spans="2:133" ht="11.25" customHeight="1" x14ac:dyDescent="0.15">
      <c r="B21" s="619" t="s">
        <v>266</v>
      </c>
      <c r="C21" s="620"/>
      <c r="D21" s="620"/>
      <c r="E21" s="620"/>
      <c r="F21" s="620"/>
      <c r="G21" s="620"/>
      <c r="H21" s="620"/>
      <c r="I21" s="620"/>
      <c r="J21" s="620"/>
      <c r="K21" s="620"/>
      <c r="L21" s="620"/>
      <c r="M21" s="620"/>
      <c r="N21" s="620"/>
      <c r="O21" s="620"/>
      <c r="P21" s="620"/>
      <c r="Q21" s="621"/>
      <c r="R21" s="622">
        <v>3975921</v>
      </c>
      <c r="S21" s="623"/>
      <c r="T21" s="623"/>
      <c r="U21" s="623"/>
      <c r="V21" s="623"/>
      <c r="W21" s="623"/>
      <c r="X21" s="623"/>
      <c r="Y21" s="624"/>
      <c r="Z21" s="660">
        <v>13.9</v>
      </c>
      <c r="AA21" s="660"/>
      <c r="AB21" s="660"/>
      <c r="AC21" s="660"/>
      <c r="AD21" s="661">
        <v>3343169</v>
      </c>
      <c r="AE21" s="661"/>
      <c r="AF21" s="661"/>
      <c r="AG21" s="661"/>
      <c r="AH21" s="661"/>
      <c r="AI21" s="661"/>
      <c r="AJ21" s="661"/>
      <c r="AK21" s="661"/>
      <c r="AL21" s="625">
        <v>25.1</v>
      </c>
      <c r="AM21" s="626"/>
      <c r="AN21" s="626"/>
      <c r="AO21" s="662"/>
      <c r="AP21" s="619" t="s">
        <v>267</v>
      </c>
      <c r="AQ21" s="699"/>
      <c r="AR21" s="699"/>
      <c r="AS21" s="699"/>
      <c r="AT21" s="699"/>
      <c r="AU21" s="699"/>
      <c r="AV21" s="699"/>
      <c r="AW21" s="699"/>
      <c r="AX21" s="699"/>
      <c r="AY21" s="699"/>
      <c r="AZ21" s="699"/>
      <c r="BA21" s="699"/>
      <c r="BB21" s="699"/>
      <c r="BC21" s="699"/>
      <c r="BD21" s="699"/>
      <c r="BE21" s="699"/>
      <c r="BF21" s="700"/>
      <c r="BG21" s="622" t="s">
        <v>121</v>
      </c>
      <c r="BH21" s="623"/>
      <c r="BI21" s="623"/>
      <c r="BJ21" s="623"/>
      <c r="BK21" s="623"/>
      <c r="BL21" s="623"/>
      <c r="BM21" s="623"/>
      <c r="BN21" s="624"/>
      <c r="BO21" s="660" t="s">
        <v>121</v>
      </c>
      <c r="BP21" s="660"/>
      <c r="BQ21" s="660"/>
      <c r="BR21" s="660"/>
      <c r="BS21" s="661" t="s">
        <v>121</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268</v>
      </c>
      <c r="C22" s="620"/>
      <c r="D22" s="620"/>
      <c r="E22" s="620"/>
      <c r="F22" s="620"/>
      <c r="G22" s="620"/>
      <c r="H22" s="620"/>
      <c r="I22" s="620"/>
      <c r="J22" s="620"/>
      <c r="K22" s="620"/>
      <c r="L22" s="620"/>
      <c r="M22" s="620"/>
      <c r="N22" s="620"/>
      <c r="O22" s="620"/>
      <c r="P22" s="620"/>
      <c r="Q22" s="621"/>
      <c r="R22" s="622">
        <v>3343169</v>
      </c>
      <c r="S22" s="623"/>
      <c r="T22" s="623"/>
      <c r="U22" s="623"/>
      <c r="V22" s="623"/>
      <c r="W22" s="623"/>
      <c r="X22" s="623"/>
      <c r="Y22" s="624"/>
      <c r="Z22" s="660">
        <v>11.7</v>
      </c>
      <c r="AA22" s="660"/>
      <c r="AB22" s="660"/>
      <c r="AC22" s="660"/>
      <c r="AD22" s="661">
        <v>3343169</v>
      </c>
      <c r="AE22" s="661"/>
      <c r="AF22" s="661"/>
      <c r="AG22" s="661"/>
      <c r="AH22" s="661"/>
      <c r="AI22" s="661"/>
      <c r="AJ22" s="661"/>
      <c r="AK22" s="661"/>
      <c r="AL22" s="625">
        <v>25.1</v>
      </c>
      <c r="AM22" s="626"/>
      <c r="AN22" s="626"/>
      <c r="AO22" s="662"/>
      <c r="AP22" s="619" t="s">
        <v>269</v>
      </c>
      <c r="AQ22" s="699"/>
      <c r="AR22" s="699"/>
      <c r="AS22" s="699"/>
      <c r="AT22" s="699"/>
      <c r="AU22" s="699"/>
      <c r="AV22" s="699"/>
      <c r="AW22" s="699"/>
      <c r="AX22" s="699"/>
      <c r="AY22" s="699"/>
      <c r="AZ22" s="699"/>
      <c r="BA22" s="699"/>
      <c r="BB22" s="699"/>
      <c r="BC22" s="699"/>
      <c r="BD22" s="699"/>
      <c r="BE22" s="699"/>
      <c r="BF22" s="700"/>
      <c r="BG22" s="622" t="s">
        <v>121</v>
      </c>
      <c r="BH22" s="623"/>
      <c r="BI22" s="623"/>
      <c r="BJ22" s="623"/>
      <c r="BK22" s="623"/>
      <c r="BL22" s="623"/>
      <c r="BM22" s="623"/>
      <c r="BN22" s="624"/>
      <c r="BO22" s="660" t="s">
        <v>121</v>
      </c>
      <c r="BP22" s="660"/>
      <c r="BQ22" s="660"/>
      <c r="BR22" s="660"/>
      <c r="BS22" s="661" t="s">
        <v>121</v>
      </c>
      <c r="BT22" s="661"/>
      <c r="BU22" s="661"/>
      <c r="BV22" s="661"/>
      <c r="BW22" s="661"/>
      <c r="BX22" s="661"/>
      <c r="BY22" s="661"/>
      <c r="BZ22" s="661"/>
      <c r="CA22" s="661"/>
      <c r="CB22" s="701"/>
      <c r="CD22" s="674" t="s">
        <v>270</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271</v>
      </c>
      <c r="C23" s="620"/>
      <c r="D23" s="620"/>
      <c r="E23" s="620"/>
      <c r="F23" s="620"/>
      <c r="G23" s="620"/>
      <c r="H23" s="620"/>
      <c r="I23" s="620"/>
      <c r="J23" s="620"/>
      <c r="K23" s="620"/>
      <c r="L23" s="620"/>
      <c r="M23" s="620"/>
      <c r="N23" s="620"/>
      <c r="O23" s="620"/>
      <c r="P23" s="620"/>
      <c r="Q23" s="621"/>
      <c r="R23" s="622">
        <v>345493</v>
      </c>
      <c r="S23" s="623"/>
      <c r="T23" s="623"/>
      <c r="U23" s="623"/>
      <c r="V23" s="623"/>
      <c r="W23" s="623"/>
      <c r="X23" s="623"/>
      <c r="Y23" s="624"/>
      <c r="Z23" s="660">
        <v>1.2</v>
      </c>
      <c r="AA23" s="660"/>
      <c r="AB23" s="660"/>
      <c r="AC23" s="660"/>
      <c r="AD23" s="661" t="s">
        <v>121</v>
      </c>
      <c r="AE23" s="661"/>
      <c r="AF23" s="661"/>
      <c r="AG23" s="661"/>
      <c r="AH23" s="661"/>
      <c r="AI23" s="661"/>
      <c r="AJ23" s="661"/>
      <c r="AK23" s="661"/>
      <c r="AL23" s="625" t="s">
        <v>121</v>
      </c>
      <c r="AM23" s="626"/>
      <c r="AN23" s="626"/>
      <c r="AO23" s="662"/>
      <c r="AP23" s="619" t="s">
        <v>272</v>
      </c>
      <c r="AQ23" s="699"/>
      <c r="AR23" s="699"/>
      <c r="AS23" s="699"/>
      <c r="AT23" s="699"/>
      <c r="AU23" s="699"/>
      <c r="AV23" s="699"/>
      <c r="AW23" s="699"/>
      <c r="AX23" s="699"/>
      <c r="AY23" s="699"/>
      <c r="AZ23" s="699"/>
      <c r="BA23" s="699"/>
      <c r="BB23" s="699"/>
      <c r="BC23" s="699"/>
      <c r="BD23" s="699"/>
      <c r="BE23" s="699"/>
      <c r="BF23" s="700"/>
      <c r="BG23" s="622">
        <v>712435</v>
      </c>
      <c r="BH23" s="623"/>
      <c r="BI23" s="623"/>
      <c r="BJ23" s="623"/>
      <c r="BK23" s="623"/>
      <c r="BL23" s="623"/>
      <c r="BM23" s="623"/>
      <c r="BN23" s="624"/>
      <c r="BO23" s="660">
        <v>8.3000000000000007</v>
      </c>
      <c r="BP23" s="660"/>
      <c r="BQ23" s="660"/>
      <c r="BR23" s="660"/>
      <c r="BS23" s="661" t="s">
        <v>121</v>
      </c>
      <c r="BT23" s="661"/>
      <c r="BU23" s="661"/>
      <c r="BV23" s="661"/>
      <c r="BW23" s="661"/>
      <c r="BX23" s="661"/>
      <c r="BY23" s="661"/>
      <c r="BZ23" s="661"/>
      <c r="CA23" s="661"/>
      <c r="CB23" s="701"/>
      <c r="CD23" s="674" t="s">
        <v>212</v>
      </c>
      <c r="CE23" s="675"/>
      <c r="CF23" s="675"/>
      <c r="CG23" s="675"/>
      <c r="CH23" s="675"/>
      <c r="CI23" s="675"/>
      <c r="CJ23" s="675"/>
      <c r="CK23" s="675"/>
      <c r="CL23" s="675"/>
      <c r="CM23" s="675"/>
      <c r="CN23" s="675"/>
      <c r="CO23" s="675"/>
      <c r="CP23" s="675"/>
      <c r="CQ23" s="676"/>
      <c r="CR23" s="674" t="s">
        <v>273</v>
      </c>
      <c r="CS23" s="675"/>
      <c r="CT23" s="675"/>
      <c r="CU23" s="675"/>
      <c r="CV23" s="675"/>
      <c r="CW23" s="675"/>
      <c r="CX23" s="675"/>
      <c r="CY23" s="676"/>
      <c r="CZ23" s="674" t="s">
        <v>274</v>
      </c>
      <c r="DA23" s="675"/>
      <c r="DB23" s="675"/>
      <c r="DC23" s="676"/>
      <c r="DD23" s="674" t="s">
        <v>275</v>
      </c>
      <c r="DE23" s="675"/>
      <c r="DF23" s="675"/>
      <c r="DG23" s="675"/>
      <c r="DH23" s="675"/>
      <c r="DI23" s="675"/>
      <c r="DJ23" s="675"/>
      <c r="DK23" s="676"/>
      <c r="DL23" s="712" t="s">
        <v>276</v>
      </c>
      <c r="DM23" s="713"/>
      <c r="DN23" s="713"/>
      <c r="DO23" s="713"/>
      <c r="DP23" s="713"/>
      <c r="DQ23" s="713"/>
      <c r="DR23" s="713"/>
      <c r="DS23" s="713"/>
      <c r="DT23" s="713"/>
      <c r="DU23" s="713"/>
      <c r="DV23" s="714"/>
      <c r="DW23" s="674" t="s">
        <v>277</v>
      </c>
      <c r="DX23" s="675"/>
      <c r="DY23" s="675"/>
      <c r="DZ23" s="675"/>
      <c r="EA23" s="675"/>
      <c r="EB23" s="675"/>
      <c r="EC23" s="676"/>
    </row>
    <row r="24" spans="2:133" ht="11.25" customHeight="1" x14ac:dyDescent="0.15">
      <c r="B24" s="619" t="s">
        <v>278</v>
      </c>
      <c r="C24" s="620"/>
      <c r="D24" s="620"/>
      <c r="E24" s="620"/>
      <c r="F24" s="620"/>
      <c r="G24" s="620"/>
      <c r="H24" s="620"/>
      <c r="I24" s="620"/>
      <c r="J24" s="620"/>
      <c r="K24" s="620"/>
      <c r="L24" s="620"/>
      <c r="M24" s="620"/>
      <c r="N24" s="620"/>
      <c r="O24" s="620"/>
      <c r="P24" s="620"/>
      <c r="Q24" s="621"/>
      <c r="R24" s="622">
        <v>287259</v>
      </c>
      <c r="S24" s="623"/>
      <c r="T24" s="623"/>
      <c r="U24" s="623"/>
      <c r="V24" s="623"/>
      <c r="W24" s="623"/>
      <c r="X24" s="623"/>
      <c r="Y24" s="624"/>
      <c r="Z24" s="660">
        <v>1</v>
      </c>
      <c r="AA24" s="660"/>
      <c r="AB24" s="660"/>
      <c r="AC24" s="660"/>
      <c r="AD24" s="661" t="s">
        <v>121</v>
      </c>
      <c r="AE24" s="661"/>
      <c r="AF24" s="661"/>
      <c r="AG24" s="661"/>
      <c r="AH24" s="661"/>
      <c r="AI24" s="661"/>
      <c r="AJ24" s="661"/>
      <c r="AK24" s="661"/>
      <c r="AL24" s="625" t="s">
        <v>121</v>
      </c>
      <c r="AM24" s="626"/>
      <c r="AN24" s="626"/>
      <c r="AO24" s="662"/>
      <c r="AP24" s="619" t="s">
        <v>279</v>
      </c>
      <c r="AQ24" s="699"/>
      <c r="AR24" s="699"/>
      <c r="AS24" s="699"/>
      <c r="AT24" s="699"/>
      <c r="AU24" s="699"/>
      <c r="AV24" s="699"/>
      <c r="AW24" s="699"/>
      <c r="AX24" s="699"/>
      <c r="AY24" s="699"/>
      <c r="AZ24" s="699"/>
      <c r="BA24" s="699"/>
      <c r="BB24" s="699"/>
      <c r="BC24" s="699"/>
      <c r="BD24" s="699"/>
      <c r="BE24" s="699"/>
      <c r="BF24" s="700"/>
      <c r="BG24" s="622" t="s">
        <v>121</v>
      </c>
      <c r="BH24" s="623"/>
      <c r="BI24" s="623"/>
      <c r="BJ24" s="623"/>
      <c r="BK24" s="623"/>
      <c r="BL24" s="623"/>
      <c r="BM24" s="623"/>
      <c r="BN24" s="624"/>
      <c r="BO24" s="660" t="s">
        <v>121</v>
      </c>
      <c r="BP24" s="660"/>
      <c r="BQ24" s="660"/>
      <c r="BR24" s="660"/>
      <c r="BS24" s="661" t="s">
        <v>121</v>
      </c>
      <c r="BT24" s="661"/>
      <c r="BU24" s="661"/>
      <c r="BV24" s="661"/>
      <c r="BW24" s="661"/>
      <c r="BX24" s="661"/>
      <c r="BY24" s="661"/>
      <c r="BZ24" s="661"/>
      <c r="CA24" s="661"/>
      <c r="CB24" s="701"/>
      <c r="CD24" s="680" t="s">
        <v>280</v>
      </c>
      <c r="CE24" s="681"/>
      <c r="CF24" s="681"/>
      <c r="CG24" s="681"/>
      <c r="CH24" s="681"/>
      <c r="CI24" s="681"/>
      <c r="CJ24" s="681"/>
      <c r="CK24" s="681"/>
      <c r="CL24" s="681"/>
      <c r="CM24" s="681"/>
      <c r="CN24" s="681"/>
      <c r="CO24" s="681"/>
      <c r="CP24" s="681"/>
      <c r="CQ24" s="682"/>
      <c r="CR24" s="677">
        <v>13161057</v>
      </c>
      <c r="CS24" s="678"/>
      <c r="CT24" s="678"/>
      <c r="CU24" s="678"/>
      <c r="CV24" s="678"/>
      <c r="CW24" s="678"/>
      <c r="CX24" s="678"/>
      <c r="CY24" s="703"/>
      <c r="CZ24" s="704">
        <v>46.2</v>
      </c>
      <c r="DA24" s="686"/>
      <c r="DB24" s="686"/>
      <c r="DC24" s="706"/>
      <c r="DD24" s="702">
        <v>7818678</v>
      </c>
      <c r="DE24" s="678"/>
      <c r="DF24" s="678"/>
      <c r="DG24" s="678"/>
      <c r="DH24" s="678"/>
      <c r="DI24" s="678"/>
      <c r="DJ24" s="678"/>
      <c r="DK24" s="703"/>
      <c r="DL24" s="702">
        <v>6935751</v>
      </c>
      <c r="DM24" s="678"/>
      <c r="DN24" s="678"/>
      <c r="DO24" s="678"/>
      <c r="DP24" s="678"/>
      <c r="DQ24" s="678"/>
      <c r="DR24" s="678"/>
      <c r="DS24" s="678"/>
      <c r="DT24" s="678"/>
      <c r="DU24" s="678"/>
      <c r="DV24" s="703"/>
      <c r="DW24" s="704">
        <v>51.6</v>
      </c>
      <c r="DX24" s="686"/>
      <c r="DY24" s="686"/>
      <c r="DZ24" s="686"/>
      <c r="EA24" s="686"/>
      <c r="EB24" s="686"/>
      <c r="EC24" s="705"/>
    </row>
    <row r="25" spans="2:133" ht="11.25" customHeight="1" x14ac:dyDescent="0.15">
      <c r="B25" s="619" t="s">
        <v>281</v>
      </c>
      <c r="C25" s="620"/>
      <c r="D25" s="620"/>
      <c r="E25" s="620"/>
      <c r="F25" s="620"/>
      <c r="G25" s="620"/>
      <c r="H25" s="620"/>
      <c r="I25" s="620"/>
      <c r="J25" s="620"/>
      <c r="K25" s="620"/>
      <c r="L25" s="620"/>
      <c r="M25" s="620"/>
      <c r="N25" s="620"/>
      <c r="O25" s="620"/>
      <c r="P25" s="620"/>
      <c r="Q25" s="621"/>
      <c r="R25" s="622">
        <v>14478558</v>
      </c>
      <c r="S25" s="623"/>
      <c r="T25" s="623"/>
      <c r="U25" s="623"/>
      <c r="V25" s="623"/>
      <c r="W25" s="623"/>
      <c r="X25" s="623"/>
      <c r="Y25" s="624"/>
      <c r="Z25" s="660">
        <v>50.5</v>
      </c>
      <c r="AA25" s="660"/>
      <c r="AB25" s="660"/>
      <c r="AC25" s="660"/>
      <c r="AD25" s="661">
        <v>13133371</v>
      </c>
      <c r="AE25" s="661"/>
      <c r="AF25" s="661"/>
      <c r="AG25" s="661"/>
      <c r="AH25" s="661"/>
      <c r="AI25" s="661"/>
      <c r="AJ25" s="661"/>
      <c r="AK25" s="661"/>
      <c r="AL25" s="625">
        <v>98.7</v>
      </c>
      <c r="AM25" s="626"/>
      <c r="AN25" s="626"/>
      <c r="AO25" s="662"/>
      <c r="AP25" s="619" t="s">
        <v>282</v>
      </c>
      <c r="AQ25" s="699"/>
      <c r="AR25" s="699"/>
      <c r="AS25" s="699"/>
      <c r="AT25" s="699"/>
      <c r="AU25" s="699"/>
      <c r="AV25" s="699"/>
      <c r="AW25" s="699"/>
      <c r="AX25" s="699"/>
      <c r="AY25" s="699"/>
      <c r="AZ25" s="699"/>
      <c r="BA25" s="699"/>
      <c r="BB25" s="699"/>
      <c r="BC25" s="699"/>
      <c r="BD25" s="699"/>
      <c r="BE25" s="699"/>
      <c r="BF25" s="700"/>
      <c r="BG25" s="622" t="s">
        <v>121</v>
      </c>
      <c r="BH25" s="623"/>
      <c r="BI25" s="623"/>
      <c r="BJ25" s="623"/>
      <c r="BK25" s="623"/>
      <c r="BL25" s="623"/>
      <c r="BM25" s="623"/>
      <c r="BN25" s="624"/>
      <c r="BO25" s="660" t="s">
        <v>121</v>
      </c>
      <c r="BP25" s="660"/>
      <c r="BQ25" s="660"/>
      <c r="BR25" s="660"/>
      <c r="BS25" s="661" t="s">
        <v>121</v>
      </c>
      <c r="BT25" s="661"/>
      <c r="BU25" s="661"/>
      <c r="BV25" s="661"/>
      <c r="BW25" s="661"/>
      <c r="BX25" s="661"/>
      <c r="BY25" s="661"/>
      <c r="BZ25" s="661"/>
      <c r="CA25" s="661"/>
      <c r="CB25" s="701"/>
      <c r="CD25" s="619" t="s">
        <v>283</v>
      </c>
      <c r="CE25" s="620"/>
      <c r="CF25" s="620"/>
      <c r="CG25" s="620"/>
      <c r="CH25" s="620"/>
      <c r="CI25" s="620"/>
      <c r="CJ25" s="620"/>
      <c r="CK25" s="620"/>
      <c r="CL25" s="620"/>
      <c r="CM25" s="620"/>
      <c r="CN25" s="620"/>
      <c r="CO25" s="620"/>
      <c r="CP25" s="620"/>
      <c r="CQ25" s="621"/>
      <c r="CR25" s="622">
        <v>3379766</v>
      </c>
      <c r="CS25" s="635"/>
      <c r="CT25" s="635"/>
      <c r="CU25" s="635"/>
      <c r="CV25" s="635"/>
      <c r="CW25" s="635"/>
      <c r="CX25" s="635"/>
      <c r="CY25" s="636"/>
      <c r="CZ25" s="625">
        <v>11.9</v>
      </c>
      <c r="DA25" s="637"/>
      <c r="DB25" s="637"/>
      <c r="DC25" s="638"/>
      <c r="DD25" s="628">
        <v>3162743</v>
      </c>
      <c r="DE25" s="635"/>
      <c r="DF25" s="635"/>
      <c r="DG25" s="635"/>
      <c r="DH25" s="635"/>
      <c r="DI25" s="635"/>
      <c r="DJ25" s="635"/>
      <c r="DK25" s="636"/>
      <c r="DL25" s="628">
        <v>3122136</v>
      </c>
      <c r="DM25" s="635"/>
      <c r="DN25" s="635"/>
      <c r="DO25" s="635"/>
      <c r="DP25" s="635"/>
      <c r="DQ25" s="635"/>
      <c r="DR25" s="635"/>
      <c r="DS25" s="635"/>
      <c r="DT25" s="635"/>
      <c r="DU25" s="635"/>
      <c r="DV25" s="636"/>
      <c r="DW25" s="625">
        <v>23.2</v>
      </c>
      <c r="DX25" s="637"/>
      <c r="DY25" s="637"/>
      <c r="DZ25" s="637"/>
      <c r="EA25" s="637"/>
      <c r="EB25" s="637"/>
      <c r="EC25" s="649"/>
    </row>
    <row r="26" spans="2:133" ht="11.25" customHeight="1" x14ac:dyDescent="0.15">
      <c r="B26" s="619" t="s">
        <v>284</v>
      </c>
      <c r="C26" s="620"/>
      <c r="D26" s="620"/>
      <c r="E26" s="620"/>
      <c r="F26" s="620"/>
      <c r="G26" s="620"/>
      <c r="H26" s="620"/>
      <c r="I26" s="620"/>
      <c r="J26" s="620"/>
      <c r="K26" s="620"/>
      <c r="L26" s="620"/>
      <c r="M26" s="620"/>
      <c r="N26" s="620"/>
      <c r="O26" s="620"/>
      <c r="P26" s="620"/>
      <c r="Q26" s="621"/>
      <c r="R26" s="622">
        <v>8377</v>
      </c>
      <c r="S26" s="623"/>
      <c r="T26" s="623"/>
      <c r="U26" s="623"/>
      <c r="V26" s="623"/>
      <c r="W26" s="623"/>
      <c r="X26" s="623"/>
      <c r="Y26" s="624"/>
      <c r="Z26" s="660">
        <v>0</v>
      </c>
      <c r="AA26" s="660"/>
      <c r="AB26" s="660"/>
      <c r="AC26" s="660"/>
      <c r="AD26" s="661">
        <v>8377</v>
      </c>
      <c r="AE26" s="661"/>
      <c r="AF26" s="661"/>
      <c r="AG26" s="661"/>
      <c r="AH26" s="661"/>
      <c r="AI26" s="661"/>
      <c r="AJ26" s="661"/>
      <c r="AK26" s="661"/>
      <c r="AL26" s="625">
        <v>0.1</v>
      </c>
      <c r="AM26" s="626"/>
      <c r="AN26" s="626"/>
      <c r="AO26" s="662"/>
      <c r="AP26" s="619" t="s">
        <v>285</v>
      </c>
      <c r="AQ26" s="699"/>
      <c r="AR26" s="699"/>
      <c r="AS26" s="699"/>
      <c r="AT26" s="699"/>
      <c r="AU26" s="699"/>
      <c r="AV26" s="699"/>
      <c r="AW26" s="699"/>
      <c r="AX26" s="699"/>
      <c r="AY26" s="699"/>
      <c r="AZ26" s="699"/>
      <c r="BA26" s="699"/>
      <c r="BB26" s="699"/>
      <c r="BC26" s="699"/>
      <c r="BD26" s="699"/>
      <c r="BE26" s="699"/>
      <c r="BF26" s="700"/>
      <c r="BG26" s="622" t="s">
        <v>121</v>
      </c>
      <c r="BH26" s="623"/>
      <c r="BI26" s="623"/>
      <c r="BJ26" s="623"/>
      <c r="BK26" s="623"/>
      <c r="BL26" s="623"/>
      <c r="BM26" s="623"/>
      <c r="BN26" s="624"/>
      <c r="BO26" s="660" t="s">
        <v>121</v>
      </c>
      <c r="BP26" s="660"/>
      <c r="BQ26" s="660"/>
      <c r="BR26" s="660"/>
      <c r="BS26" s="661" t="s">
        <v>121</v>
      </c>
      <c r="BT26" s="661"/>
      <c r="BU26" s="661"/>
      <c r="BV26" s="661"/>
      <c r="BW26" s="661"/>
      <c r="BX26" s="661"/>
      <c r="BY26" s="661"/>
      <c r="BZ26" s="661"/>
      <c r="CA26" s="661"/>
      <c r="CB26" s="701"/>
      <c r="CD26" s="619" t="s">
        <v>286</v>
      </c>
      <c r="CE26" s="620"/>
      <c r="CF26" s="620"/>
      <c r="CG26" s="620"/>
      <c r="CH26" s="620"/>
      <c r="CI26" s="620"/>
      <c r="CJ26" s="620"/>
      <c r="CK26" s="620"/>
      <c r="CL26" s="620"/>
      <c r="CM26" s="620"/>
      <c r="CN26" s="620"/>
      <c r="CO26" s="620"/>
      <c r="CP26" s="620"/>
      <c r="CQ26" s="621"/>
      <c r="CR26" s="622">
        <v>2132668</v>
      </c>
      <c r="CS26" s="623"/>
      <c r="CT26" s="623"/>
      <c r="CU26" s="623"/>
      <c r="CV26" s="623"/>
      <c r="CW26" s="623"/>
      <c r="CX26" s="623"/>
      <c r="CY26" s="624"/>
      <c r="CZ26" s="625">
        <v>7.5</v>
      </c>
      <c r="DA26" s="637"/>
      <c r="DB26" s="637"/>
      <c r="DC26" s="638"/>
      <c r="DD26" s="628">
        <v>2009122</v>
      </c>
      <c r="DE26" s="623"/>
      <c r="DF26" s="623"/>
      <c r="DG26" s="623"/>
      <c r="DH26" s="623"/>
      <c r="DI26" s="623"/>
      <c r="DJ26" s="623"/>
      <c r="DK26" s="624"/>
      <c r="DL26" s="628" t="s">
        <v>121</v>
      </c>
      <c r="DM26" s="623"/>
      <c r="DN26" s="623"/>
      <c r="DO26" s="623"/>
      <c r="DP26" s="623"/>
      <c r="DQ26" s="623"/>
      <c r="DR26" s="623"/>
      <c r="DS26" s="623"/>
      <c r="DT26" s="623"/>
      <c r="DU26" s="623"/>
      <c r="DV26" s="624"/>
      <c r="DW26" s="625" t="s">
        <v>121</v>
      </c>
      <c r="DX26" s="637"/>
      <c r="DY26" s="637"/>
      <c r="DZ26" s="637"/>
      <c r="EA26" s="637"/>
      <c r="EB26" s="637"/>
      <c r="EC26" s="649"/>
    </row>
    <row r="27" spans="2:133" ht="11.25" customHeight="1" x14ac:dyDescent="0.15">
      <c r="B27" s="619" t="s">
        <v>287</v>
      </c>
      <c r="C27" s="620"/>
      <c r="D27" s="620"/>
      <c r="E27" s="620"/>
      <c r="F27" s="620"/>
      <c r="G27" s="620"/>
      <c r="H27" s="620"/>
      <c r="I27" s="620"/>
      <c r="J27" s="620"/>
      <c r="K27" s="620"/>
      <c r="L27" s="620"/>
      <c r="M27" s="620"/>
      <c r="N27" s="620"/>
      <c r="O27" s="620"/>
      <c r="P27" s="620"/>
      <c r="Q27" s="621"/>
      <c r="R27" s="622">
        <v>101881</v>
      </c>
      <c r="S27" s="623"/>
      <c r="T27" s="623"/>
      <c r="U27" s="623"/>
      <c r="V27" s="623"/>
      <c r="W27" s="623"/>
      <c r="X27" s="623"/>
      <c r="Y27" s="624"/>
      <c r="Z27" s="660">
        <v>0.4</v>
      </c>
      <c r="AA27" s="660"/>
      <c r="AB27" s="660"/>
      <c r="AC27" s="660"/>
      <c r="AD27" s="661" t="s">
        <v>121</v>
      </c>
      <c r="AE27" s="661"/>
      <c r="AF27" s="661"/>
      <c r="AG27" s="661"/>
      <c r="AH27" s="661"/>
      <c r="AI27" s="661"/>
      <c r="AJ27" s="661"/>
      <c r="AK27" s="661"/>
      <c r="AL27" s="625" t="s">
        <v>121</v>
      </c>
      <c r="AM27" s="626"/>
      <c r="AN27" s="626"/>
      <c r="AO27" s="662"/>
      <c r="AP27" s="619" t="s">
        <v>288</v>
      </c>
      <c r="AQ27" s="620"/>
      <c r="AR27" s="620"/>
      <c r="AS27" s="620"/>
      <c r="AT27" s="620"/>
      <c r="AU27" s="620"/>
      <c r="AV27" s="620"/>
      <c r="AW27" s="620"/>
      <c r="AX27" s="620"/>
      <c r="AY27" s="620"/>
      <c r="AZ27" s="620"/>
      <c r="BA27" s="620"/>
      <c r="BB27" s="620"/>
      <c r="BC27" s="620"/>
      <c r="BD27" s="620"/>
      <c r="BE27" s="620"/>
      <c r="BF27" s="621"/>
      <c r="BG27" s="622">
        <v>8559641</v>
      </c>
      <c r="BH27" s="623"/>
      <c r="BI27" s="623"/>
      <c r="BJ27" s="623"/>
      <c r="BK27" s="623"/>
      <c r="BL27" s="623"/>
      <c r="BM27" s="623"/>
      <c r="BN27" s="624"/>
      <c r="BO27" s="660">
        <v>100</v>
      </c>
      <c r="BP27" s="660"/>
      <c r="BQ27" s="660"/>
      <c r="BR27" s="660"/>
      <c r="BS27" s="661">
        <v>63895</v>
      </c>
      <c r="BT27" s="661"/>
      <c r="BU27" s="661"/>
      <c r="BV27" s="661"/>
      <c r="BW27" s="661"/>
      <c r="BX27" s="661"/>
      <c r="BY27" s="661"/>
      <c r="BZ27" s="661"/>
      <c r="CA27" s="661"/>
      <c r="CB27" s="701"/>
      <c r="CD27" s="619" t="s">
        <v>289</v>
      </c>
      <c r="CE27" s="620"/>
      <c r="CF27" s="620"/>
      <c r="CG27" s="620"/>
      <c r="CH27" s="620"/>
      <c r="CI27" s="620"/>
      <c r="CJ27" s="620"/>
      <c r="CK27" s="620"/>
      <c r="CL27" s="620"/>
      <c r="CM27" s="620"/>
      <c r="CN27" s="620"/>
      <c r="CO27" s="620"/>
      <c r="CP27" s="620"/>
      <c r="CQ27" s="621"/>
      <c r="CR27" s="622">
        <v>7787543</v>
      </c>
      <c r="CS27" s="635"/>
      <c r="CT27" s="635"/>
      <c r="CU27" s="635"/>
      <c r="CV27" s="635"/>
      <c r="CW27" s="635"/>
      <c r="CX27" s="635"/>
      <c r="CY27" s="636"/>
      <c r="CZ27" s="625">
        <v>27.3</v>
      </c>
      <c r="DA27" s="637"/>
      <c r="DB27" s="637"/>
      <c r="DC27" s="638"/>
      <c r="DD27" s="628">
        <v>2843784</v>
      </c>
      <c r="DE27" s="635"/>
      <c r="DF27" s="635"/>
      <c r="DG27" s="635"/>
      <c r="DH27" s="635"/>
      <c r="DI27" s="635"/>
      <c r="DJ27" s="635"/>
      <c r="DK27" s="636"/>
      <c r="DL27" s="628">
        <v>2004451</v>
      </c>
      <c r="DM27" s="635"/>
      <c r="DN27" s="635"/>
      <c r="DO27" s="635"/>
      <c r="DP27" s="635"/>
      <c r="DQ27" s="635"/>
      <c r="DR27" s="635"/>
      <c r="DS27" s="635"/>
      <c r="DT27" s="635"/>
      <c r="DU27" s="635"/>
      <c r="DV27" s="636"/>
      <c r="DW27" s="625">
        <v>14.9</v>
      </c>
      <c r="DX27" s="637"/>
      <c r="DY27" s="637"/>
      <c r="DZ27" s="637"/>
      <c r="EA27" s="637"/>
      <c r="EB27" s="637"/>
      <c r="EC27" s="649"/>
    </row>
    <row r="28" spans="2:133" ht="11.25" customHeight="1" x14ac:dyDescent="0.15">
      <c r="B28" s="619" t="s">
        <v>290</v>
      </c>
      <c r="C28" s="620"/>
      <c r="D28" s="620"/>
      <c r="E28" s="620"/>
      <c r="F28" s="620"/>
      <c r="G28" s="620"/>
      <c r="H28" s="620"/>
      <c r="I28" s="620"/>
      <c r="J28" s="620"/>
      <c r="K28" s="620"/>
      <c r="L28" s="620"/>
      <c r="M28" s="620"/>
      <c r="N28" s="620"/>
      <c r="O28" s="620"/>
      <c r="P28" s="620"/>
      <c r="Q28" s="621"/>
      <c r="R28" s="622">
        <v>337625</v>
      </c>
      <c r="S28" s="623"/>
      <c r="T28" s="623"/>
      <c r="U28" s="623"/>
      <c r="V28" s="623"/>
      <c r="W28" s="623"/>
      <c r="X28" s="623"/>
      <c r="Y28" s="624"/>
      <c r="Z28" s="660">
        <v>1.2</v>
      </c>
      <c r="AA28" s="660"/>
      <c r="AB28" s="660"/>
      <c r="AC28" s="660"/>
      <c r="AD28" s="661">
        <v>54000</v>
      </c>
      <c r="AE28" s="661"/>
      <c r="AF28" s="661"/>
      <c r="AG28" s="661"/>
      <c r="AH28" s="661"/>
      <c r="AI28" s="661"/>
      <c r="AJ28" s="661"/>
      <c r="AK28" s="661"/>
      <c r="AL28" s="625">
        <v>0.4</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291</v>
      </c>
      <c r="CE28" s="620"/>
      <c r="CF28" s="620"/>
      <c r="CG28" s="620"/>
      <c r="CH28" s="620"/>
      <c r="CI28" s="620"/>
      <c r="CJ28" s="620"/>
      <c r="CK28" s="620"/>
      <c r="CL28" s="620"/>
      <c r="CM28" s="620"/>
      <c r="CN28" s="620"/>
      <c r="CO28" s="620"/>
      <c r="CP28" s="620"/>
      <c r="CQ28" s="621"/>
      <c r="CR28" s="622">
        <v>1993748</v>
      </c>
      <c r="CS28" s="623"/>
      <c r="CT28" s="623"/>
      <c r="CU28" s="623"/>
      <c r="CV28" s="623"/>
      <c r="CW28" s="623"/>
      <c r="CX28" s="623"/>
      <c r="CY28" s="624"/>
      <c r="CZ28" s="625">
        <v>7</v>
      </c>
      <c r="DA28" s="637"/>
      <c r="DB28" s="637"/>
      <c r="DC28" s="638"/>
      <c r="DD28" s="628">
        <v>1812151</v>
      </c>
      <c r="DE28" s="623"/>
      <c r="DF28" s="623"/>
      <c r="DG28" s="623"/>
      <c r="DH28" s="623"/>
      <c r="DI28" s="623"/>
      <c r="DJ28" s="623"/>
      <c r="DK28" s="624"/>
      <c r="DL28" s="628">
        <v>1809164</v>
      </c>
      <c r="DM28" s="623"/>
      <c r="DN28" s="623"/>
      <c r="DO28" s="623"/>
      <c r="DP28" s="623"/>
      <c r="DQ28" s="623"/>
      <c r="DR28" s="623"/>
      <c r="DS28" s="623"/>
      <c r="DT28" s="623"/>
      <c r="DU28" s="623"/>
      <c r="DV28" s="624"/>
      <c r="DW28" s="625">
        <v>13.5</v>
      </c>
      <c r="DX28" s="637"/>
      <c r="DY28" s="637"/>
      <c r="DZ28" s="637"/>
      <c r="EA28" s="637"/>
      <c r="EB28" s="637"/>
      <c r="EC28" s="649"/>
    </row>
    <row r="29" spans="2:133" ht="11.25" customHeight="1" x14ac:dyDescent="0.15">
      <c r="B29" s="619" t="s">
        <v>292</v>
      </c>
      <c r="C29" s="620"/>
      <c r="D29" s="620"/>
      <c r="E29" s="620"/>
      <c r="F29" s="620"/>
      <c r="G29" s="620"/>
      <c r="H29" s="620"/>
      <c r="I29" s="620"/>
      <c r="J29" s="620"/>
      <c r="K29" s="620"/>
      <c r="L29" s="620"/>
      <c r="M29" s="620"/>
      <c r="N29" s="620"/>
      <c r="O29" s="620"/>
      <c r="P29" s="620"/>
      <c r="Q29" s="621"/>
      <c r="R29" s="622">
        <v>76353</v>
      </c>
      <c r="S29" s="623"/>
      <c r="T29" s="623"/>
      <c r="U29" s="623"/>
      <c r="V29" s="623"/>
      <c r="W29" s="623"/>
      <c r="X29" s="623"/>
      <c r="Y29" s="624"/>
      <c r="Z29" s="660">
        <v>0.3</v>
      </c>
      <c r="AA29" s="660"/>
      <c r="AB29" s="660"/>
      <c r="AC29" s="660"/>
      <c r="AD29" s="661" t="s">
        <v>121</v>
      </c>
      <c r="AE29" s="661"/>
      <c r="AF29" s="661"/>
      <c r="AG29" s="661"/>
      <c r="AH29" s="661"/>
      <c r="AI29" s="661"/>
      <c r="AJ29" s="661"/>
      <c r="AK29" s="661"/>
      <c r="AL29" s="625" t="s">
        <v>121</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293</v>
      </c>
      <c r="CE29" s="642"/>
      <c r="CF29" s="619" t="s">
        <v>66</v>
      </c>
      <c r="CG29" s="620"/>
      <c r="CH29" s="620"/>
      <c r="CI29" s="620"/>
      <c r="CJ29" s="620"/>
      <c r="CK29" s="620"/>
      <c r="CL29" s="620"/>
      <c r="CM29" s="620"/>
      <c r="CN29" s="620"/>
      <c r="CO29" s="620"/>
      <c r="CP29" s="620"/>
      <c r="CQ29" s="621"/>
      <c r="CR29" s="622">
        <v>1993699</v>
      </c>
      <c r="CS29" s="635"/>
      <c r="CT29" s="635"/>
      <c r="CU29" s="635"/>
      <c r="CV29" s="635"/>
      <c r="CW29" s="635"/>
      <c r="CX29" s="635"/>
      <c r="CY29" s="636"/>
      <c r="CZ29" s="625">
        <v>7</v>
      </c>
      <c r="DA29" s="637"/>
      <c r="DB29" s="637"/>
      <c r="DC29" s="638"/>
      <c r="DD29" s="628">
        <v>1812102</v>
      </c>
      <c r="DE29" s="635"/>
      <c r="DF29" s="635"/>
      <c r="DG29" s="635"/>
      <c r="DH29" s="635"/>
      <c r="DI29" s="635"/>
      <c r="DJ29" s="635"/>
      <c r="DK29" s="636"/>
      <c r="DL29" s="628">
        <v>1809115</v>
      </c>
      <c r="DM29" s="635"/>
      <c r="DN29" s="635"/>
      <c r="DO29" s="635"/>
      <c r="DP29" s="635"/>
      <c r="DQ29" s="635"/>
      <c r="DR29" s="635"/>
      <c r="DS29" s="635"/>
      <c r="DT29" s="635"/>
      <c r="DU29" s="635"/>
      <c r="DV29" s="636"/>
      <c r="DW29" s="625">
        <v>13.5</v>
      </c>
      <c r="DX29" s="637"/>
      <c r="DY29" s="637"/>
      <c r="DZ29" s="637"/>
      <c r="EA29" s="637"/>
      <c r="EB29" s="637"/>
      <c r="EC29" s="649"/>
    </row>
    <row r="30" spans="2:133" ht="11.25" customHeight="1" x14ac:dyDescent="0.15">
      <c r="B30" s="619" t="s">
        <v>294</v>
      </c>
      <c r="C30" s="620"/>
      <c r="D30" s="620"/>
      <c r="E30" s="620"/>
      <c r="F30" s="620"/>
      <c r="G30" s="620"/>
      <c r="H30" s="620"/>
      <c r="I30" s="620"/>
      <c r="J30" s="620"/>
      <c r="K30" s="620"/>
      <c r="L30" s="620"/>
      <c r="M30" s="620"/>
      <c r="N30" s="620"/>
      <c r="O30" s="620"/>
      <c r="P30" s="620"/>
      <c r="Q30" s="621"/>
      <c r="R30" s="622">
        <v>6626648</v>
      </c>
      <c r="S30" s="623"/>
      <c r="T30" s="623"/>
      <c r="U30" s="623"/>
      <c r="V30" s="623"/>
      <c r="W30" s="623"/>
      <c r="X30" s="623"/>
      <c r="Y30" s="624"/>
      <c r="Z30" s="660">
        <v>23.1</v>
      </c>
      <c r="AA30" s="660"/>
      <c r="AB30" s="660"/>
      <c r="AC30" s="660"/>
      <c r="AD30" s="661" t="s">
        <v>121</v>
      </c>
      <c r="AE30" s="661"/>
      <c r="AF30" s="661"/>
      <c r="AG30" s="661"/>
      <c r="AH30" s="661"/>
      <c r="AI30" s="661"/>
      <c r="AJ30" s="661"/>
      <c r="AK30" s="661"/>
      <c r="AL30" s="625" t="s">
        <v>121</v>
      </c>
      <c r="AM30" s="626"/>
      <c r="AN30" s="626"/>
      <c r="AO30" s="662"/>
      <c r="AP30" s="674" t="s">
        <v>212</v>
      </c>
      <c r="AQ30" s="675"/>
      <c r="AR30" s="675"/>
      <c r="AS30" s="675"/>
      <c r="AT30" s="675"/>
      <c r="AU30" s="675"/>
      <c r="AV30" s="675"/>
      <c r="AW30" s="675"/>
      <c r="AX30" s="675"/>
      <c r="AY30" s="675"/>
      <c r="AZ30" s="675"/>
      <c r="BA30" s="675"/>
      <c r="BB30" s="675"/>
      <c r="BC30" s="675"/>
      <c r="BD30" s="675"/>
      <c r="BE30" s="675"/>
      <c r="BF30" s="676"/>
      <c r="BG30" s="674" t="s">
        <v>295</v>
      </c>
      <c r="BH30" s="697"/>
      <c r="BI30" s="697"/>
      <c r="BJ30" s="697"/>
      <c r="BK30" s="697"/>
      <c r="BL30" s="697"/>
      <c r="BM30" s="697"/>
      <c r="BN30" s="697"/>
      <c r="BO30" s="697"/>
      <c r="BP30" s="697"/>
      <c r="BQ30" s="698"/>
      <c r="BR30" s="674" t="s">
        <v>296</v>
      </c>
      <c r="BS30" s="697"/>
      <c r="BT30" s="697"/>
      <c r="BU30" s="697"/>
      <c r="BV30" s="697"/>
      <c r="BW30" s="697"/>
      <c r="BX30" s="697"/>
      <c r="BY30" s="697"/>
      <c r="BZ30" s="697"/>
      <c r="CA30" s="697"/>
      <c r="CB30" s="698"/>
      <c r="CD30" s="643"/>
      <c r="CE30" s="644"/>
      <c r="CF30" s="619" t="s">
        <v>297</v>
      </c>
      <c r="CG30" s="620"/>
      <c r="CH30" s="620"/>
      <c r="CI30" s="620"/>
      <c r="CJ30" s="620"/>
      <c r="CK30" s="620"/>
      <c r="CL30" s="620"/>
      <c r="CM30" s="620"/>
      <c r="CN30" s="620"/>
      <c r="CO30" s="620"/>
      <c r="CP30" s="620"/>
      <c r="CQ30" s="621"/>
      <c r="CR30" s="622">
        <v>1917684</v>
      </c>
      <c r="CS30" s="623"/>
      <c r="CT30" s="623"/>
      <c r="CU30" s="623"/>
      <c r="CV30" s="623"/>
      <c r="CW30" s="623"/>
      <c r="CX30" s="623"/>
      <c r="CY30" s="624"/>
      <c r="CZ30" s="625">
        <v>6.7</v>
      </c>
      <c r="DA30" s="637"/>
      <c r="DB30" s="637"/>
      <c r="DC30" s="638"/>
      <c r="DD30" s="628">
        <v>1742123</v>
      </c>
      <c r="DE30" s="623"/>
      <c r="DF30" s="623"/>
      <c r="DG30" s="623"/>
      <c r="DH30" s="623"/>
      <c r="DI30" s="623"/>
      <c r="DJ30" s="623"/>
      <c r="DK30" s="624"/>
      <c r="DL30" s="628">
        <v>1739136</v>
      </c>
      <c r="DM30" s="623"/>
      <c r="DN30" s="623"/>
      <c r="DO30" s="623"/>
      <c r="DP30" s="623"/>
      <c r="DQ30" s="623"/>
      <c r="DR30" s="623"/>
      <c r="DS30" s="623"/>
      <c r="DT30" s="623"/>
      <c r="DU30" s="623"/>
      <c r="DV30" s="624"/>
      <c r="DW30" s="625">
        <v>12.9</v>
      </c>
      <c r="DX30" s="637"/>
      <c r="DY30" s="637"/>
      <c r="DZ30" s="637"/>
      <c r="EA30" s="637"/>
      <c r="EB30" s="637"/>
      <c r="EC30" s="649"/>
    </row>
    <row r="31" spans="2:133" ht="11.25" customHeight="1" x14ac:dyDescent="0.15">
      <c r="B31" s="689" t="s">
        <v>298</v>
      </c>
      <c r="C31" s="690"/>
      <c r="D31" s="690"/>
      <c r="E31" s="690"/>
      <c r="F31" s="690"/>
      <c r="G31" s="690"/>
      <c r="H31" s="690"/>
      <c r="I31" s="690"/>
      <c r="J31" s="690"/>
      <c r="K31" s="690"/>
      <c r="L31" s="690"/>
      <c r="M31" s="690"/>
      <c r="N31" s="690"/>
      <c r="O31" s="690"/>
      <c r="P31" s="690"/>
      <c r="Q31" s="691"/>
      <c r="R31" s="622">
        <v>25810</v>
      </c>
      <c r="S31" s="623"/>
      <c r="T31" s="623"/>
      <c r="U31" s="623"/>
      <c r="V31" s="623"/>
      <c r="W31" s="623"/>
      <c r="X31" s="623"/>
      <c r="Y31" s="624"/>
      <c r="Z31" s="660">
        <v>0.1</v>
      </c>
      <c r="AA31" s="660"/>
      <c r="AB31" s="660"/>
      <c r="AC31" s="660"/>
      <c r="AD31" s="661">
        <v>25810</v>
      </c>
      <c r="AE31" s="661"/>
      <c r="AF31" s="661"/>
      <c r="AG31" s="661"/>
      <c r="AH31" s="661"/>
      <c r="AI31" s="661"/>
      <c r="AJ31" s="661"/>
      <c r="AK31" s="661"/>
      <c r="AL31" s="625">
        <v>0.2</v>
      </c>
      <c r="AM31" s="626"/>
      <c r="AN31" s="626"/>
      <c r="AO31" s="662"/>
      <c r="AP31" s="692" t="s">
        <v>299</v>
      </c>
      <c r="AQ31" s="693"/>
      <c r="AR31" s="693"/>
      <c r="AS31" s="693"/>
      <c r="AT31" s="694" t="s">
        <v>300</v>
      </c>
      <c r="AU31" s="218"/>
      <c r="AV31" s="218"/>
      <c r="AW31" s="218"/>
      <c r="AX31" s="680" t="s">
        <v>178</v>
      </c>
      <c r="AY31" s="681"/>
      <c r="AZ31" s="681"/>
      <c r="BA31" s="681"/>
      <c r="BB31" s="681"/>
      <c r="BC31" s="681"/>
      <c r="BD31" s="681"/>
      <c r="BE31" s="681"/>
      <c r="BF31" s="682"/>
      <c r="BG31" s="684">
        <v>99.4</v>
      </c>
      <c r="BH31" s="685"/>
      <c r="BI31" s="685"/>
      <c r="BJ31" s="685"/>
      <c r="BK31" s="685"/>
      <c r="BL31" s="685"/>
      <c r="BM31" s="686">
        <v>98.2</v>
      </c>
      <c r="BN31" s="685"/>
      <c r="BO31" s="685"/>
      <c r="BP31" s="685"/>
      <c r="BQ31" s="687"/>
      <c r="BR31" s="684">
        <v>99.4</v>
      </c>
      <c r="BS31" s="685"/>
      <c r="BT31" s="685"/>
      <c r="BU31" s="685"/>
      <c r="BV31" s="685"/>
      <c r="BW31" s="685"/>
      <c r="BX31" s="686">
        <v>98.1</v>
      </c>
      <c r="BY31" s="685"/>
      <c r="BZ31" s="685"/>
      <c r="CA31" s="685"/>
      <c r="CB31" s="687"/>
      <c r="CD31" s="643"/>
      <c r="CE31" s="644"/>
      <c r="CF31" s="619" t="s">
        <v>301</v>
      </c>
      <c r="CG31" s="620"/>
      <c r="CH31" s="620"/>
      <c r="CI31" s="620"/>
      <c r="CJ31" s="620"/>
      <c r="CK31" s="620"/>
      <c r="CL31" s="620"/>
      <c r="CM31" s="620"/>
      <c r="CN31" s="620"/>
      <c r="CO31" s="620"/>
      <c r="CP31" s="620"/>
      <c r="CQ31" s="621"/>
      <c r="CR31" s="622">
        <v>76015</v>
      </c>
      <c r="CS31" s="635"/>
      <c r="CT31" s="635"/>
      <c r="CU31" s="635"/>
      <c r="CV31" s="635"/>
      <c r="CW31" s="635"/>
      <c r="CX31" s="635"/>
      <c r="CY31" s="636"/>
      <c r="CZ31" s="625">
        <v>0.3</v>
      </c>
      <c r="DA31" s="637"/>
      <c r="DB31" s="637"/>
      <c r="DC31" s="638"/>
      <c r="DD31" s="628">
        <v>69979</v>
      </c>
      <c r="DE31" s="635"/>
      <c r="DF31" s="635"/>
      <c r="DG31" s="635"/>
      <c r="DH31" s="635"/>
      <c r="DI31" s="635"/>
      <c r="DJ31" s="635"/>
      <c r="DK31" s="636"/>
      <c r="DL31" s="628">
        <v>69979</v>
      </c>
      <c r="DM31" s="635"/>
      <c r="DN31" s="635"/>
      <c r="DO31" s="635"/>
      <c r="DP31" s="635"/>
      <c r="DQ31" s="635"/>
      <c r="DR31" s="635"/>
      <c r="DS31" s="635"/>
      <c r="DT31" s="635"/>
      <c r="DU31" s="635"/>
      <c r="DV31" s="636"/>
      <c r="DW31" s="625">
        <v>0.5</v>
      </c>
      <c r="DX31" s="637"/>
      <c r="DY31" s="637"/>
      <c r="DZ31" s="637"/>
      <c r="EA31" s="637"/>
      <c r="EB31" s="637"/>
      <c r="EC31" s="649"/>
    </row>
    <row r="32" spans="2:133" ht="11.25" customHeight="1" x14ac:dyDescent="0.15">
      <c r="B32" s="619" t="s">
        <v>302</v>
      </c>
      <c r="C32" s="620"/>
      <c r="D32" s="620"/>
      <c r="E32" s="620"/>
      <c r="F32" s="620"/>
      <c r="G32" s="620"/>
      <c r="H32" s="620"/>
      <c r="I32" s="620"/>
      <c r="J32" s="620"/>
      <c r="K32" s="620"/>
      <c r="L32" s="620"/>
      <c r="M32" s="620"/>
      <c r="N32" s="620"/>
      <c r="O32" s="620"/>
      <c r="P32" s="620"/>
      <c r="Q32" s="621"/>
      <c r="R32" s="622">
        <v>1756157</v>
      </c>
      <c r="S32" s="623"/>
      <c r="T32" s="623"/>
      <c r="U32" s="623"/>
      <c r="V32" s="623"/>
      <c r="W32" s="623"/>
      <c r="X32" s="623"/>
      <c r="Y32" s="624"/>
      <c r="Z32" s="660">
        <v>6.1</v>
      </c>
      <c r="AA32" s="660"/>
      <c r="AB32" s="660"/>
      <c r="AC32" s="660"/>
      <c r="AD32" s="661" t="s">
        <v>121</v>
      </c>
      <c r="AE32" s="661"/>
      <c r="AF32" s="661"/>
      <c r="AG32" s="661"/>
      <c r="AH32" s="661"/>
      <c r="AI32" s="661"/>
      <c r="AJ32" s="661"/>
      <c r="AK32" s="661"/>
      <c r="AL32" s="625" t="s">
        <v>121</v>
      </c>
      <c r="AM32" s="626"/>
      <c r="AN32" s="626"/>
      <c r="AO32" s="662"/>
      <c r="AP32" s="663"/>
      <c r="AQ32" s="664"/>
      <c r="AR32" s="664"/>
      <c r="AS32" s="664"/>
      <c r="AT32" s="695"/>
      <c r="AU32" s="214" t="s">
        <v>303</v>
      </c>
      <c r="AX32" s="619" t="s">
        <v>304</v>
      </c>
      <c r="AY32" s="620"/>
      <c r="AZ32" s="620"/>
      <c r="BA32" s="620"/>
      <c r="BB32" s="620"/>
      <c r="BC32" s="620"/>
      <c r="BD32" s="620"/>
      <c r="BE32" s="620"/>
      <c r="BF32" s="621"/>
      <c r="BG32" s="688">
        <v>99.1</v>
      </c>
      <c r="BH32" s="635"/>
      <c r="BI32" s="635"/>
      <c r="BJ32" s="635"/>
      <c r="BK32" s="635"/>
      <c r="BL32" s="635"/>
      <c r="BM32" s="626">
        <v>97</v>
      </c>
      <c r="BN32" s="635"/>
      <c r="BO32" s="635"/>
      <c r="BP32" s="635"/>
      <c r="BQ32" s="658"/>
      <c r="BR32" s="688">
        <v>99.1</v>
      </c>
      <c r="BS32" s="635"/>
      <c r="BT32" s="635"/>
      <c r="BU32" s="635"/>
      <c r="BV32" s="635"/>
      <c r="BW32" s="635"/>
      <c r="BX32" s="626">
        <v>96.9</v>
      </c>
      <c r="BY32" s="635"/>
      <c r="BZ32" s="635"/>
      <c r="CA32" s="635"/>
      <c r="CB32" s="658"/>
      <c r="CD32" s="645"/>
      <c r="CE32" s="646"/>
      <c r="CF32" s="619" t="s">
        <v>305</v>
      </c>
      <c r="CG32" s="620"/>
      <c r="CH32" s="620"/>
      <c r="CI32" s="620"/>
      <c r="CJ32" s="620"/>
      <c r="CK32" s="620"/>
      <c r="CL32" s="620"/>
      <c r="CM32" s="620"/>
      <c r="CN32" s="620"/>
      <c r="CO32" s="620"/>
      <c r="CP32" s="620"/>
      <c r="CQ32" s="621"/>
      <c r="CR32" s="622">
        <v>49</v>
      </c>
      <c r="CS32" s="623"/>
      <c r="CT32" s="623"/>
      <c r="CU32" s="623"/>
      <c r="CV32" s="623"/>
      <c r="CW32" s="623"/>
      <c r="CX32" s="623"/>
      <c r="CY32" s="624"/>
      <c r="CZ32" s="625">
        <v>0</v>
      </c>
      <c r="DA32" s="637"/>
      <c r="DB32" s="637"/>
      <c r="DC32" s="638"/>
      <c r="DD32" s="628">
        <v>49</v>
      </c>
      <c r="DE32" s="623"/>
      <c r="DF32" s="623"/>
      <c r="DG32" s="623"/>
      <c r="DH32" s="623"/>
      <c r="DI32" s="623"/>
      <c r="DJ32" s="623"/>
      <c r="DK32" s="624"/>
      <c r="DL32" s="628">
        <v>49</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15">
      <c r="B33" s="619" t="s">
        <v>306</v>
      </c>
      <c r="C33" s="620"/>
      <c r="D33" s="620"/>
      <c r="E33" s="620"/>
      <c r="F33" s="620"/>
      <c r="G33" s="620"/>
      <c r="H33" s="620"/>
      <c r="I33" s="620"/>
      <c r="J33" s="620"/>
      <c r="K33" s="620"/>
      <c r="L33" s="620"/>
      <c r="M33" s="620"/>
      <c r="N33" s="620"/>
      <c r="O33" s="620"/>
      <c r="P33" s="620"/>
      <c r="Q33" s="621"/>
      <c r="R33" s="622">
        <v>415402</v>
      </c>
      <c r="S33" s="623"/>
      <c r="T33" s="623"/>
      <c r="U33" s="623"/>
      <c r="V33" s="623"/>
      <c r="W33" s="623"/>
      <c r="X33" s="623"/>
      <c r="Y33" s="624"/>
      <c r="Z33" s="660">
        <v>1.4</v>
      </c>
      <c r="AA33" s="660"/>
      <c r="AB33" s="660"/>
      <c r="AC33" s="660"/>
      <c r="AD33" s="661">
        <v>89500</v>
      </c>
      <c r="AE33" s="661"/>
      <c r="AF33" s="661"/>
      <c r="AG33" s="661"/>
      <c r="AH33" s="661"/>
      <c r="AI33" s="661"/>
      <c r="AJ33" s="661"/>
      <c r="AK33" s="661"/>
      <c r="AL33" s="625">
        <v>0.7</v>
      </c>
      <c r="AM33" s="626"/>
      <c r="AN33" s="626"/>
      <c r="AO33" s="662"/>
      <c r="AP33" s="665"/>
      <c r="AQ33" s="666"/>
      <c r="AR33" s="666"/>
      <c r="AS33" s="666"/>
      <c r="AT33" s="696"/>
      <c r="AU33" s="219"/>
      <c r="AV33" s="219"/>
      <c r="AW33" s="219"/>
      <c r="AX33" s="603" t="s">
        <v>307</v>
      </c>
      <c r="AY33" s="604"/>
      <c r="AZ33" s="604"/>
      <c r="BA33" s="604"/>
      <c r="BB33" s="604"/>
      <c r="BC33" s="604"/>
      <c r="BD33" s="604"/>
      <c r="BE33" s="604"/>
      <c r="BF33" s="605"/>
      <c r="BG33" s="683">
        <v>99.6</v>
      </c>
      <c r="BH33" s="607"/>
      <c r="BI33" s="607"/>
      <c r="BJ33" s="607"/>
      <c r="BK33" s="607"/>
      <c r="BL33" s="607"/>
      <c r="BM33" s="653">
        <v>99.2</v>
      </c>
      <c r="BN33" s="607"/>
      <c r="BO33" s="607"/>
      <c r="BP33" s="607"/>
      <c r="BQ33" s="670"/>
      <c r="BR33" s="683">
        <v>99.6</v>
      </c>
      <c r="BS33" s="607"/>
      <c r="BT33" s="607"/>
      <c r="BU33" s="607"/>
      <c r="BV33" s="607"/>
      <c r="BW33" s="607"/>
      <c r="BX33" s="653">
        <v>99</v>
      </c>
      <c r="BY33" s="607"/>
      <c r="BZ33" s="607"/>
      <c r="CA33" s="607"/>
      <c r="CB33" s="670"/>
      <c r="CD33" s="619" t="s">
        <v>308</v>
      </c>
      <c r="CE33" s="620"/>
      <c r="CF33" s="620"/>
      <c r="CG33" s="620"/>
      <c r="CH33" s="620"/>
      <c r="CI33" s="620"/>
      <c r="CJ33" s="620"/>
      <c r="CK33" s="620"/>
      <c r="CL33" s="620"/>
      <c r="CM33" s="620"/>
      <c r="CN33" s="620"/>
      <c r="CO33" s="620"/>
      <c r="CP33" s="620"/>
      <c r="CQ33" s="621"/>
      <c r="CR33" s="622">
        <v>11508720</v>
      </c>
      <c r="CS33" s="635"/>
      <c r="CT33" s="635"/>
      <c r="CU33" s="635"/>
      <c r="CV33" s="635"/>
      <c r="CW33" s="635"/>
      <c r="CX33" s="635"/>
      <c r="CY33" s="636"/>
      <c r="CZ33" s="625">
        <v>40.4</v>
      </c>
      <c r="DA33" s="637"/>
      <c r="DB33" s="637"/>
      <c r="DC33" s="638"/>
      <c r="DD33" s="628">
        <v>8519728</v>
      </c>
      <c r="DE33" s="635"/>
      <c r="DF33" s="635"/>
      <c r="DG33" s="635"/>
      <c r="DH33" s="635"/>
      <c r="DI33" s="635"/>
      <c r="DJ33" s="635"/>
      <c r="DK33" s="636"/>
      <c r="DL33" s="628">
        <v>6877437</v>
      </c>
      <c r="DM33" s="635"/>
      <c r="DN33" s="635"/>
      <c r="DO33" s="635"/>
      <c r="DP33" s="635"/>
      <c r="DQ33" s="635"/>
      <c r="DR33" s="635"/>
      <c r="DS33" s="635"/>
      <c r="DT33" s="635"/>
      <c r="DU33" s="635"/>
      <c r="DV33" s="636"/>
      <c r="DW33" s="625">
        <v>51.2</v>
      </c>
      <c r="DX33" s="637"/>
      <c r="DY33" s="637"/>
      <c r="DZ33" s="637"/>
      <c r="EA33" s="637"/>
      <c r="EB33" s="637"/>
      <c r="EC33" s="649"/>
    </row>
    <row r="34" spans="2:133" ht="11.25" customHeight="1" x14ac:dyDescent="0.15">
      <c r="B34" s="619" t="s">
        <v>309</v>
      </c>
      <c r="C34" s="620"/>
      <c r="D34" s="620"/>
      <c r="E34" s="620"/>
      <c r="F34" s="620"/>
      <c r="G34" s="620"/>
      <c r="H34" s="620"/>
      <c r="I34" s="620"/>
      <c r="J34" s="620"/>
      <c r="K34" s="620"/>
      <c r="L34" s="620"/>
      <c r="M34" s="620"/>
      <c r="N34" s="620"/>
      <c r="O34" s="620"/>
      <c r="P34" s="620"/>
      <c r="Q34" s="621"/>
      <c r="R34" s="622">
        <v>245859</v>
      </c>
      <c r="S34" s="623"/>
      <c r="T34" s="623"/>
      <c r="U34" s="623"/>
      <c r="V34" s="623"/>
      <c r="W34" s="623"/>
      <c r="X34" s="623"/>
      <c r="Y34" s="624"/>
      <c r="Z34" s="660">
        <v>0.9</v>
      </c>
      <c r="AA34" s="660"/>
      <c r="AB34" s="660"/>
      <c r="AC34" s="660"/>
      <c r="AD34" s="661" t="s">
        <v>121</v>
      </c>
      <c r="AE34" s="661"/>
      <c r="AF34" s="661"/>
      <c r="AG34" s="661"/>
      <c r="AH34" s="661"/>
      <c r="AI34" s="661"/>
      <c r="AJ34" s="661"/>
      <c r="AK34" s="661"/>
      <c r="AL34" s="625" t="s">
        <v>121</v>
      </c>
      <c r="AM34" s="626"/>
      <c r="AN34" s="626"/>
      <c r="AO34" s="662"/>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9" t="s">
        <v>310</v>
      </c>
      <c r="CE34" s="620"/>
      <c r="CF34" s="620"/>
      <c r="CG34" s="620"/>
      <c r="CH34" s="620"/>
      <c r="CI34" s="620"/>
      <c r="CJ34" s="620"/>
      <c r="CK34" s="620"/>
      <c r="CL34" s="620"/>
      <c r="CM34" s="620"/>
      <c r="CN34" s="620"/>
      <c r="CO34" s="620"/>
      <c r="CP34" s="620"/>
      <c r="CQ34" s="621"/>
      <c r="CR34" s="622">
        <v>4329817</v>
      </c>
      <c r="CS34" s="623"/>
      <c r="CT34" s="623"/>
      <c r="CU34" s="623"/>
      <c r="CV34" s="623"/>
      <c r="CW34" s="623"/>
      <c r="CX34" s="623"/>
      <c r="CY34" s="624"/>
      <c r="CZ34" s="625">
        <v>15.2</v>
      </c>
      <c r="DA34" s="637"/>
      <c r="DB34" s="637"/>
      <c r="DC34" s="638"/>
      <c r="DD34" s="628">
        <v>3124333</v>
      </c>
      <c r="DE34" s="623"/>
      <c r="DF34" s="623"/>
      <c r="DG34" s="623"/>
      <c r="DH34" s="623"/>
      <c r="DI34" s="623"/>
      <c r="DJ34" s="623"/>
      <c r="DK34" s="624"/>
      <c r="DL34" s="628">
        <v>2817300</v>
      </c>
      <c r="DM34" s="623"/>
      <c r="DN34" s="623"/>
      <c r="DO34" s="623"/>
      <c r="DP34" s="623"/>
      <c r="DQ34" s="623"/>
      <c r="DR34" s="623"/>
      <c r="DS34" s="623"/>
      <c r="DT34" s="623"/>
      <c r="DU34" s="623"/>
      <c r="DV34" s="624"/>
      <c r="DW34" s="625">
        <v>21</v>
      </c>
      <c r="DX34" s="637"/>
      <c r="DY34" s="637"/>
      <c r="DZ34" s="637"/>
      <c r="EA34" s="637"/>
      <c r="EB34" s="637"/>
      <c r="EC34" s="649"/>
    </row>
    <row r="35" spans="2:133" ht="11.25" customHeight="1" x14ac:dyDescent="0.15">
      <c r="B35" s="619" t="s">
        <v>311</v>
      </c>
      <c r="C35" s="620"/>
      <c r="D35" s="620"/>
      <c r="E35" s="620"/>
      <c r="F35" s="620"/>
      <c r="G35" s="620"/>
      <c r="H35" s="620"/>
      <c r="I35" s="620"/>
      <c r="J35" s="620"/>
      <c r="K35" s="620"/>
      <c r="L35" s="620"/>
      <c r="M35" s="620"/>
      <c r="N35" s="620"/>
      <c r="O35" s="620"/>
      <c r="P35" s="620"/>
      <c r="Q35" s="621"/>
      <c r="R35" s="622">
        <v>823971</v>
      </c>
      <c r="S35" s="623"/>
      <c r="T35" s="623"/>
      <c r="U35" s="623"/>
      <c r="V35" s="623"/>
      <c r="W35" s="623"/>
      <c r="X35" s="623"/>
      <c r="Y35" s="624"/>
      <c r="Z35" s="660">
        <v>2.9</v>
      </c>
      <c r="AA35" s="660"/>
      <c r="AB35" s="660"/>
      <c r="AC35" s="660"/>
      <c r="AD35" s="661" t="s">
        <v>121</v>
      </c>
      <c r="AE35" s="661"/>
      <c r="AF35" s="661"/>
      <c r="AG35" s="661"/>
      <c r="AH35" s="661"/>
      <c r="AI35" s="661"/>
      <c r="AJ35" s="661"/>
      <c r="AK35" s="661"/>
      <c r="AL35" s="625" t="s">
        <v>121</v>
      </c>
      <c r="AM35" s="626"/>
      <c r="AN35" s="626"/>
      <c r="AO35" s="662"/>
      <c r="AP35" s="222"/>
      <c r="AQ35" s="674" t="s">
        <v>312</v>
      </c>
      <c r="AR35" s="675"/>
      <c r="AS35" s="675"/>
      <c r="AT35" s="675"/>
      <c r="AU35" s="675"/>
      <c r="AV35" s="675"/>
      <c r="AW35" s="675"/>
      <c r="AX35" s="675"/>
      <c r="AY35" s="675"/>
      <c r="AZ35" s="675"/>
      <c r="BA35" s="675"/>
      <c r="BB35" s="675"/>
      <c r="BC35" s="675"/>
      <c r="BD35" s="675"/>
      <c r="BE35" s="675"/>
      <c r="BF35" s="676"/>
      <c r="BG35" s="674" t="s">
        <v>313</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314</v>
      </c>
      <c r="CE35" s="620"/>
      <c r="CF35" s="620"/>
      <c r="CG35" s="620"/>
      <c r="CH35" s="620"/>
      <c r="CI35" s="620"/>
      <c r="CJ35" s="620"/>
      <c r="CK35" s="620"/>
      <c r="CL35" s="620"/>
      <c r="CM35" s="620"/>
      <c r="CN35" s="620"/>
      <c r="CO35" s="620"/>
      <c r="CP35" s="620"/>
      <c r="CQ35" s="621"/>
      <c r="CR35" s="622">
        <v>166913</v>
      </c>
      <c r="CS35" s="635"/>
      <c r="CT35" s="635"/>
      <c r="CU35" s="635"/>
      <c r="CV35" s="635"/>
      <c r="CW35" s="635"/>
      <c r="CX35" s="635"/>
      <c r="CY35" s="636"/>
      <c r="CZ35" s="625">
        <v>0.6</v>
      </c>
      <c r="DA35" s="637"/>
      <c r="DB35" s="637"/>
      <c r="DC35" s="638"/>
      <c r="DD35" s="628">
        <v>157377</v>
      </c>
      <c r="DE35" s="635"/>
      <c r="DF35" s="635"/>
      <c r="DG35" s="635"/>
      <c r="DH35" s="635"/>
      <c r="DI35" s="635"/>
      <c r="DJ35" s="635"/>
      <c r="DK35" s="636"/>
      <c r="DL35" s="628">
        <v>93132</v>
      </c>
      <c r="DM35" s="635"/>
      <c r="DN35" s="635"/>
      <c r="DO35" s="635"/>
      <c r="DP35" s="635"/>
      <c r="DQ35" s="635"/>
      <c r="DR35" s="635"/>
      <c r="DS35" s="635"/>
      <c r="DT35" s="635"/>
      <c r="DU35" s="635"/>
      <c r="DV35" s="636"/>
      <c r="DW35" s="625">
        <v>0.7</v>
      </c>
      <c r="DX35" s="637"/>
      <c r="DY35" s="637"/>
      <c r="DZ35" s="637"/>
      <c r="EA35" s="637"/>
      <c r="EB35" s="637"/>
      <c r="EC35" s="649"/>
    </row>
    <row r="36" spans="2:133" ht="11.25" customHeight="1" x14ac:dyDescent="0.15">
      <c r="B36" s="619" t="s">
        <v>315</v>
      </c>
      <c r="C36" s="620"/>
      <c r="D36" s="620"/>
      <c r="E36" s="620"/>
      <c r="F36" s="620"/>
      <c r="G36" s="620"/>
      <c r="H36" s="620"/>
      <c r="I36" s="620"/>
      <c r="J36" s="620"/>
      <c r="K36" s="620"/>
      <c r="L36" s="620"/>
      <c r="M36" s="620"/>
      <c r="N36" s="620"/>
      <c r="O36" s="620"/>
      <c r="P36" s="620"/>
      <c r="Q36" s="621"/>
      <c r="R36" s="622">
        <v>1431033</v>
      </c>
      <c r="S36" s="623"/>
      <c r="T36" s="623"/>
      <c r="U36" s="623"/>
      <c r="V36" s="623"/>
      <c r="W36" s="623"/>
      <c r="X36" s="623"/>
      <c r="Y36" s="624"/>
      <c r="Z36" s="660">
        <v>5</v>
      </c>
      <c r="AA36" s="660"/>
      <c r="AB36" s="660"/>
      <c r="AC36" s="660"/>
      <c r="AD36" s="661" t="s">
        <v>121</v>
      </c>
      <c r="AE36" s="661"/>
      <c r="AF36" s="661"/>
      <c r="AG36" s="661"/>
      <c r="AH36" s="661"/>
      <c r="AI36" s="661"/>
      <c r="AJ36" s="661"/>
      <c r="AK36" s="661"/>
      <c r="AL36" s="625" t="s">
        <v>121</v>
      </c>
      <c r="AM36" s="626"/>
      <c r="AN36" s="626"/>
      <c r="AO36" s="662"/>
      <c r="AP36" s="222"/>
      <c r="AQ36" s="671" t="s">
        <v>316</v>
      </c>
      <c r="AR36" s="672"/>
      <c r="AS36" s="672"/>
      <c r="AT36" s="672"/>
      <c r="AU36" s="672"/>
      <c r="AV36" s="672"/>
      <c r="AW36" s="672"/>
      <c r="AX36" s="672"/>
      <c r="AY36" s="673"/>
      <c r="AZ36" s="677">
        <v>3430820</v>
      </c>
      <c r="BA36" s="678"/>
      <c r="BB36" s="678"/>
      <c r="BC36" s="678"/>
      <c r="BD36" s="678"/>
      <c r="BE36" s="678"/>
      <c r="BF36" s="679"/>
      <c r="BG36" s="680" t="s">
        <v>317</v>
      </c>
      <c r="BH36" s="681"/>
      <c r="BI36" s="681"/>
      <c r="BJ36" s="681"/>
      <c r="BK36" s="681"/>
      <c r="BL36" s="681"/>
      <c r="BM36" s="681"/>
      <c r="BN36" s="681"/>
      <c r="BO36" s="681"/>
      <c r="BP36" s="681"/>
      <c r="BQ36" s="681"/>
      <c r="BR36" s="681"/>
      <c r="BS36" s="681"/>
      <c r="BT36" s="681"/>
      <c r="BU36" s="682"/>
      <c r="BV36" s="677">
        <v>7633</v>
      </c>
      <c r="BW36" s="678"/>
      <c r="BX36" s="678"/>
      <c r="BY36" s="678"/>
      <c r="BZ36" s="678"/>
      <c r="CA36" s="678"/>
      <c r="CB36" s="679"/>
      <c r="CD36" s="619" t="s">
        <v>318</v>
      </c>
      <c r="CE36" s="620"/>
      <c r="CF36" s="620"/>
      <c r="CG36" s="620"/>
      <c r="CH36" s="620"/>
      <c r="CI36" s="620"/>
      <c r="CJ36" s="620"/>
      <c r="CK36" s="620"/>
      <c r="CL36" s="620"/>
      <c r="CM36" s="620"/>
      <c r="CN36" s="620"/>
      <c r="CO36" s="620"/>
      <c r="CP36" s="620"/>
      <c r="CQ36" s="621"/>
      <c r="CR36" s="622">
        <v>3707470</v>
      </c>
      <c r="CS36" s="623"/>
      <c r="CT36" s="623"/>
      <c r="CU36" s="623"/>
      <c r="CV36" s="623"/>
      <c r="CW36" s="623"/>
      <c r="CX36" s="623"/>
      <c r="CY36" s="624"/>
      <c r="CZ36" s="625">
        <v>13</v>
      </c>
      <c r="DA36" s="637"/>
      <c r="DB36" s="637"/>
      <c r="DC36" s="638"/>
      <c r="DD36" s="628">
        <v>3250728</v>
      </c>
      <c r="DE36" s="623"/>
      <c r="DF36" s="623"/>
      <c r="DG36" s="623"/>
      <c r="DH36" s="623"/>
      <c r="DI36" s="623"/>
      <c r="DJ36" s="623"/>
      <c r="DK36" s="624"/>
      <c r="DL36" s="628">
        <v>2360597</v>
      </c>
      <c r="DM36" s="623"/>
      <c r="DN36" s="623"/>
      <c r="DO36" s="623"/>
      <c r="DP36" s="623"/>
      <c r="DQ36" s="623"/>
      <c r="DR36" s="623"/>
      <c r="DS36" s="623"/>
      <c r="DT36" s="623"/>
      <c r="DU36" s="623"/>
      <c r="DV36" s="624"/>
      <c r="DW36" s="625">
        <v>17.600000000000001</v>
      </c>
      <c r="DX36" s="637"/>
      <c r="DY36" s="637"/>
      <c r="DZ36" s="637"/>
      <c r="EA36" s="637"/>
      <c r="EB36" s="637"/>
      <c r="EC36" s="649"/>
    </row>
    <row r="37" spans="2:133" ht="11.25" customHeight="1" x14ac:dyDescent="0.15">
      <c r="B37" s="619" t="s">
        <v>319</v>
      </c>
      <c r="C37" s="620"/>
      <c r="D37" s="620"/>
      <c r="E37" s="620"/>
      <c r="F37" s="620"/>
      <c r="G37" s="620"/>
      <c r="H37" s="620"/>
      <c r="I37" s="620"/>
      <c r="J37" s="620"/>
      <c r="K37" s="620"/>
      <c r="L37" s="620"/>
      <c r="M37" s="620"/>
      <c r="N37" s="620"/>
      <c r="O37" s="620"/>
      <c r="P37" s="620"/>
      <c r="Q37" s="621"/>
      <c r="R37" s="622">
        <v>565321</v>
      </c>
      <c r="S37" s="623"/>
      <c r="T37" s="623"/>
      <c r="U37" s="623"/>
      <c r="V37" s="623"/>
      <c r="W37" s="623"/>
      <c r="X37" s="623"/>
      <c r="Y37" s="624"/>
      <c r="Z37" s="660">
        <v>2</v>
      </c>
      <c r="AA37" s="660"/>
      <c r="AB37" s="660"/>
      <c r="AC37" s="660"/>
      <c r="AD37" s="661">
        <v>760</v>
      </c>
      <c r="AE37" s="661"/>
      <c r="AF37" s="661"/>
      <c r="AG37" s="661"/>
      <c r="AH37" s="661"/>
      <c r="AI37" s="661"/>
      <c r="AJ37" s="661"/>
      <c r="AK37" s="661"/>
      <c r="AL37" s="625">
        <v>0</v>
      </c>
      <c r="AM37" s="626"/>
      <c r="AN37" s="626"/>
      <c r="AO37" s="662"/>
      <c r="AQ37" s="655" t="s">
        <v>320</v>
      </c>
      <c r="AR37" s="656"/>
      <c r="AS37" s="656"/>
      <c r="AT37" s="656"/>
      <c r="AU37" s="656"/>
      <c r="AV37" s="656"/>
      <c r="AW37" s="656"/>
      <c r="AX37" s="656"/>
      <c r="AY37" s="657"/>
      <c r="AZ37" s="622">
        <v>1268862</v>
      </c>
      <c r="BA37" s="623"/>
      <c r="BB37" s="623"/>
      <c r="BC37" s="623"/>
      <c r="BD37" s="635"/>
      <c r="BE37" s="635"/>
      <c r="BF37" s="658"/>
      <c r="BG37" s="619" t="s">
        <v>321</v>
      </c>
      <c r="BH37" s="620"/>
      <c r="BI37" s="620"/>
      <c r="BJ37" s="620"/>
      <c r="BK37" s="620"/>
      <c r="BL37" s="620"/>
      <c r="BM37" s="620"/>
      <c r="BN37" s="620"/>
      <c r="BO37" s="620"/>
      <c r="BP37" s="620"/>
      <c r="BQ37" s="620"/>
      <c r="BR37" s="620"/>
      <c r="BS37" s="620"/>
      <c r="BT37" s="620"/>
      <c r="BU37" s="621"/>
      <c r="BV37" s="622">
        <v>-44859</v>
      </c>
      <c r="BW37" s="623"/>
      <c r="BX37" s="623"/>
      <c r="BY37" s="623"/>
      <c r="BZ37" s="623"/>
      <c r="CA37" s="623"/>
      <c r="CB37" s="659"/>
      <c r="CD37" s="619" t="s">
        <v>322</v>
      </c>
      <c r="CE37" s="620"/>
      <c r="CF37" s="620"/>
      <c r="CG37" s="620"/>
      <c r="CH37" s="620"/>
      <c r="CI37" s="620"/>
      <c r="CJ37" s="620"/>
      <c r="CK37" s="620"/>
      <c r="CL37" s="620"/>
      <c r="CM37" s="620"/>
      <c r="CN37" s="620"/>
      <c r="CO37" s="620"/>
      <c r="CP37" s="620"/>
      <c r="CQ37" s="621"/>
      <c r="CR37" s="622">
        <v>1081696</v>
      </c>
      <c r="CS37" s="635"/>
      <c r="CT37" s="635"/>
      <c r="CU37" s="635"/>
      <c r="CV37" s="635"/>
      <c r="CW37" s="635"/>
      <c r="CX37" s="635"/>
      <c r="CY37" s="636"/>
      <c r="CZ37" s="625">
        <v>3.8</v>
      </c>
      <c r="DA37" s="637"/>
      <c r="DB37" s="637"/>
      <c r="DC37" s="638"/>
      <c r="DD37" s="628">
        <v>1028056</v>
      </c>
      <c r="DE37" s="635"/>
      <c r="DF37" s="635"/>
      <c r="DG37" s="635"/>
      <c r="DH37" s="635"/>
      <c r="DI37" s="635"/>
      <c r="DJ37" s="635"/>
      <c r="DK37" s="636"/>
      <c r="DL37" s="628">
        <v>959209</v>
      </c>
      <c r="DM37" s="635"/>
      <c r="DN37" s="635"/>
      <c r="DO37" s="635"/>
      <c r="DP37" s="635"/>
      <c r="DQ37" s="635"/>
      <c r="DR37" s="635"/>
      <c r="DS37" s="635"/>
      <c r="DT37" s="635"/>
      <c r="DU37" s="635"/>
      <c r="DV37" s="636"/>
      <c r="DW37" s="625">
        <v>7.1</v>
      </c>
      <c r="DX37" s="637"/>
      <c r="DY37" s="637"/>
      <c r="DZ37" s="637"/>
      <c r="EA37" s="637"/>
      <c r="EB37" s="637"/>
      <c r="EC37" s="649"/>
    </row>
    <row r="38" spans="2:133" ht="11.25" customHeight="1" x14ac:dyDescent="0.15">
      <c r="B38" s="619" t="s">
        <v>323</v>
      </c>
      <c r="C38" s="620"/>
      <c r="D38" s="620"/>
      <c r="E38" s="620"/>
      <c r="F38" s="620"/>
      <c r="G38" s="620"/>
      <c r="H38" s="620"/>
      <c r="I38" s="620"/>
      <c r="J38" s="620"/>
      <c r="K38" s="620"/>
      <c r="L38" s="620"/>
      <c r="M38" s="620"/>
      <c r="N38" s="620"/>
      <c r="O38" s="620"/>
      <c r="P38" s="620"/>
      <c r="Q38" s="621"/>
      <c r="R38" s="622">
        <v>1787300</v>
      </c>
      <c r="S38" s="623"/>
      <c r="T38" s="623"/>
      <c r="U38" s="623"/>
      <c r="V38" s="623"/>
      <c r="W38" s="623"/>
      <c r="X38" s="623"/>
      <c r="Y38" s="624"/>
      <c r="Z38" s="660">
        <v>6.2</v>
      </c>
      <c r="AA38" s="660"/>
      <c r="AB38" s="660"/>
      <c r="AC38" s="660"/>
      <c r="AD38" s="661" t="s">
        <v>121</v>
      </c>
      <c r="AE38" s="661"/>
      <c r="AF38" s="661"/>
      <c r="AG38" s="661"/>
      <c r="AH38" s="661"/>
      <c r="AI38" s="661"/>
      <c r="AJ38" s="661"/>
      <c r="AK38" s="661"/>
      <c r="AL38" s="625" t="s">
        <v>121</v>
      </c>
      <c r="AM38" s="626"/>
      <c r="AN38" s="626"/>
      <c r="AO38" s="662"/>
      <c r="AQ38" s="655" t="s">
        <v>324</v>
      </c>
      <c r="AR38" s="656"/>
      <c r="AS38" s="656"/>
      <c r="AT38" s="656"/>
      <c r="AU38" s="656"/>
      <c r="AV38" s="656"/>
      <c r="AW38" s="656"/>
      <c r="AX38" s="656"/>
      <c r="AY38" s="657"/>
      <c r="AZ38" s="622">
        <v>132924</v>
      </c>
      <c r="BA38" s="623"/>
      <c r="BB38" s="623"/>
      <c r="BC38" s="623"/>
      <c r="BD38" s="635"/>
      <c r="BE38" s="635"/>
      <c r="BF38" s="658"/>
      <c r="BG38" s="619" t="s">
        <v>325</v>
      </c>
      <c r="BH38" s="620"/>
      <c r="BI38" s="620"/>
      <c r="BJ38" s="620"/>
      <c r="BK38" s="620"/>
      <c r="BL38" s="620"/>
      <c r="BM38" s="620"/>
      <c r="BN38" s="620"/>
      <c r="BO38" s="620"/>
      <c r="BP38" s="620"/>
      <c r="BQ38" s="620"/>
      <c r="BR38" s="620"/>
      <c r="BS38" s="620"/>
      <c r="BT38" s="620"/>
      <c r="BU38" s="621"/>
      <c r="BV38" s="622">
        <v>6875</v>
      </c>
      <c r="BW38" s="623"/>
      <c r="BX38" s="623"/>
      <c r="BY38" s="623"/>
      <c r="BZ38" s="623"/>
      <c r="CA38" s="623"/>
      <c r="CB38" s="659"/>
      <c r="CD38" s="619" t="s">
        <v>326</v>
      </c>
      <c r="CE38" s="620"/>
      <c r="CF38" s="620"/>
      <c r="CG38" s="620"/>
      <c r="CH38" s="620"/>
      <c r="CI38" s="620"/>
      <c r="CJ38" s="620"/>
      <c r="CK38" s="620"/>
      <c r="CL38" s="620"/>
      <c r="CM38" s="620"/>
      <c r="CN38" s="620"/>
      <c r="CO38" s="620"/>
      <c r="CP38" s="620"/>
      <c r="CQ38" s="621"/>
      <c r="CR38" s="622">
        <v>2029034</v>
      </c>
      <c r="CS38" s="623"/>
      <c r="CT38" s="623"/>
      <c r="CU38" s="623"/>
      <c r="CV38" s="623"/>
      <c r="CW38" s="623"/>
      <c r="CX38" s="623"/>
      <c r="CY38" s="624"/>
      <c r="CZ38" s="625">
        <v>7.1</v>
      </c>
      <c r="DA38" s="637"/>
      <c r="DB38" s="637"/>
      <c r="DC38" s="638"/>
      <c r="DD38" s="628">
        <v>1666418</v>
      </c>
      <c r="DE38" s="623"/>
      <c r="DF38" s="623"/>
      <c r="DG38" s="623"/>
      <c r="DH38" s="623"/>
      <c r="DI38" s="623"/>
      <c r="DJ38" s="623"/>
      <c r="DK38" s="624"/>
      <c r="DL38" s="628">
        <v>1606408</v>
      </c>
      <c r="DM38" s="623"/>
      <c r="DN38" s="623"/>
      <c r="DO38" s="623"/>
      <c r="DP38" s="623"/>
      <c r="DQ38" s="623"/>
      <c r="DR38" s="623"/>
      <c r="DS38" s="623"/>
      <c r="DT38" s="623"/>
      <c r="DU38" s="623"/>
      <c r="DV38" s="624"/>
      <c r="DW38" s="625">
        <v>12</v>
      </c>
      <c r="DX38" s="637"/>
      <c r="DY38" s="637"/>
      <c r="DZ38" s="637"/>
      <c r="EA38" s="637"/>
      <c r="EB38" s="637"/>
      <c r="EC38" s="649"/>
    </row>
    <row r="39" spans="2:133" ht="11.25" customHeight="1" x14ac:dyDescent="0.15">
      <c r="B39" s="619" t="s">
        <v>327</v>
      </c>
      <c r="C39" s="620"/>
      <c r="D39" s="620"/>
      <c r="E39" s="620"/>
      <c r="F39" s="620"/>
      <c r="G39" s="620"/>
      <c r="H39" s="620"/>
      <c r="I39" s="620"/>
      <c r="J39" s="620"/>
      <c r="K39" s="620"/>
      <c r="L39" s="620"/>
      <c r="M39" s="620"/>
      <c r="N39" s="620"/>
      <c r="O39" s="620"/>
      <c r="P39" s="620"/>
      <c r="Q39" s="621"/>
      <c r="R39" s="622" t="s">
        <v>121</v>
      </c>
      <c r="S39" s="623"/>
      <c r="T39" s="623"/>
      <c r="U39" s="623"/>
      <c r="V39" s="623"/>
      <c r="W39" s="623"/>
      <c r="X39" s="623"/>
      <c r="Y39" s="624"/>
      <c r="Z39" s="660" t="s">
        <v>121</v>
      </c>
      <c r="AA39" s="660"/>
      <c r="AB39" s="660"/>
      <c r="AC39" s="660"/>
      <c r="AD39" s="661" t="s">
        <v>121</v>
      </c>
      <c r="AE39" s="661"/>
      <c r="AF39" s="661"/>
      <c r="AG39" s="661"/>
      <c r="AH39" s="661"/>
      <c r="AI39" s="661"/>
      <c r="AJ39" s="661"/>
      <c r="AK39" s="661"/>
      <c r="AL39" s="625" t="s">
        <v>121</v>
      </c>
      <c r="AM39" s="626"/>
      <c r="AN39" s="626"/>
      <c r="AO39" s="662"/>
      <c r="AQ39" s="655" t="s">
        <v>328</v>
      </c>
      <c r="AR39" s="656"/>
      <c r="AS39" s="656"/>
      <c r="AT39" s="656"/>
      <c r="AU39" s="656"/>
      <c r="AV39" s="656"/>
      <c r="AW39" s="656"/>
      <c r="AX39" s="656"/>
      <c r="AY39" s="657"/>
      <c r="AZ39" s="622" t="s">
        <v>121</v>
      </c>
      <c r="BA39" s="623"/>
      <c r="BB39" s="623"/>
      <c r="BC39" s="623"/>
      <c r="BD39" s="635"/>
      <c r="BE39" s="635"/>
      <c r="BF39" s="658"/>
      <c r="BG39" s="619" t="s">
        <v>329</v>
      </c>
      <c r="BH39" s="620"/>
      <c r="BI39" s="620"/>
      <c r="BJ39" s="620"/>
      <c r="BK39" s="620"/>
      <c r="BL39" s="620"/>
      <c r="BM39" s="620"/>
      <c r="BN39" s="620"/>
      <c r="BO39" s="620"/>
      <c r="BP39" s="620"/>
      <c r="BQ39" s="620"/>
      <c r="BR39" s="620"/>
      <c r="BS39" s="620"/>
      <c r="BT39" s="620"/>
      <c r="BU39" s="621"/>
      <c r="BV39" s="622">
        <v>10118</v>
      </c>
      <c r="BW39" s="623"/>
      <c r="BX39" s="623"/>
      <c r="BY39" s="623"/>
      <c r="BZ39" s="623"/>
      <c r="CA39" s="623"/>
      <c r="CB39" s="659"/>
      <c r="CD39" s="619" t="s">
        <v>330</v>
      </c>
      <c r="CE39" s="620"/>
      <c r="CF39" s="620"/>
      <c r="CG39" s="620"/>
      <c r="CH39" s="620"/>
      <c r="CI39" s="620"/>
      <c r="CJ39" s="620"/>
      <c r="CK39" s="620"/>
      <c r="CL39" s="620"/>
      <c r="CM39" s="620"/>
      <c r="CN39" s="620"/>
      <c r="CO39" s="620"/>
      <c r="CP39" s="620"/>
      <c r="CQ39" s="621"/>
      <c r="CR39" s="622">
        <v>937415</v>
      </c>
      <c r="CS39" s="635"/>
      <c r="CT39" s="635"/>
      <c r="CU39" s="635"/>
      <c r="CV39" s="635"/>
      <c r="CW39" s="635"/>
      <c r="CX39" s="635"/>
      <c r="CY39" s="636"/>
      <c r="CZ39" s="625">
        <v>3.3</v>
      </c>
      <c r="DA39" s="637"/>
      <c r="DB39" s="637"/>
      <c r="DC39" s="638"/>
      <c r="DD39" s="628">
        <v>187801</v>
      </c>
      <c r="DE39" s="635"/>
      <c r="DF39" s="635"/>
      <c r="DG39" s="635"/>
      <c r="DH39" s="635"/>
      <c r="DI39" s="635"/>
      <c r="DJ39" s="635"/>
      <c r="DK39" s="636"/>
      <c r="DL39" s="628" t="s">
        <v>121</v>
      </c>
      <c r="DM39" s="635"/>
      <c r="DN39" s="635"/>
      <c r="DO39" s="635"/>
      <c r="DP39" s="635"/>
      <c r="DQ39" s="635"/>
      <c r="DR39" s="635"/>
      <c r="DS39" s="635"/>
      <c r="DT39" s="635"/>
      <c r="DU39" s="635"/>
      <c r="DV39" s="636"/>
      <c r="DW39" s="625" t="s">
        <v>121</v>
      </c>
      <c r="DX39" s="637"/>
      <c r="DY39" s="637"/>
      <c r="DZ39" s="637"/>
      <c r="EA39" s="637"/>
      <c r="EB39" s="637"/>
      <c r="EC39" s="649"/>
    </row>
    <row r="40" spans="2:133" ht="11.25" customHeight="1" x14ac:dyDescent="0.15">
      <c r="B40" s="619" t="s">
        <v>331</v>
      </c>
      <c r="C40" s="620"/>
      <c r="D40" s="620"/>
      <c r="E40" s="620"/>
      <c r="F40" s="620"/>
      <c r="G40" s="620"/>
      <c r="H40" s="620"/>
      <c r="I40" s="620"/>
      <c r="J40" s="620"/>
      <c r="K40" s="620"/>
      <c r="L40" s="620"/>
      <c r="M40" s="620"/>
      <c r="N40" s="620"/>
      <c r="O40" s="620"/>
      <c r="P40" s="620"/>
      <c r="Q40" s="621"/>
      <c r="R40" s="622">
        <v>122400</v>
      </c>
      <c r="S40" s="623"/>
      <c r="T40" s="623"/>
      <c r="U40" s="623"/>
      <c r="V40" s="623"/>
      <c r="W40" s="623"/>
      <c r="X40" s="623"/>
      <c r="Y40" s="624"/>
      <c r="Z40" s="660">
        <v>0.4</v>
      </c>
      <c r="AA40" s="660"/>
      <c r="AB40" s="660"/>
      <c r="AC40" s="660"/>
      <c r="AD40" s="661" t="s">
        <v>121</v>
      </c>
      <c r="AE40" s="661"/>
      <c r="AF40" s="661"/>
      <c r="AG40" s="661"/>
      <c r="AH40" s="661"/>
      <c r="AI40" s="661"/>
      <c r="AJ40" s="661"/>
      <c r="AK40" s="661"/>
      <c r="AL40" s="625" t="s">
        <v>121</v>
      </c>
      <c r="AM40" s="626"/>
      <c r="AN40" s="626"/>
      <c r="AO40" s="662"/>
      <c r="AQ40" s="655" t="s">
        <v>332</v>
      </c>
      <c r="AR40" s="656"/>
      <c r="AS40" s="656"/>
      <c r="AT40" s="656"/>
      <c r="AU40" s="656"/>
      <c r="AV40" s="656"/>
      <c r="AW40" s="656"/>
      <c r="AX40" s="656"/>
      <c r="AY40" s="657"/>
      <c r="AZ40" s="622" t="s">
        <v>121</v>
      </c>
      <c r="BA40" s="623"/>
      <c r="BB40" s="623"/>
      <c r="BC40" s="623"/>
      <c r="BD40" s="635"/>
      <c r="BE40" s="635"/>
      <c r="BF40" s="658"/>
      <c r="BG40" s="663" t="s">
        <v>333</v>
      </c>
      <c r="BH40" s="664"/>
      <c r="BI40" s="664"/>
      <c r="BJ40" s="664"/>
      <c r="BK40" s="664"/>
      <c r="BL40" s="223"/>
      <c r="BM40" s="620" t="s">
        <v>334</v>
      </c>
      <c r="BN40" s="620"/>
      <c r="BO40" s="620"/>
      <c r="BP40" s="620"/>
      <c r="BQ40" s="620"/>
      <c r="BR40" s="620"/>
      <c r="BS40" s="620"/>
      <c r="BT40" s="620"/>
      <c r="BU40" s="621"/>
      <c r="BV40" s="622">
        <v>92</v>
      </c>
      <c r="BW40" s="623"/>
      <c r="BX40" s="623"/>
      <c r="BY40" s="623"/>
      <c r="BZ40" s="623"/>
      <c r="CA40" s="623"/>
      <c r="CB40" s="659"/>
      <c r="CD40" s="619" t="s">
        <v>335</v>
      </c>
      <c r="CE40" s="620"/>
      <c r="CF40" s="620"/>
      <c r="CG40" s="620"/>
      <c r="CH40" s="620"/>
      <c r="CI40" s="620"/>
      <c r="CJ40" s="620"/>
      <c r="CK40" s="620"/>
      <c r="CL40" s="620"/>
      <c r="CM40" s="620"/>
      <c r="CN40" s="620"/>
      <c r="CO40" s="620"/>
      <c r="CP40" s="620"/>
      <c r="CQ40" s="621"/>
      <c r="CR40" s="622">
        <v>338071</v>
      </c>
      <c r="CS40" s="623"/>
      <c r="CT40" s="623"/>
      <c r="CU40" s="623"/>
      <c r="CV40" s="623"/>
      <c r="CW40" s="623"/>
      <c r="CX40" s="623"/>
      <c r="CY40" s="624"/>
      <c r="CZ40" s="625">
        <v>1.2</v>
      </c>
      <c r="DA40" s="637"/>
      <c r="DB40" s="637"/>
      <c r="DC40" s="638"/>
      <c r="DD40" s="628">
        <v>133071</v>
      </c>
      <c r="DE40" s="623"/>
      <c r="DF40" s="623"/>
      <c r="DG40" s="623"/>
      <c r="DH40" s="623"/>
      <c r="DI40" s="623"/>
      <c r="DJ40" s="623"/>
      <c r="DK40" s="624"/>
      <c r="DL40" s="628" t="s">
        <v>121</v>
      </c>
      <c r="DM40" s="623"/>
      <c r="DN40" s="623"/>
      <c r="DO40" s="623"/>
      <c r="DP40" s="623"/>
      <c r="DQ40" s="623"/>
      <c r="DR40" s="623"/>
      <c r="DS40" s="623"/>
      <c r="DT40" s="623"/>
      <c r="DU40" s="623"/>
      <c r="DV40" s="624"/>
      <c r="DW40" s="625" t="s">
        <v>121</v>
      </c>
      <c r="DX40" s="637"/>
      <c r="DY40" s="637"/>
      <c r="DZ40" s="637"/>
      <c r="EA40" s="637"/>
      <c r="EB40" s="637"/>
      <c r="EC40" s="649"/>
    </row>
    <row r="41" spans="2:133" ht="11.25" customHeight="1" x14ac:dyDescent="0.15">
      <c r="B41" s="603" t="s">
        <v>336</v>
      </c>
      <c r="C41" s="604"/>
      <c r="D41" s="604"/>
      <c r="E41" s="604"/>
      <c r="F41" s="604"/>
      <c r="G41" s="604"/>
      <c r="H41" s="604"/>
      <c r="I41" s="604"/>
      <c r="J41" s="604"/>
      <c r="K41" s="604"/>
      <c r="L41" s="604"/>
      <c r="M41" s="604"/>
      <c r="N41" s="604"/>
      <c r="O41" s="604"/>
      <c r="P41" s="604"/>
      <c r="Q41" s="605"/>
      <c r="R41" s="606">
        <v>28680295</v>
      </c>
      <c r="S41" s="647"/>
      <c r="T41" s="647"/>
      <c r="U41" s="647"/>
      <c r="V41" s="647"/>
      <c r="W41" s="647"/>
      <c r="X41" s="647"/>
      <c r="Y41" s="650"/>
      <c r="Z41" s="651">
        <v>100</v>
      </c>
      <c r="AA41" s="651"/>
      <c r="AB41" s="651"/>
      <c r="AC41" s="651"/>
      <c r="AD41" s="652">
        <v>13311818</v>
      </c>
      <c r="AE41" s="652"/>
      <c r="AF41" s="652"/>
      <c r="AG41" s="652"/>
      <c r="AH41" s="652"/>
      <c r="AI41" s="652"/>
      <c r="AJ41" s="652"/>
      <c r="AK41" s="652"/>
      <c r="AL41" s="609">
        <v>100</v>
      </c>
      <c r="AM41" s="653"/>
      <c r="AN41" s="653"/>
      <c r="AO41" s="654"/>
      <c r="AQ41" s="655" t="s">
        <v>337</v>
      </c>
      <c r="AR41" s="656"/>
      <c r="AS41" s="656"/>
      <c r="AT41" s="656"/>
      <c r="AU41" s="656"/>
      <c r="AV41" s="656"/>
      <c r="AW41" s="656"/>
      <c r="AX41" s="656"/>
      <c r="AY41" s="657"/>
      <c r="AZ41" s="622">
        <v>524877</v>
      </c>
      <c r="BA41" s="623"/>
      <c r="BB41" s="623"/>
      <c r="BC41" s="623"/>
      <c r="BD41" s="635"/>
      <c r="BE41" s="635"/>
      <c r="BF41" s="658"/>
      <c r="BG41" s="663"/>
      <c r="BH41" s="664"/>
      <c r="BI41" s="664"/>
      <c r="BJ41" s="664"/>
      <c r="BK41" s="664"/>
      <c r="BL41" s="223"/>
      <c r="BM41" s="620" t="s">
        <v>338</v>
      </c>
      <c r="BN41" s="620"/>
      <c r="BO41" s="620"/>
      <c r="BP41" s="620"/>
      <c r="BQ41" s="620"/>
      <c r="BR41" s="620"/>
      <c r="BS41" s="620"/>
      <c r="BT41" s="620"/>
      <c r="BU41" s="621"/>
      <c r="BV41" s="622" t="s">
        <v>121</v>
      </c>
      <c r="BW41" s="623"/>
      <c r="BX41" s="623"/>
      <c r="BY41" s="623"/>
      <c r="BZ41" s="623"/>
      <c r="CA41" s="623"/>
      <c r="CB41" s="659"/>
      <c r="CD41" s="619" t="s">
        <v>339</v>
      </c>
      <c r="CE41" s="620"/>
      <c r="CF41" s="620"/>
      <c r="CG41" s="620"/>
      <c r="CH41" s="620"/>
      <c r="CI41" s="620"/>
      <c r="CJ41" s="620"/>
      <c r="CK41" s="620"/>
      <c r="CL41" s="620"/>
      <c r="CM41" s="620"/>
      <c r="CN41" s="620"/>
      <c r="CO41" s="620"/>
      <c r="CP41" s="620"/>
      <c r="CQ41" s="621"/>
      <c r="CR41" s="622" t="s">
        <v>121</v>
      </c>
      <c r="CS41" s="635"/>
      <c r="CT41" s="635"/>
      <c r="CU41" s="635"/>
      <c r="CV41" s="635"/>
      <c r="CW41" s="635"/>
      <c r="CX41" s="635"/>
      <c r="CY41" s="636"/>
      <c r="CZ41" s="625" t="s">
        <v>121</v>
      </c>
      <c r="DA41" s="637"/>
      <c r="DB41" s="637"/>
      <c r="DC41" s="638"/>
      <c r="DD41" s="628" t="s">
        <v>121</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340</v>
      </c>
      <c r="AR42" s="668"/>
      <c r="AS42" s="668"/>
      <c r="AT42" s="668"/>
      <c r="AU42" s="668"/>
      <c r="AV42" s="668"/>
      <c r="AW42" s="668"/>
      <c r="AX42" s="668"/>
      <c r="AY42" s="669"/>
      <c r="AZ42" s="606">
        <v>1504157</v>
      </c>
      <c r="BA42" s="647"/>
      <c r="BB42" s="647"/>
      <c r="BC42" s="647"/>
      <c r="BD42" s="607"/>
      <c r="BE42" s="607"/>
      <c r="BF42" s="670"/>
      <c r="BG42" s="665"/>
      <c r="BH42" s="666"/>
      <c r="BI42" s="666"/>
      <c r="BJ42" s="666"/>
      <c r="BK42" s="666"/>
      <c r="BL42" s="224"/>
      <c r="BM42" s="604" t="s">
        <v>341</v>
      </c>
      <c r="BN42" s="604"/>
      <c r="BO42" s="604"/>
      <c r="BP42" s="604"/>
      <c r="BQ42" s="604"/>
      <c r="BR42" s="604"/>
      <c r="BS42" s="604"/>
      <c r="BT42" s="604"/>
      <c r="BU42" s="605"/>
      <c r="BV42" s="606">
        <v>397</v>
      </c>
      <c r="BW42" s="647"/>
      <c r="BX42" s="647"/>
      <c r="BY42" s="647"/>
      <c r="BZ42" s="647"/>
      <c r="CA42" s="647"/>
      <c r="CB42" s="648"/>
      <c r="CD42" s="619" t="s">
        <v>342</v>
      </c>
      <c r="CE42" s="620"/>
      <c r="CF42" s="620"/>
      <c r="CG42" s="620"/>
      <c r="CH42" s="620"/>
      <c r="CI42" s="620"/>
      <c r="CJ42" s="620"/>
      <c r="CK42" s="620"/>
      <c r="CL42" s="620"/>
      <c r="CM42" s="620"/>
      <c r="CN42" s="620"/>
      <c r="CO42" s="620"/>
      <c r="CP42" s="620"/>
      <c r="CQ42" s="621"/>
      <c r="CR42" s="622">
        <v>3807953</v>
      </c>
      <c r="CS42" s="635"/>
      <c r="CT42" s="635"/>
      <c r="CU42" s="635"/>
      <c r="CV42" s="635"/>
      <c r="CW42" s="635"/>
      <c r="CX42" s="635"/>
      <c r="CY42" s="636"/>
      <c r="CZ42" s="625">
        <v>13.4</v>
      </c>
      <c r="DA42" s="637"/>
      <c r="DB42" s="637"/>
      <c r="DC42" s="638"/>
      <c r="DD42" s="628">
        <v>185247</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214" t="s">
        <v>343</v>
      </c>
      <c r="CD43" s="619" t="s">
        <v>344</v>
      </c>
      <c r="CE43" s="620"/>
      <c r="CF43" s="620"/>
      <c r="CG43" s="620"/>
      <c r="CH43" s="620"/>
      <c r="CI43" s="620"/>
      <c r="CJ43" s="620"/>
      <c r="CK43" s="620"/>
      <c r="CL43" s="620"/>
      <c r="CM43" s="620"/>
      <c r="CN43" s="620"/>
      <c r="CO43" s="620"/>
      <c r="CP43" s="620"/>
      <c r="CQ43" s="621"/>
      <c r="CR43" s="622">
        <v>28700</v>
      </c>
      <c r="CS43" s="635"/>
      <c r="CT43" s="635"/>
      <c r="CU43" s="635"/>
      <c r="CV43" s="635"/>
      <c r="CW43" s="635"/>
      <c r="CX43" s="635"/>
      <c r="CY43" s="636"/>
      <c r="CZ43" s="625">
        <v>0.1</v>
      </c>
      <c r="DA43" s="637"/>
      <c r="DB43" s="637"/>
      <c r="DC43" s="638"/>
      <c r="DD43" s="628">
        <v>28700</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345</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293</v>
      </c>
      <c r="CE44" s="642"/>
      <c r="CF44" s="619" t="s">
        <v>346</v>
      </c>
      <c r="CG44" s="620"/>
      <c r="CH44" s="620"/>
      <c r="CI44" s="620"/>
      <c r="CJ44" s="620"/>
      <c r="CK44" s="620"/>
      <c r="CL44" s="620"/>
      <c r="CM44" s="620"/>
      <c r="CN44" s="620"/>
      <c r="CO44" s="620"/>
      <c r="CP44" s="620"/>
      <c r="CQ44" s="621"/>
      <c r="CR44" s="622">
        <v>3738961</v>
      </c>
      <c r="CS44" s="623"/>
      <c r="CT44" s="623"/>
      <c r="CU44" s="623"/>
      <c r="CV44" s="623"/>
      <c r="CW44" s="623"/>
      <c r="CX44" s="623"/>
      <c r="CY44" s="624"/>
      <c r="CZ44" s="625">
        <v>13.1</v>
      </c>
      <c r="DA44" s="626"/>
      <c r="DB44" s="626"/>
      <c r="DC44" s="627"/>
      <c r="DD44" s="628">
        <v>171195</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347</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348</v>
      </c>
      <c r="CG45" s="620"/>
      <c r="CH45" s="620"/>
      <c r="CI45" s="620"/>
      <c r="CJ45" s="620"/>
      <c r="CK45" s="620"/>
      <c r="CL45" s="620"/>
      <c r="CM45" s="620"/>
      <c r="CN45" s="620"/>
      <c r="CO45" s="620"/>
      <c r="CP45" s="620"/>
      <c r="CQ45" s="621"/>
      <c r="CR45" s="622">
        <v>3327911</v>
      </c>
      <c r="CS45" s="635"/>
      <c r="CT45" s="635"/>
      <c r="CU45" s="635"/>
      <c r="CV45" s="635"/>
      <c r="CW45" s="635"/>
      <c r="CX45" s="635"/>
      <c r="CY45" s="636"/>
      <c r="CZ45" s="625">
        <v>11.7</v>
      </c>
      <c r="DA45" s="637"/>
      <c r="DB45" s="637"/>
      <c r="DC45" s="638"/>
      <c r="DD45" s="628">
        <v>84272</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25"/>
      <c r="CD46" s="643"/>
      <c r="CE46" s="644"/>
      <c r="CF46" s="619" t="s">
        <v>349</v>
      </c>
      <c r="CG46" s="620"/>
      <c r="CH46" s="620"/>
      <c r="CI46" s="620"/>
      <c r="CJ46" s="620"/>
      <c r="CK46" s="620"/>
      <c r="CL46" s="620"/>
      <c r="CM46" s="620"/>
      <c r="CN46" s="620"/>
      <c r="CO46" s="620"/>
      <c r="CP46" s="620"/>
      <c r="CQ46" s="621"/>
      <c r="CR46" s="622">
        <v>411050</v>
      </c>
      <c r="CS46" s="623"/>
      <c r="CT46" s="623"/>
      <c r="CU46" s="623"/>
      <c r="CV46" s="623"/>
      <c r="CW46" s="623"/>
      <c r="CX46" s="623"/>
      <c r="CY46" s="624"/>
      <c r="CZ46" s="625">
        <v>1.4</v>
      </c>
      <c r="DA46" s="626"/>
      <c r="DB46" s="626"/>
      <c r="DC46" s="627"/>
      <c r="DD46" s="628">
        <v>86923</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25"/>
      <c r="CD47" s="643"/>
      <c r="CE47" s="644"/>
      <c r="CF47" s="619" t="s">
        <v>350</v>
      </c>
      <c r="CG47" s="620"/>
      <c r="CH47" s="620"/>
      <c r="CI47" s="620"/>
      <c r="CJ47" s="620"/>
      <c r="CK47" s="620"/>
      <c r="CL47" s="620"/>
      <c r="CM47" s="620"/>
      <c r="CN47" s="620"/>
      <c r="CO47" s="620"/>
      <c r="CP47" s="620"/>
      <c r="CQ47" s="621"/>
      <c r="CR47" s="622">
        <v>68992</v>
      </c>
      <c r="CS47" s="635"/>
      <c r="CT47" s="635"/>
      <c r="CU47" s="635"/>
      <c r="CV47" s="635"/>
      <c r="CW47" s="635"/>
      <c r="CX47" s="635"/>
      <c r="CY47" s="636"/>
      <c r="CZ47" s="625">
        <v>0.2</v>
      </c>
      <c r="DA47" s="637"/>
      <c r="DB47" s="637"/>
      <c r="DC47" s="638"/>
      <c r="DD47" s="628">
        <v>14052</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25"/>
      <c r="CD48" s="645"/>
      <c r="CE48" s="646"/>
      <c r="CF48" s="619" t="s">
        <v>351</v>
      </c>
      <c r="CG48" s="620"/>
      <c r="CH48" s="620"/>
      <c r="CI48" s="620"/>
      <c r="CJ48" s="620"/>
      <c r="CK48" s="620"/>
      <c r="CL48" s="620"/>
      <c r="CM48" s="620"/>
      <c r="CN48" s="620"/>
      <c r="CO48" s="620"/>
      <c r="CP48" s="620"/>
      <c r="CQ48" s="621"/>
      <c r="CR48" s="622" t="s">
        <v>121</v>
      </c>
      <c r="CS48" s="623"/>
      <c r="CT48" s="623"/>
      <c r="CU48" s="623"/>
      <c r="CV48" s="623"/>
      <c r="CW48" s="623"/>
      <c r="CX48" s="623"/>
      <c r="CY48" s="624"/>
      <c r="CZ48" s="625" t="s">
        <v>121</v>
      </c>
      <c r="DA48" s="626"/>
      <c r="DB48" s="626"/>
      <c r="DC48" s="627"/>
      <c r="DD48" s="628" t="s">
        <v>121</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25"/>
      <c r="CD49" s="603" t="s">
        <v>352</v>
      </c>
      <c r="CE49" s="604"/>
      <c r="CF49" s="604"/>
      <c r="CG49" s="604"/>
      <c r="CH49" s="604"/>
      <c r="CI49" s="604"/>
      <c r="CJ49" s="604"/>
      <c r="CK49" s="604"/>
      <c r="CL49" s="604"/>
      <c r="CM49" s="604"/>
      <c r="CN49" s="604"/>
      <c r="CO49" s="604"/>
      <c r="CP49" s="604"/>
      <c r="CQ49" s="605"/>
      <c r="CR49" s="606">
        <v>28477730</v>
      </c>
      <c r="CS49" s="607"/>
      <c r="CT49" s="607"/>
      <c r="CU49" s="607"/>
      <c r="CV49" s="607"/>
      <c r="CW49" s="607"/>
      <c r="CX49" s="607"/>
      <c r="CY49" s="608"/>
      <c r="CZ49" s="609">
        <v>100</v>
      </c>
      <c r="DA49" s="610"/>
      <c r="DB49" s="610"/>
      <c r="DC49" s="611"/>
      <c r="DD49" s="612">
        <v>16523653</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jVnzarBpGlcYeJZK5Qz9ueraRBrhNxt0yMMicofMY2Cl4fmMY0Lkd2OoKPop0qW7nh2u546hwuW9gWkyLpSLKw==" saltValue="0qh7MASABk+H0jhq6EgW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4" t="s">
        <v>353</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5" t="s">
        <v>354</v>
      </c>
      <c r="DK2" s="1096"/>
      <c r="DL2" s="1096"/>
      <c r="DM2" s="1096"/>
      <c r="DN2" s="1096"/>
      <c r="DO2" s="1097"/>
      <c r="DP2" s="228"/>
      <c r="DQ2" s="1095" t="s">
        <v>355</v>
      </c>
      <c r="DR2" s="1096"/>
      <c r="DS2" s="1096"/>
      <c r="DT2" s="1096"/>
      <c r="DU2" s="1096"/>
      <c r="DV2" s="1096"/>
      <c r="DW2" s="1096"/>
      <c r="DX2" s="1096"/>
      <c r="DY2" s="1096"/>
      <c r="DZ2" s="1097"/>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3" t="s">
        <v>356</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32"/>
      <c r="BA4" s="232"/>
      <c r="BB4" s="232"/>
      <c r="BC4" s="232"/>
      <c r="BD4" s="232"/>
      <c r="BE4" s="233"/>
      <c r="BF4" s="233"/>
      <c r="BG4" s="233"/>
      <c r="BH4" s="233"/>
      <c r="BI4" s="233"/>
      <c r="BJ4" s="233"/>
      <c r="BK4" s="233"/>
      <c r="BL4" s="233"/>
      <c r="BM4" s="233"/>
      <c r="BN4" s="233"/>
      <c r="BO4" s="233"/>
      <c r="BP4" s="233"/>
      <c r="BQ4" s="731" t="s">
        <v>357</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34"/>
    </row>
    <row r="5" spans="1:131" s="235" customFormat="1" ht="26.25" customHeight="1" x14ac:dyDescent="0.15">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8"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32"/>
      <c r="BA5" s="232"/>
      <c r="BB5" s="232"/>
      <c r="BC5" s="232"/>
      <c r="BD5" s="232"/>
      <c r="BE5" s="233"/>
      <c r="BF5" s="233"/>
      <c r="BG5" s="233"/>
      <c r="BH5" s="233"/>
      <c r="BI5" s="233"/>
      <c r="BJ5" s="233"/>
      <c r="BK5" s="233"/>
      <c r="BL5" s="233"/>
      <c r="BM5" s="233"/>
      <c r="BN5" s="233"/>
      <c r="BO5" s="233"/>
      <c r="BP5" s="233"/>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8" t="s">
        <v>372</v>
      </c>
      <c r="DH5" s="1089"/>
      <c r="DI5" s="1089"/>
      <c r="DJ5" s="1089"/>
      <c r="DK5" s="1090"/>
      <c r="DL5" s="1088" t="s">
        <v>373</v>
      </c>
      <c r="DM5" s="1089"/>
      <c r="DN5" s="1089"/>
      <c r="DO5" s="1089"/>
      <c r="DP5" s="1090"/>
      <c r="DQ5" s="1002" t="s">
        <v>374</v>
      </c>
      <c r="DR5" s="1003"/>
      <c r="DS5" s="1003"/>
      <c r="DT5" s="1003"/>
      <c r="DU5" s="1004"/>
      <c r="DV5" s="1002" t="s">
        <v>365</v>
      </c>
      <c r="DW5" s="1003"/>
      <c r="DX5" s="1003"/>
      <c r="DY5" s="1003"/>
      <c r="DZ5" s="1016"/>
      <c r="EA5" s="234"/>
    </row>
    <row r="6" spans="1:131" s="235"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9"/>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91"/>
      <c r="DH6" s="1092"/>
      <c r="DI6" s="1092"/>
      <c r="DJ6" s="1092"/>
      <c r="DK6" s="1093"/>
      <c r="DL6" s="1091"/>
      <c r="DM6" s="1092"/>
      <c r="DN6" s="1092"/>
      <c r="DO6" s="1092"/>
      <c r="DP6" s="1093"/>
      <c r="DQ6" s="1005"/>
      <c r="DR6" s="1006"/>
      <c r="DS6" s="1006"/>
      <c r="DT6" s="1006"/>
      <c r="DU6" s="1007"/>
      <c r="DV6" s="1005"/>
      <c r="DW6" s="1006"/>
      <c r="DX6" s="1006"/>
      <c r="DY6" s="1006"/>
      <c r="DZ6" s="1017"/>
      <c r="EA6" s="234"/>
    </row>
    <row r="7" spans="1:131" s="235" customFormat="1" ht="26.25" customHeight="1" thickTop="1" x14ac:dyDescent="0.15">
      <c r="A7" s="236">
        <v>1</v>
      </c>
      <c r="B7" s="1051" t="s">
        <v>375</v>
      </c>
      <c r="C7" s="1052"/>
      <c r="D7" s="1052"/>
      <c r="E7" s="1052"/>
      <c r="F7" s="1052"/>
      <c r="G7" s="1052"/>
      <c r="H7" s="1052"/>
      <c r="I7" s="1052"/>
      <c r="J7" s="1052"/>
      <c r="K7" s="1052"/>
      <c r="L7" s="1052"/>
      <c r="M7" s="1052"/>
      <c r="N7" s="1052"/>
      <c r="O7" s="1052"/>
      <c r="P7" s="1053"/>
      <c r="Q7" s="1106">
        <v>28764</v>
      </c>
      <c r="R7" s="1107"/>
      <c r="S7" s="1107"/>
      <c r="T7" s="1107"/>
      <c r="U7" s="1107"/>
      <c r="V7" s="1107">
        <v>28561</v>
      </c>
      <c r="W7" s="1107"/>
      <c r="X7" s="1107"/>
      <c r="Y7" s="1107"/>
      <c r="Z7" s="1107"/>
      <c r="AA7" s="1107">
        <v>203</v>
      </c>
      <c r="AB7" s="1107"/>
      <c r="AC7" s="1107"/>
      <c r="AD7" s="1107"/>
      <c r="AE7" s="1108"/>
      <c r="AF7" s="1109">
        <v>100</v>
      </c>
      <c r="AG7" s="1110"/>
      <c r="AH7" s="1110"/>
      <c r="AI7" s="1110"/>
      <c r="AJ7" s="1111"/>
      <c r="AK7" s="1112">
        <v>824</v>
      </c>
      <c r="AL7" s="1113"/>
      <c r="AM7" s="1113"/>
      <c r="AN7" s="1113"/>
      <c r="AO7" s="1113"/>
      <c r="AP7" s="1113">
        <v>21583</v>
      </c>
      <c r="AQ7" s="1113"/>
      <c r="AR7" s="1113"/>
      <c r="AS7" s="1113"/>
      <c r="AT7" s="1113"/>
      <c r="AU7" s="1114"/>
      <c r="AV7" s="1114"/>
      <c r="AW7" s="1114"/>
      <c r="AX7" s="1114"/>
      <c r="AY7" s="1115"/>
      <c r="AZ7" s="232"/>
      <c r="BA7" s="232"/>
      <c r="BB7" s="232"/>
      <c r="BC7" s="232"/>
      <c r="BD7" s="232"/>
      <c r="BE7" s="233"/>
      <c r="BF7" s="233"/>
      <c r="BG7" s="233"/>
      <c r="BH7" s="233"/>
      <c r="BI7" s="233"/>
      <c r="BJ7" s="233"/>
      <c r="BK7" s="233"/>
      <c r="BL7" s="233"/>
      <c r="BM7" s="233"/>
      <c r="BN7" s="233"/>
      <c r="BO7" s="233"/>
      <c r="BP7" s="233"/>
      <c r="BQ7" s="236">
        <v>1</v>
      </c>
      <c r="BR7" s="237"/>
      <c r="BS7" s="1103" t="s">
        <v>556</v>
      </c>
      <c r="BT7" s="1104"/>
      <c r="BU7" s="1104"/>
      <c r="BV7" s="1104"/>
      <c r="BW7" s="1104"/>
      <c r="BX7" s="1104"/>
      <c r="BY7" s="1104"/>
      <c r="BZ7" s="1104"/>
      <c r="CA7" s="1104"/>
      <c r="CB7" s="1104"/>
      <c r="CC7" s="1104"/>
      <c r="CD7" s="1104"/>
      <c r="CE7" s="1104"/>
      <c r="CF7" s="1104"/>
      <c r="CG7" s="1116"/>
      <c r="CH7" s="1100">
        <v>0</v>
      </c>
      <c r="CI7" s="1101"/>
      <c r="CJ7" s="1101"/>
      <c r="CK7" s="1101"/>
      <c r="CL7" s="1102"/>
      <c r="CM7" s="1100">
        <v>20</v>
      </c>
      <c r="CN7" s="1101"/>
      <c r="CO7" s="1101"/>
      <c r="CP7" s="1101"/>
      <c r="CQ7" s="1102"/>
      <c r="CR7" s="1100">
        <v>10</v>
      </c>
      <c r="CS7" s="1101"/>
      <c r="CT7" s="1101"/>
      <c r="CU7" s="1101"/>
      <c r="CV7" s="1102"/>
      <c r="CW7" s="1100" t="s">
        <v>487</v>
      </c>
      <c r="CX7" s="1101"/>
      <c r="CY7" s="1101"/>
      <c r="CZ7" s="1101"/>
      <c r="DA7" s="1102"/>
      <c r="DB7" s="1100" t="s">
        <v>487</v>
      </c>
      <c r="DC7" s="1101"/>
      <c r="DD7" s="1101"/>
      <c r="DE7" s="1101"/>
      <c r="DF7" s="1102"/>
      <c r="DG7" s="1100" t="s">
        <v>487</v>
      </c>
      <c r="DH7" s="1101"/>
      <c r="DI7" s="1101"/>
      <c r="DJ7" s="1101"/>
      <c r="DK7" s="1102"/>
      <c r="DL7" s="1100" t="s">
        <v>487</v>
      </c>
      <c r="DM7" s="1101"/>
      <c r="DN7" s="1101"/>
      <c r="DO7" s="1101"/>
      <c r="DP7" s="1102"/>
      <c r="DQ7" s="1100" t="s">
        <v>487</v>
      </c>
      <c r="DR7" s="1101"/>
      <c r="DS7" s="1101"/>
      <c r="DT7" s="1101"/>
      <c r="DU7" s="1102"/>
      <c r="DV7" s="1103"/>
      <c r="DW7" s="1104"/>
      <c r="DX7" s="1104"/>
      <c r="DY7" s="1104"/>
      <c r="DZ7" s="1105"/>
      <c r="EA7" s="234"/>
    </row>
    <row r="8" spans="1:131" s="235" customFormat="1" ht="26.25" customHeight="1" x14ac:dyDescent="0.15">
      <c r="A8" s="238">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4"/>
      <c r="AL8" s="1085"/>
      <c r="AM8" s="1085"/>
      <c r="AN8" s="1085"/>
      <c r="AO8" s="1085"/>
      <c r="AP8" s="1085"/>
      <c r="AQ8" s="1085"/>
      <c r="AR8" s="1085"/>
      <c r="AS8" s="1085"/>
      <c r="AT8" s="1085"/>
      <c r="AU8" s="1086"/>
      <c r="AV8" s="1086"/>
      <c r="AW8" s="1086"/>
      <c r="AX8" s="1086"/>
      <c r="AY8" s="1087"/>
      <c r="AZ8" s="232"/>
      <c r="BA8" s="232"/>
      <c r="BB8" s="232"/>
      <c r="BC8" s="232"/>
      <c r="BD8" s="232"/>
      <c r="BE8" s="233"/>
      <c r="BF8" s="233"/>
      <c r="BG8" s="233"/>
      <c r="BH8" s="233"/>
      <c r="BI8" s="233"/>
      <c r="BJ8" s="233"/>
      <c r="BK8" s="233"/>
      <c r="BL8" s="233"/>
      <c r="BM8" s="233"/>
      <c r="BN8" s="233"/>
      <c r="BO8" s="233"/>
      <c r="BP8" s="233"/>
      <c r="BQ8" s="238">
        <v>2</v>
      </c>
      <c r="BR8" s="239"/>
      <c r="BS8" s="993" t="s">
        <v>557</v>
      </c>
      <c r="BT8" s="994"/>
      <c r="BU8" s="994"/>
      <c r="BV8" s="994"/>
      <c r="BW8" s="994"/>
      <c r="BX8" s="994"/>
      <c r="BY8" s="994"/>
      <c r="BZ8" s="994"/>
      <c r="CA8" s="994"/>
      <c r="CB8" s="994"/>
      <c r="CC8" s="994"/>
      <c r="CD8" s="994"/>
      <c r="CE8" s="994"/>
      <c r="CF8" s="994"/>
      <c r="CG8" s="1015"/>
      <c r="CH8" s="990">
        <v>12</v>
      </c>
      <c r="CI8" s="991"/>
      <c r="CJ8" s="991"/>
      <c r="CK8" s="991"/>
      <c r="CL8" s="992"/>
      <c r="CM8" s="990">
        <v>552</v>
      </c>
      <c r="CN8" s="991"/>
      <c r="CO8" s="991"/>
      <c r="CP8" s="991"/>
      <c r="CQ8" s="992"/>
      <c r="CR8" s="990">
        <v>354</v>
      </c>
      <c r="CS8" s="991"/>
      <c r="CT8" s="991"/>
      <c r="CU8" s="991"/>
      <c r="CV8" s="992"/>
      <c r="CW8" s="990" t="s">
        <v>558</v>
      </c>
      <c r="CX8" s="991"/>
      <c r="CY8" s="991"/>
      <c r="CZ8" s="991"/>
      <c r="DA8" s="992"/>
      <c r="DB8" s="990">
        <v>257</v>
      </c>
      <c r="DC8" s="991"/>
      <c r="DD8" s="991"/>
      <c r="DE8" s="991"/>
      <c r="DF8" s="992"/>
      <c r="DG8" s="990" t="s">
        <v>487</v>
      </c>
      <c r="DH8" s="991"/>
      <c r="DI8" s="991"/>
      <c r="DJ8" s="991"/>
      <c r="DK8" s="992"/>
      <c r="DL8" s="990" t="s">
        <v>487</v>
      </c>
      <c r="DM8" s="991"/>
      <c r="DN8" s="991"/>
      <c r="DO8" s="991"/>
      <c r="DP8" s="992"/>
      <c r="DQ8" s="990" t="s">
        <v>487</v>
      </c>
      <c r="DR8" s="991"/>
      <c r="DS8" s="991"/>
      <c r="DT8" s="991"/>
      <c r="DU8" s="992"/>
      <c r="DV8" s="993"/>
      <c r="DW8" s="994"/>
      <c r="DX8" s="994"/>
      <c r="DY8" s="994"/>
      <c r="DZ8" s="995"/>
      <c r="EA8" s="234"/>
    </row>
    <row r="9" spans="1:131" s="235" customFormat="1" ht="26.25" customHeight="1" x14ac:dyDescent="0.15">
      <c r="A9" s="238">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4"/>
      <c r="AL9" s="1085"/>
      <c r="AM9" s="1085"/>
      <c r="AN9" s="1085"/>
      <c r="AO9" s="1085"/>
      <c r="AP9" s="1085"/>
      <c r="AQ9" s="1085"/>
      <c r="AR9" s="1085"/>
      <c r="AS9" s="1085"/>
      <c r="AT9" s="1085"/>
      <c r="AU9" s="1086"/>
      <c r="AV9" s="1086"/>
      <c r="AW9" s="1086"/>
      <c r="AX9" s="1086"/>
      <c r="AY9" s="1087"/>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x14ac:dyDescent="0.15">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4"/>
      <c r="AL10" s="1085"/>
      <c r="AM10" s="1085"/>
      <c r="AN10" s="1085"/>
      <c r="AO10" s="1085"/>
      <c r="AP10" s="1085"/>
      <c r="AQ10" s="1085"/>
      <c r="AR10" s="1085"/>
      <c r="AS10" s="1085"/>
      <c r="AT10" s="1085"/>
      <c r="AU10" s="1086"/>
      <c r="AV10" s="1086"/>
      <c r="AW10" s="1086"/>
      <c r="AX10" s="1086"/>
      <c r="AY10" s="1087"/>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x14ac:dyDescent="0.15">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4"/>
      <c r="AL11" s="1085"/>
      <c r="AM11" s="1085"/>
      <c r="AN11" s="1085"/>
      <c r="AO11" s="1085"/>
      <c r="AP11" s="1085"/>
      <c r="AQ11" s="1085"/>
      <c r="AR11" s="1085"/>
      <c r="AS11" s="1085"/>
      <c r="AT11" s="1085"/>
      <c r="AU11" s="1086"/>
      <c r="AV11" s="1086"/>
      <c r="AW11" s="1086"/>
      <c r="AX11" s="1086"/>
      <c r="AY11" s="1087"/>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15">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4"/>
      <c r="AL12" s="1085"/>
      <c r="AM12" s="1085"/>
      <c r="AN12" s="1085"/>
      <c r="AO12" s="1085"/>
      <c r="AP12" s="1085"/>
      <c r="AQ12" s="1085"/>
      <c r="AR12" s="1085"/>
      <c r="AS12" s="1085"/>
      <c r="AT12" s="1085"/>
      <c r="AU12" s="1086"/>
      <c r="AV12" s="1086"/>
      <c r="AW12" s="1086"/>
      <c r="AX12" s="1086"/>
      <c r="AY12" s="1087"/>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15">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4"/>
      <c r="AL13" s="1085"/>
      <c r="AM13" s="1085"/>
      <c r="AN13" s="1085"/>
      <c r="AO13" s="1085"/>
      <c r="AP13" s="1085"/>
      <c r="AQ13" s="1085"/>
      <c r="AR13" s="1085"/>
      <c r="AS13" s="1085"/>
      <c r="AT13" s="1085"/>
      <c r="AU13" s="1086"/>
      <c r="AV13" s="1086"/>
      <c r="AW13" s="1086"/>
      <c r="AX13" s="1086"/>
      <c r="AY13" s="1087"/>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15">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4"/>
      <c r="AL14" s="1085"/>
      <c r="AM14" s="1085"/>
      <c r="AN14" s="1085"/>
      <c r="AO14" s="1085"/>
      <c r="AP14" s="1085"/>
      <c r="AQ14" s="1085"/>
      <c r="AR14" s="1085"/>
      <c r="AS14" s="1085"/>
      <c r="AT14" s="1085"/>
      <c r="AU14" s="1086"/>
      <c r="AV14" s="1086"/>
      <c r="AW14" s="1086"/>
      <c r="AX14" s="1086"/>
      <c r="AY14" s="1087"/>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15">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4"/>
      <c r="AL15" s="1085"/>
      <c r="AM15" s="1085"/>
      <c r="AN15" s="1085"/>
      <c r="AO15" s="1085"/>
      <c r="AP15" s="1085"/>
      <c r="AQ15" s="1085"/>
      <c r="AR15" s="1085"/>
      <c r="AS15" s="1085"/>
      <c r="AT15" s="1085"/>
      <c r="AU15" s="1086"/>
      <c r="AV15" s="1086"/>
      <c r="AW15" s="1086"/>
      <c r="AX15" s="1086"/>
      <c r="AY15" s="1087"/>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15">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4"/>
      <c r="AL16" s="1085"/>
      <c r="AM16" s="1085"/>
      <c r="AN16" s="1085"/>
      <c r="AO16" s="1085"/>
      <c r="AP16" s="1085"/>
      <c r="AQ16" s="1085"/>
      <c r="AR16" s="1085"/>
      <c r="AS16" s="1085"/>
      <c r="AT16" s="1085"/>
      <c r="AU16" s="1086"/>
      <c r="AV16" s="1086"/>
      <c r="AW16" s="1086"/>
      <c r="AX16" s="1086"/>
      <c r="AY16" s="1087"/>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15">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4"/>
      <c r="AL17" s="1085"/>
      <c r="AM17" s="1085"/>
      <c r="AN17" s="1085"/>
      <c r="AO17" s="1085"/>
      <c r="AP17" s="1085"/>
      <c r="AQ17" s="1085"/>
      <c r="AR17" s="1085"/>
      <c r="AS17" s="1085"/>
      <c r="AT17" s="1085"/>
      <c r="AU17" s="1086"/>
      <c r="AV17" s="1086"/>
      <c r="AW17" s="1086"/>
      <c r="AX17" s="1086"/>
      <c r="AY17" s="1087"/>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15">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4"/>
      <c r="AL18" s="1085"/>
      <c r="AM18" s="1085"/>
      <c r="AN18" s="1085"/>
      <c r="AO18" s="1085"/>
      <c r="AP18" s="1085"/>
      <c r="AQ18" s="1085"/>
      <c r="AR18" s="1085"/>
      <c r="AS18" s="1085"/>
      <c r="AT18" s="1085"/>
      <c r="AU18" s="1086"/>
      <c r="AV18" s="1086"/>
      <c r="AW18" s="1086"/>
      <c r="AX18" s="1086"/>
      <c r="AY18" s="1087"/>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15">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4"/>
      <c r="AL19" s="1085"/>
      <c r="AM19" s="1085"/>
      <c r="AN19" s="1085"/>
      <c r="AO19" s="1085"/>
      <c r="AP19" s="1085"/>
      <c r="AQ19" s="1085"/>
      <c r="AR19" s="1085"/>
      <c r="AS19" s="1085"/>
      <c r="AT19" s="1085"/>
      <c r="AU19" s="1086"/>
      <c r="AV19" s="1086"/>
      <c r="AW19" s="1086"/>
      <c r="AX19" s="1086"/>
      <c r="AY19" s="1087"/>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15">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4"/>
      <c r="AL20" s="1085"/>
      <c r="AM20" s="1085"/>
      <c r="AN20" s="1085"/>
      <c r="AO20" s="1085"/>
      <c r="AP20" s="1085"/>
      <c r="AQ20" s="1085"/>
      <c r="AR20" s="1085"/>
      <c r="AS20" s="1085"/>
      <c r="AT20" s="1085"/>
      <c r="AU20" s="1086"/>
      <c r="AV20" s="1086"/>
      <c r="AW20" s="1086"/>
      <c r="AX20" s="1086"/>
      <c r="AY20" s="1087"/>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4"/>
      <c r="AL21" s="1085"/>
      <c r="AM21" s="1085"/>
      <c r="AN21" s="1085"/>
      <c r="AO21" s="1085"/>
      <c r="AP21" s="1085"/>
      <c r="AQ21" s="1085"/>
      <c r="AR21" s="1085"/>
      <c r="AS21" s="1085"/>
      <c r="AT21" s="1085"/>
      <c r="AU21" s="1086"/>
      <c r="AV21" s="1086"/>
      <c r="AW21" s="1086"/>
      <c r="AX21" s="1086"/>
      <c r="AY21" s="1087"/>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15">
      <c r="A22" s="238">
        <v>16</v>
      </c>
      <c r="B22" s="1031"/>
      <c r="C22" s="1032"/>
      <c r="D22" s="1032"/>
      <c r="E22" s="1032"/>
      <c r="F22" s="1032"/>
      <c r="G22" s="1032"/>
      <c r="H22" s="1032"/>
      <c r="I22" s="1032"/>
      <c r="J22" s="1032"/>
      <c r="K22" s="1032"/>
      <c r="L22" s="1032"/>
      <c r="M22" s="1032"/>
      <c r="N22" s="1032"/>
      <c r="O22" s="1032"/>
      <c r="P22" s="1033"/>
      <c r="Q22" s="1077"/>
      <c r="R22" s="1078"/>
      <c r="S22" s="1078"/>
      <c r="T22" s="1078"/>
      <c r="U22" s="1078"/>
      <c r="V22" s="1078"/>
      <c r="W22" s="1078"/>
      <c r="X22" s="1078"/>
      <c r="Y22" s="1078"/>
      <c r="Z22" s="1078"/>
      <c r="AA22" s="1078"/>
      <c r="AB22" s="1078"/>
      <c r="AC22" s="1078"/>
      <c r="AD22" s="1078"/>
      <c r="AE22" s="1079"/>
      <c r="AF22" s="1036"/>
      <c r="AG22" s="1037"/>
      <c r="AH22" s="1037"/>
      <c r="AI22" s="1037"/>
      <c r="AJ22" s="1038"/>
      <c r="AK22" s="1080"/>
      <c r="AL22" s="1081"/>
      <c r="AM22" s="1081"/>
      <c r="AN22" s="1081"/>
      <c r="AO22" s="1081"/>
      <c r="AP22" s="1081"/>
      <c r="AQ22" s="1081"/>
      <c r="AR22" s="1081"/>
      <c r="AS22" s="1081"/>
      <c r="AT22" s="1081"/>
      <c r="AU22" s="1082"/>
      <c r="AV22" s="1082"/>
      <c r="AW22" s="1082"/>
      <c r="AX22" s="1082"/>
      <c r="AY22" s="1083"/>
      <c r="AZ22" s="1029" t="s">
        <v>376</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
      <c r="A23" s="240" t="s">
        <v>377</v>
      </c>
      <c r="B23" s="938" t="s">
        <v>378</v>
      </c>
      <c r="C23" s="939"/>
      <c r="D23" s="939"/>
      <c r="E23" s="939"/>
      <c r="F23" s="939"/>
      <c r="G23" s="939"/>
      <c r="H23" s="939"/>
      <c r="I23" s="939"/>
      <c r="J23" s="939"/>
      <c r="K23" s="939"/>
      <c r="L23" s="939"/>
      <c r="M23" s="939"/>
      <c r="N23" s="939"/>
      <c r="O23" s="939"/>
      <c r="P23" s="949"/>
      <c r="Q23" s="1071">
        <v>28764</v>
      </c>
      <c r="R23" s="1065"/>
      <c r="S23" s="1065"/>
      <c r="T23" s="1065"/>
      <c r="U23" s="1065"/>
      <c r="V23" s="1065">
        <v>28561</v>
      </c>
      <c r="W23" s="1065"/>
      <c r="X23" s="1065"/>
      <c r="Y23" s="1065"/>
      <c r="Z23" s="1065"/>
      <c r="AA23" s="1065">
        <v>203</v>
      </c>
      <c r="AB23" s="1065"/>
      <c r="AC23" s="1065"/>
      <c r="AD23" s="1065"/>
      <c r="AE23" s="1072"/>
      <c r="AF23" s="1073">
        <v>100</v>
      </c>
      <c r="AG23" s="1065"/>
      <c r="AH23" s="1065"/>
      <c r="AI23" s="1065"/>
      <c r="AJ23" s="1074"/>
      <c r="AK23" s="1075"/>
      <c r="AL23" s="1076"/>
      <c r="AM23" s="1076"/>
      <c r="AN23" s="1076"/>
      <c r="AO23" s="1076"/>
      <c r="AP23" s="1065">
        <v>21583</v>
      </c>
      <c r="AQ23" s="1065"/>
      <c r="AR23" s="1065"/>
      <c r="AS23" s="1065"/>
      <c r="AT23" s="1065"/>
      <c r="AU23" s="1066"/>
      <c r="AV23" s="1066"/>
      <c r="AW23" s="1066"/>
      <c r="AX23" s="1066"/>
      <c r="AY23" s="1067"/>
      <c r="AZ23" s="1068" t="s">
        <v>121</v>
      </c>
      <c r="BA23" s="1069"/>
      <c r="BB23" s="1069"/>
      <c r="BC23" s="1069"/>
      <c r="BD23" s="1070"/>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15">
      <c r="A24" s="1064" t="s">
        <v>379</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
      <c r="A25" s="1063" t="s">
        <v>380</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15">
      <c r="A26" s="996" t="s">
        <v>358</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9" t="s">
        <v>384</v>
      </c>
      <c r="AG26" s="1009"/>
      <c r="AH26" s="1009"/>
      <c r="AI26" s="1009"/>
      <c r="AJ26" s="1060"/>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365</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61"/>
      <c r="AG27" s="1012"/>
      <c r="AH27" s="1012"/>
      <c r="AI27" s="1012"/>
      <c r="AJ27" s="1062"/>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15">
      <c r="A28" s="242">
        <v>1</v>
      </c>
      <c r="B28" s="1051" t="s">
        <v>389</v>
      </c>
      <c r="C28" s="1052"/>
      <c r="D28" s="1052"/>
      <c r="E28" s="1052"/>
      <c r="F28" s="1052"/>
      <c r="G28" s="1052"/>
      <c r="H28" s="1052"/>
      <c r="I28" s="1052"/>
      <c r="J28" s="1052"/>
      <c r="K28" s="1052"/>
      <c r="L28" s="1052"/>
      <c r="M28" s="1052"/>
      <c r="N28" s="1052"/>
      <c r="O28" s="1052"/>
      <c r="P28" s="1053"/>
      <c r="Q28" s="1054">
        <v>5625</v>
      </c>
      <c r="R28" s="1055"/>
      <c r="S28" s="1055"/>
      <c r="T28" s="1055"/>
      <c r="U28" s="1055"/>
      <c r="V28" s="1055">
        <v>5617</v>
      </c>
      <c r="W28" s="1055"/>
      <c r="X28" s="1055"/>
      <c r="Y28" s="1055"/>
      <c r="Z28" s="1055"/>
      <c r="AA28" s="1055">
        <v>8</v>
      </c>
      <c r="AB28" s="1055"/>
      <c r="AC28" s="1055"/>
      <c r="AD28" s="1055"/>
      <c r="AE28" s="1056"/>
      <c r="AF28" s="1057">
        <v>8</v>
      </c>
      <c r="AG28" s="1055"/>
      <c r="AH28" s="1055"/>
      <c r="AI28" s="1055"/>
      <c r="AJ28" s="1058"/>
      <c r="AK28" s="1043">
        <v>717</v>
      </c>
      <c r="AL28" s="1044"/>
      <c r="AM28" s="1044"/>
      <c r="AN28" s="1044"/>
      <c r="AO28" s="1044"/>
      <c r="AP28" s="1044" t="s">
        <v>487</v>
      </c>
      <c r="AQ28" s="1044"/>
      <c r="AR28" s="1044"/>
      <c r="AS28" s="1044"/>
      <c r="AT28" s="1044"/>
      <c r="AU28" s="1044" t="s">
        <v>487</v>
      </c>
      <c r="AV28" s="1044"/>
      <c r="AW28" s="1044"/>
      <c r="AX28" s="1044"/>
      <c r="AY28" s="1044"/>
      <c r="AZ28" s="1045" t="s">
        <v>487</v>
      </c>
      <c r="BA28" s="1045"/>
      <c r="BB28" s="1045"/>
      <c r="BC28" s="1045"/>
      <c r="BD28" s="1045"/>
      <c r="BE28" s="1049"/>
      <c r="BF28" s="1049"/>
      <c r="BG28" s="1049"/>
      <c r="BH28" s="1049"/>
      <c r="BI28" s="1050"/>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15">
      <c r="A29" s="242">
        <v>2</v>
      </c>
      <c r="B29" s="1031" t="s">
        <v>390</v>
      </c>
      <c r="C29" s="1032"/>
      <c r="D29" s="1032"/>
      <c r="E29" s="1032"/>
      <c r="F29" s="1032"/>
      <c r="G29" s="1032"/>
      <c r="H29" s="1032"/>
      <c r="I29" s="1032"/>
      <c r="J29" s="1032"/>
      <c r="K29" s="1032"/>
      <c r="L29" s="1032"/>
      <c r="M29" s="1032"/>
      <c r="N29" s="1032"/>
      <c r="O29" s="1032"/>
      <c r="P29" s="1033"/>
      <c r="Q29" s="1039">
        <v>4631</v>
      </c>
      <c r="R29" s="1040"/>
      <c r="S29" s="1040"/>
      <c r="T29" s="1040"/>
      <c r="U29" s="1040"/>
      <c r="V29" s="1040">
        <v>4579</v>
      </c>
      <c r="W29" s="1040"/>
      <c r="X29" s="1040"/>
      <c r="Y29" s="1040"/>
      <c r="Z29" s="1040"/>
      <c r="AA29" s="1040">
        <v>52</v>
      </c>
      <c r="AB29" s="1040"/>
      <c r="AC29" s="1040"/>
      <c r="AD29" s="1040"/>
      <c r="AE29" s="1041"/>
      <c r="AF29" s="1036">
        <v>52</v>
      </c>
      <c r="AG29" s="1037"/>
      <c r="AH29" s="1037"/>
      <c r="AI29" s="1037"/>
      <c r="AJ29" s="1038"/>
      <c r="AK29" s="981">
        <v>865</v>
      </c>
      <c r="AL29" s="972"/>
      <c r="AM29" s="972"/>
      <c r="AN29" s="972"/>
      <c r="AO29" s="972"/>
      <c r="AP29" s="982" t="s">
        <v>487</v>
      </c>
      <c r="AQ29" s="980"/>
      <c r="AR29" s="980"/>
      <c r="AS29" s="980"/>
      <c r="AT29" s="981"/>
      <c r="AU29" s="982" t="s">
        <v>487</v>
      </c>
      <c r="AV29" s="980"/>
      <c r="AW29" s="980"/>
      <c r="AX29" s="980"/>
      <c r="AY29" s="981"/>
      <c r="AZ29" s="1046" t="s">
        <v>487</v>
      </c>
      <c r="BA29" s="1047"/>
      <c r="BB29" s="1047"/>
      <c r="BC29" s="1047"/>
      <c r="BD29" s="1048"/>
      <c r="BE29" s="973"/>
      <c r="BF29" s="973"/>
      <c r="BG29" s="973"/>
      <c r="BH29" s="973"/>
      <c r="BI29" s="974"/>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15">
      <c r="A30" s="242">
        <v>3</v>
      </c>
      <c r="B30" s="1031" t="s">
        <v>391</v>
      </c>
      <c r="C30" s="1032"/>
      <c r="D30" s="1032"/>
      <c r="E30" s="1032"/>
      <c r="F30" s="1032"/>
      <c r="G30" s="1032"/>
      <c r="H30" s="1032"/>
      <c r="I30" s="1032"/>
      <c r="J30" s="1032"/>
      <c r="K30" s="1032"/>
      <c r="L30" s="1032"/>
      <c r="M30" s="1032"/>
      <c r="N30" s="1032"/>
      <c r="O30" s="1032"/>
      <c r="P30" s="1033"/>
      <c r="Q30" s="1039">
        <v>747</v>
      </c>
      <c r="R30" s="1040"/>
      <c r="S30" s="1040"/>
      <c r="T30" s="1040"/>
      <c r="U30" s="1040"/>
      <c r="V30" s="1040">
        <v>741</v>
      </c>
      <c r="W30" s="1040"/>
      <c r="X30" s="1040"/>
      <c r="Y30" s="1040"/>
      <c r="Z30" s="1040"/>
      <c r="AA30" s="1040">
        <v>6</v>
      </c>
      <c r="AB30" s="1040"/>
      <c r="AC30" s="1040"/>
      <c r="AD30" s="1040"/>
      <c r="AE30" s="1041"/>
      <c r="AF30" s="1036">
        <v>6</v>
      </c>
      <c r="AG30" s="1037"/>
      <c r="AH30" s="1037"/>
      <c r="AI30" s="1037"/>
      <c r="AJ30" s="1038"/>
      <c r="AK30" s="981">
        <v>146</v>
      </c>
      <c r="AL30" s="972"/>
      <c r="AM30" s="972"/>
      <c r="AN30" s="972"/>
      <c r="AO30" s="972"/>
      <c r="AP30" s="982" t="s">
        <v>487</v>
      </c>
      <c r="AQ30" s="980"/>
      <c r="AR30" s="980"/>
      <c r="AS30" s="980"/>
      <c r="AT30" s="981"/>
      <c r="AU30" s="982" t="s">
        <v>487</v>
      </c>
      <c r="AV30" s="980"/>
      <c r="AW30" s="980"/>
      <c r="AX30" s="980"/>
      <c r="AY30" s="981"/>
      <c r="AZ30" s="1046" t="s">
        <v>487</v>
      </c>
      <c r="BA30" s="1047"/>
      <c r="BB30" s="1047"/>
      <c r="BC30" s="1047"/>
      <c r="BD30" s="1048"/>
      <c r="BE30" s="973"/>
      <c r="BF30" s="973"/>
      <c r="BG30" s="973"/>
      <c r="BH30" s="973"/>
      <c r="BI30" s="974"/>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15">
      <c r="A31" s="242">
        <v>4</v>
      </c>
      <c r="B31" s="1031" t="s">
        <v>392</v>
      </c>
      <c r="C31" s="1032"/>
      <c r="D31" s="1032"/>
      <c r="E31" s="1032"/>
      <c r="F31" s="1032"/>
      <c r="G31" s="1032"/>
      <c r="H31" s="1032"/>
      <c r="I31" s="1032"/>
      <c r="J31" s="1032"/>
      <c r="K31" s="1032"/>
      <c r="L31" s="1032"/>
      <c r="M31" s="1032"/>
      <c r="N31" s="1032"/>
      <c r="O31" s="1032"/>
      <c r="P31" s="1033"/>
      <c r="Q31" s="1039">
        <v>1636</v>
      </c>
      <c r="R31" s="1040"/>
      <c r="S31" s="1040"/>
      <c r="T31" s="1040"/>
      <c r="U31" s="1040"/>
      <c r="V31" s="1040">
        <v>1425</v>
      </c>
      <c r="W31" s="1040"/>
      <c r="X31" s="1040"/>
      <c r="Y31" s="1040"/>
      <c r="Z31" s="1040"/>
      <c r="AA31" s="1040">
        <v>211</v>
      </c>
      <c r="AB31" s="1040"/>
      <c r="AC31" s="1040"/>
      <c r="AD31" s="1040"/>
      <c r="AE31" s="1041"/>
      <c r="AF31" s="1036">
        <v>1261</v>
      </c>
      <c r="AG31" s="1037"/>
      <c r="AH31" s="1037"/>
      <c r="AI31" s="1037"/>
      <c r="AJ31" s="1038"/>
      <c r="AK31" s="981">
        <v>37</v>
      </c>
      <c r="AL31" s="972"/>
      <c r="AM31" s="972"/>
      <c r="AN31" s="972"/>
      <c r="AO31" s="972"/>
      <c r="AP31" s="972">
        <v>2630</v>
      </c>
      <c r="AQ31" s="972"/>
      <c r="AR31" s="972"/>
      <c r="AS31" s="972"/>
      <c r="AT31" s="972"/>
      <c r="AU31" s="972" t="s">
        <v>487</v>
      </c>
      <c r="AV31" s="972"/>
      <c r="AW31" s="972"/>
      <c r="AX31" s="972"/>
      <c r="AY31" s="972"/>
      <c r="AZ31" s="1042" t="s">
        <v>487</v>
      </c>
      <c r="BA31" s="1042"/>
      <c r="BB31" s="1042"/>
      <c r="BC31" s="1042"/>
      <c r="BD31" s="1042"/>
      <c r="BE31" s="973" t="s">
        <v>393</v>
      </c>
      <c r="BF31" s="973"/>
      <c r="BG31" s="973"/>
      <c r="BH31" s="973"/>
      <c r="BI31" s="974"/>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15">
      <c r="A32" s="242">
        <v>5</v>
      </c>
      <c r="B32" s="1031" t="s">
        <v>394</v>
      </c>
      <c r="C32" s="1032"/>
      <c r="D32" s="1032"/>
      <c r="E32" s="1032"/>
      <c r="F32" s="1032"/>
      <c r="G32" s="1032"/>
      <c r="H32" s="1032"/>
      <c r="I32" s="1032"/>
      <c r="J32" s="1032"/>
      <c r="K32" s="1032"/>
      <c r="L32" s="1032"/>
      <c r="M32" s="1032"/>
      <c r="N32" s="1032"/>
      <c r="O32" s="1032"/>
      <c r="P32" s="1033"/>
      <c r="Q32" s="1039">
        <v>2915</v>
      </c>
      <c r="R32" s="1040"/>
      <c r="S32" s="1040"/>
      <c r="T32" s="1040"/>
      <c r="U32" s="1040"/>
      <c r="V32" s="1040">
        <v>2758</v>
      </c>
      <c r="W32" s="1040"/>
      <c r="X32" s="1040"/>
      <c r="Y32" s="1040"/>
      <c r="Z32" s="1040"/>
      <c r="AA32" s="1040">
        <v>157</v>
      </c>
      <c r="AB32" s="1040"/>
      <c r="AC32" s="1040"/>
      <c r="AD32" s="1040"/>
      <c r="AE32" s="1041"/>
      <c r="AF32" s="1036" t="s">
        <v>121</v>
      </c>
      <c r="AG32" s="1037"/>
      <c r="AH32" s="1037"/>
      <c r="AI32" s="1037"/>
      <c r="AJ32" s="1038"/>
      <c r="AK32" s="981">
        <v>1269</v>
      </c>
      <c r="AL32" s="972"/>
      <c r="AM32" s="972"/>
      <c r="AN32" s="972"/>
      <c r="AO32" s="972"/>
      <c r="AP32" s="972">
        <v>13403</v>
      </c>
      <c r="AQ32" s="972"/>
      <c r="AR32" s="972"/>
      <c r="AS32" s="972"/>
      <c r="AT32" s="972"/>
      <c r="AU32" s="972">
        <v>8752</v>
      </c>
      <c r="AV32" s="972"/>
      <c r="AW32" s="972"/>
      <c r="AX32" s="972"/>
      <c r="AY32" s="972"/>
      <c r="AZ32" s="1042" t="s">
        <v>487</v>
      </c>
      <c r="BA32" s="1042"/>
      <c r="BB32" s="1042"/>
      <c r="BC32" s="1042"/>
      <c r="BD32" s="1042"/>
      <c r="BE32" s="973" t="s">
        <v>393</v>
      </c>
      <c r="BF32" s="973"/>
      <c r="BG32" s="973"/>
      <c r="BH32" s="973"/>
      <c r="BI32" s="974"/>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15">
      <c r="A33" s="242">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1"/>
      <c r="AL33" s="972"/>
      <c r="AM33" s="972"/>
      <c r="AN33" s="972"/>
      <c r="AO33" s="972"/>
      <c r="AP33" s="972"/>
      <c r="AQ33" s="972"/>
      <c r="AR33" s="972"/>
      <c r="AS33" s="972"/>
      <c r="AT33" s="972"/>
      <c r="AU33" s="972"/>
      <c r="AV33" s="972"/>
      <c r="AW33" s="972"/>
      <c r="AX33" s="972"/>
      <c r="AY33" s="972"/>
      <c r="AZ33" s="1042"/>
      <c r="BA33" s="1042"/>
      <c r="BB33" s="1042"/>
      <c r="BC33" s="1042"/>
      <c r="BD33" s="1042"/>
      <c r="BE33" s="973"/>
      <c r="BF33" s="973"/>
      <c r="BG33" s="973"/>
      <c r="BH33" s="973"/>
      <c r="BI33" s="974"/>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15">
      <c r="A34" s="242">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15">
      <c r="A35" s="242">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15">
      <c r="A36" s="242">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15">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15">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15">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15">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15">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15">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15">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15">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15">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15">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15">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15">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15">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15">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15">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15">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15">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15">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15">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15">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15">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15">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15">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15">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15">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395</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
      <c r="A63" s="240" t="s">
        <v>377</v>
      </c>
      <c r="B63" s="938" t="s">
        <v>396</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1327</v>
      </c>
      <c r="AG63" s="960"/>
      <c r="AH63" s="960"/>
      <c r="AI63" s="960"/>
      <c r="AJ63" s="1023"/>
      <c r="AK63" s="1024"/>
      <c r="AL63" s="964"/>
      <c r="AM63" s="964"/>
      <c r="AN63" s="964"/>
      <c r="AO63" s="964"/>
      <c r="AP63" s="960">
        <v>16033</v>
      </c>
      <c r="AQ63" s="960"/>
      <c r="AR63" s="960"/>
      <c r="AS63" s="960"/>
      <c r="AT63" s="960"/>
      <c r="AU63" s="960">
        <v>8752</v>
      </c>
      <c r="AV63" s="960"/>
      <c r="AW63" s="960"/>
      <c r="AX63" s="960"/>
      <c r="AY63" s="960"/>
      <c r="AZ63" s="1018"/>
      <c r="BA63" s="1018"/>
      <c r="BB63" s="1018"/>
      <c r="BC63" s="1018"/>
      <c r="BD63" s="1018"/>
      <c r="BE63" s="961"/>
      <c r="BF63" s="961"/>
      <c r="BG63" s="961"/>
      <c r="BH63" s="961"/>
      <c r="BI63" s="962"/>
      <c r="BJ63" s="1019" t="s">
        <v>121</v>
      </c>
      <c r="BK63" s="954"/>
      <c r="BL63" s="954"/>
      <c r="BM63" s="954"/>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15">
      <c r="A66" s="996" t="s">
        <v>398</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399</v>
      </c>
      <c r="AV66" s="1003"/>
      <c r="AW66" s="1003"/>
      <c r="AX66" s="1003"/>
      <c r="AY66" s="1004"/>
      <c r="AZ66" s="1002" t="s">
        <v>365</v>
      </c>
      <c r="BA66" s="1003"/>
      <c r="BB66" s="1003"/>
      <c r="BC66" s="1003"/>
      <c r="BD66" s="1016"/>
      <c r="BE66" s="241"/>
      <c r="BF66" s="241"/>
      <c r="BG66" s="241"/>
      <c r="BH66" s="241"/>
      <c r="BI66" s="241"/>
      <c r="BJ66" s="241"/>
      <c r="BK66" s="241"/>
      <c r="BL66" s="241"/>
      <c r="BM66" s="241"/>
      <c r="BN66" s="241"/>
      <c r="BO66" s="241"/>
      <c r="BP66" s="241"/>
      <c r="BQ66" s="238">
        <v>60</v>
      </c>
      <c r="BR66" s="243"/>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30"/>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30"/>
    </row>
    <row r="68" spans="1:131" ht="26.25" customHeight="1" thickTop="1" x14ac:dyDescent="0.15">
      <c r="A68" s="236">
        <v>1</v>
      </c>
      <c r="B68" s="986" t="s">
        <v>549</v>
      </c>
      <c r="C68" s="987"/>
      <c r="D68" s="987"/>
      <c r="E68" s="987"/>
      <c r="F68" s="987"/>
      <c r="G68" s="987"/>
      <c r="H68" s="987"/>
      <c r="I68" s="987"/>
      <c r="J68" s="987"/>
      <c r="K68" s="987"/>
      <c r="L68" s="987"/>
      <c r="M68" s="987"/>
      <c r="N68" s="987"/>
      <c r="O68" s="987"/>
      <c r="P68" s="988"/>
      <c r="Q68" s="989">
        <v>1015</v>
      </c>
      <c r="R68" s="983"/>
      <c r="S68" s="983"/>
      <c r="T68" s="983"/>
      <c r="U68" s="983"/>
      <c r="V68" s="983">
        <v>995</v>
      </c>
      <c r="W68" s="983"/>
      <c r="X68" s="983"/>
      <c r="Y68" s="983"/>
      <c r="Z68" s="983"/>
      <c r="AA68" s="983">
        <v>20</v>
      </c>
      <c r="AB68" s="983"/>
      <c r="AC68" s="983"/>
      <c r="AD68" s="983"/>
      <c r="AE68" s="983"/>
      <c r="AF68" s="983">
        <v>20</v>
      </c>
      <c r="AG68" s="983"/>
      <c r="AH68" s="983"/>
      <c r="AI68" s="983"/>
      <c r="AJ68" s="983"/>
      <c r="AK68" s="983">
        <v>11</v>
      </c>
      <c r="AL68" s="983"/>
      <c r="AM68" s="983"/>
      <c r="AN68" s="983"/>
      <c r="AO68" s="983"/>
      <c r="AP68" s="983" t="s">
        <v>487</v>
      </c>
      <c r="AQ68" s="983"/>
      <c r="AR68" s="983"/>
      <c r="AS68" s="983"/>
      <c r="AT68" s="983"/>
      <c r="AU68" s="983" t="s">
        <v>487</v>
      </c>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30"/>
    </row>
    <row r="69" spans="1:131" ht="26.25" customHeight="1" x14ac:dyDescent="0.15">
      <c r="A69" s="238">
        <v>2</v>
      </c>
      <c r="B69" s="975" t="s">
        <v>550</v>
      </c>
      <c r="C69" s="976"/>
      <c r="D69" s="976"/>
      <c r="E69" s="976"/>
      <c r="F69" s="976"/>
      <c r="G69" s="976"/>
      <c r="H69" s="976"/>
      <c r="I69" s="976"/>
      <c r="J69" s="976"/>
      <c r="K69" s="976"/>
      <c r="L69" s="976"/>
      <c r="M69" s="976"/>
      <c r="N69" s="976"/>
      <c r="O69" s="976"/>
      <c r="P69" s="977"/>
      <c r="Q69" s="978">
        <v>10136</v>
      </c>
      <c r="R69" s="972"/>
      <c r="S69" s="972"/>
      <c r="T69" s="972"/>
      <c r="U69" s="972"/>
      <c r="V69" s="972">
        <v>9277</v>
      </c>
      <c r="W69" s="972"/>
      <c r="X69" s="972"/>
      <c r="Y69" s="972"/>
      <c r="Z69" s="972"/>
      <c r="AA69" s="972">
        <v>859</v>
      </c>
      <c r="AB69" s="972"/>
      <c r="AC69" s="972"/>
      <c r="AD69" s="972"/>
      <c r="AE69" s="972"/>
      <c r="AF69" s="972">
        <v>859</v>
      </c>
      <c r="AG69" s="972"/>
      <c r="AH69" s="972"/>
      <c r="AI69" s="972"/>
      <c r="AJ69" s="972"/>
      <c r="AK69" s="972">
        <v>110</v>
      </c>
      <c r="AL69" s="972"/>
      <c r="AM69" s="972"/>
      <c r="AN69" s="972"/>
      <c r="AO69" s="972"/>
      <c r="AP69" s="972" t="s">
        <v>487</v>
      </c>
      <c r="AQ69" s="972"/>
      <c r="AR69" s="972"/>
      <c r="AS69" s="972"/>
      <c r="AT69" s="972"/>
      <c r="AU69" s="972" t="s">
        <v>487</v>
      </c>
      <c r="AV69" s="972"/>
      <c r="AW69" s="972"/>
      <c r="AX69" s="972"/>
      <c r="AY69" s="972"/>
      <c r="AZ69" s="973"/>
      <c r="BA69" s="973"/>
      <c r="BB69" s="973"/>
      <c r="BC69" s="973"/>
      <c r="BD69" s="974"/>
      <c r="BE69" s="241"/>
      <c r="BF69" s="241"/>
      <c r="BG69" s="241"/>
      <c r="BH69" s="241"/>
      <c r="BI69" s="241"/>
      <c r="BJ69" s="241"/>
      <c r="BK69" s="241"/>
      <c r="BL69" s="241"/>
      <c r="BM69" s="241"/>
      <c r="BN69" s="241"/>
      <c r="BO69" s="241"/>
      <c r="BP69" s="241"/>
      <c r="BQ69" s="238">
        <v>63</v>
      </c>
      <c r="BR69" s="243"/>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30"/>
    </row>
    <row r="70" spans="1:131" ht="26.25" customHeight="1" x14ac:dyDescent="0.15">
      <c r="A70" s="238">
        <v>3</v>
      </c>
      <c r="B70" s="975" t="s">
        <v>551</v>
      </c>
      <c r="C70" s="976"/>
      <c r="D70" s="976"/>
      <c r="E70" s="976"/>
      <c r="F70" s="976"/>
      <c r="G70" s="976"/>
      <c r="H70" s="976"/>
      <c r="I70" s="976"/>
      <c r="J70" s="976"/>
      <c r="K70" s="976"/>
      <c r="L70" s="976"/>
      <c r="M70" s="976"/>
      <c r="N70" s="976"/>
      <c r="O70" s="976"/>
      <c r="P70" s="977"/>
      <c r="Q70" s="978">
        <v>879</v>
      </c>
      <c r="R70" s="972"/>
      <c r="S70" s="972"/>
      <c r="T70" s="972"/>
      <c r="U70" s="972"/>
      <c r="V70" s="972">
        <v>876</v>
      </c>
      <c r="W70" s="972"/>
      <c r="X70" s="972"/>
      <c r="Y70" s="972"/>
      <c r="Z70" s="972"/>
      <c r="AA70" s="972">
        <v>2</v>
      </c>
      <c r="AB70" s="972"/>
      <c r="AC70" s="972"/>
      <c r="AD70" s="972"/>
      <c r="AE70" s="972"/>
      <c r="AF70" s="972">
        <v>2</v>
      </c>
      <c r="AG70" s="972"/>
      <c r="AH70" s="972"/>
      <c r="AI70" s="972"/>
      <c r="AJ70" s="972"/>
      <c r="AK70" s="972">
        <v>3</v>
      </c>
      <c r="AL70" s="972"/>
      <c r="AM70" s="972"/>
      <c r="AN70" s="972"/>
      <c r="AO70" s="972"/>
      <c r="AP70" s="972" t="s">
        <v>487</v>
      </c>
      <c r="AQ70" s="972"/>
      <c r="AR70" s="972"/>
      <c r="AS70" s="972"/>
      <c r="AT70" s="972"/>
      <c r="AU70" s="972" t="s">
        <v>487</v>
      </c>
      <c r="AV70" s="972"/>
      <c r="AW70" s="972"/>
      <c r="AX70" s="972"/>
      <c r="AY70" s="972"/>
      <c r="AZ70" s="973"/>
      <c r="BA70" s="973"/>
      <c r="BB70" s="973"/>
      <c r="BC70" s="973"/>
      <c r="BD70" s="974"/>
      <c r="BE70" s="241"/>
      <c r="BF70" s="241"/>
      <c r="BG70" s="241"/>
      <c r="BH70" s="241"/>
      <c r="BI70" s="241"/>
      <c r="BJ70" s="241"/>
      <c r="BK70" s="241"/>
      <c r="BL70" s="241"/>
      <c r="BM70" s="241"/>
      <c r="BN70" s="241"/>
      <c r="BO70" s="241"/>
      <c r="BP70" s="241"/>
      <c r="BQ70" s="238">
        <v>64</v>
      </c>
      <c r="BR70" s="243"/>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30"/>
    </row>
    <row r="71" spans="1:131" ht="26.25" customHeight="1" x14ac:dyDescent="0.15">
      <c r="A71" s="238">
        <v>4</v>
      </c>
      <c r="B71" s="975" t="s">
        <v>552</v>
      </c>
      <c r="C71" s="976"/>
      <c r="D71" s="976"/>
      <c r="E71" s="976"/>
      <c r="F71" s="976"/>
      <c r="G71" s="976"/>
      <c r="H71" s="976"/>
      <c r="I71" s="976"/>
      <c r="J71" s="976"/>
      <c r="K71" s="976"/>
      <c r="L71" s="976"/>
      <c r="M71" s="976"/>
      <c r="N71" s="976"/>
      <c r="O71" s="976"/>
      <c r="P71" s="977"/>
      <c r="Q71" s="978">
        <v>2691</v>
      </c>
      <c r="R71" s="972"/>
      <c r="S71" s="972"/>
      <c r="T71" s="972"/>
      <c r="U71" s="972"/>
      <c r="V71" s="972">
        <v>2601</v>
      </c>
      <c r="W71" s="972"/>
      <c r="X71" s="972"/>
      <c r="Y71" s="972"/>
      <c r="Z71" s="972"/>
      <c r="AA71" s="972">
        <v>90</v>
      </c>
      <c r="AB71" s="972"/>
      <c r="AC71" s="972"/>
      <c r="AD71" s="972"/>
      <c r="AE71" s="972"/>
      <c r="AF71" s="972">
        <v>90</v>
      </c>
      <c r="AG71" s="972"/>
      <c r="AH71" s="972"/>
      <c r="AI71" s="972"/>
      <c r="AJ71" s="972"/>
      <c r="AK71" s="972">
        <v>119</v>
      </c>
      <c r="AL71" s="972"/>
      <c r="AM71" s="972"/>
      <c r="AN71" s="972"/>
      <c r="AO71" s="972"/>
      <c r="AP71" s="972">
        <v>2066</v>
      </c>
      <c r="AQ71" s="972"/>
      <c r="AR71" s="972"/>
      <c r="AS71" s="972"/>
      <c r="AT71" s="972"/>
      <c r="AU71" s="972">
        <v>611</v>
      </c>
      <c r="AV71" s="972"/>
      <c r="AW71" s="972"/>
      <c r="AX71" s="972"/>
      <c r="AY71" s="972"/>
      <c r="AZ71" s="973"/>
      <c r="BA71" s="973"/>
      <c r="BB71" s="973"/>
      <c r="BC71" s="973"/>
      <c r="BD71" s="974"/>
      <c r="BE71" s="241"/>
      <c r="BF71" s="241"/>
      <c r="BG71" s="241"/>
      <c r="BH71" s="241"/>
      <c r="BI71" s="241"/>
      <c r="BJ71" s="241"/>
      <c r="BK71" s="241"/>
      <c r="BL71" s="241"/>
      <c r="BM71" s="241"/>
      <c r="BN71" s="241"/>
      <c r="BO71" s="241"/>
      <c r="BP71" s="241"/>
      <c r="BQ71" s="238">
        <v>65</v>
      </c>
      <c r="BR71" s="243"/>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30"/>
    </row>
    <row r="72" spans="1:131" ht="26.25" customHeight="1" x14ac:dyDescent="0.15">
      <c r="A72" s="238">
        <v>5</v>
      </c>
      <c r="B72" s="975" t="s">
        <v>553</v>
      </c>
      <c r="C72" s="976"/>
      <c r="D72" s="976"/>
      <c r="E72" s="976"/>
      <c r="F72" s="976"/>
      <c r="G72" s="976"/>
      <c r="H72" s="976"/>
      <c r="I72" s="976"/>
      <c r="J72" s="976"/>
      <c r="K72" s="976"/>
      <c r="L72" s="976"/>
      <c r="M72" s="976"/>
      <c r="N72" s="976"/>
      <c r="O72" s="976"/>
      <c r="P72" s="977"/>
      <c r="Q72" s="978">
        <v>247</v>
      </c>
      <c r="R72" s="972"/>
      <c r="S72" s="972"/>
      <c r="T72" s="972"/>
      <c r="U72" s="972"/>
      <c r="V72" s="972">
        <v>242</v>
      </c>
      <c r="W72" s="972"/>
      <c r="X72" s="972"/>
      <c r="Y72" s="972"/>
      <c r="Z72" s="972"/>
      <c r="AA72" s="972">
        <v>5</v>
      </c>
      <c r="AB72" s="972"/>
      <c r="AC72" s="972"/>
      <c r="AD72" s="972"/>
      <c r="AE72" s="972"/>
      <c r="AF72" s="972">
        <v>5</v>
      </c>
      <c r="AG72" s="972"/>
      <c r="AH72" s="972"/>
      <c r="AI72" s="972"/>
      <c r="AJ72" s="972"/>
      <c r="AK72" s="972">
        <v>4</v>
      </c>
      <c r="AL72" s="972"/>
      <c r="AM72" s="972"/>
      <c r="AN72" s="972"/>
      <c r="AO72" s="972"/>
      <c r="AP72" s="972" t="s">
        <v>487</v>
      </c>
      <c r="AQ72" s="972"/>
      <c r="AR72" s="972"/>
      <c r="AS72" s="972"/>
      <c r="AT72" s="972"/>
      <c r="AU72" s="972" t="s">
        <v>487</v>
      </c>
      <c r="AV72" s="972"/>
      <c r="AW72" s="972"/>
      <c r="AX72" s="972"/>
      <c r="AY72" s="972"/>
      <c r="AZ72" s="973"/>
      <c r="BA72" s="973"/>
      <c r="BB72" s="973"/>
      <c r="BC72" s="973"/>
      <c r="BD72" s="974"/>
      <c r="BE72" s="241"/>
      <c r="BF72" s="241"/>
      <c r="BG72" s="241"/>
      <c r="BH72" s="241"/>
      <c r="BI72" s="241"/>
      <c r="BJ72" s="241"/>
      <c r="BK72" s="241"/>
      <c r="BL72" s="241"/>
      <c r="BM72" s="241"/>
      <c r="BN72" s="241"/>
      <c r="BO72" s="241"/>
      <c r="BP72" s="241"/>
      <c r="BQ72" s="238">
        <v>66</v>
      </c>
      <c r="BR72" s="243"/>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30"/>
    </row>
    <row r="73" spans="1:131" ht="26.25" customHeight="1" x14ac:dyDescent="0.15">
      <c r="A73" s="238">
        <v>6</v>
      </c>
      <c r="B73" s="975" t="s">
        <v>554</v>
      </c>
      <c r="C73" s="976"/>
      <c r="D73" s="976"/>
      <c r="E73" s="976"/>
      <c r="F73" s="976"/>
      <c r="G73" s="976"/>
      <c r="H73" s="976"/>
      <c r="I73" s="976"/>
      <c r="J73" s="976"/>
      <c r="K73" s="976"/>
      <c r="L73" s="976"/>
      <c r="M73" s="976"/>
      <c r="N73" s="976"/>
      <c r="O73" s="976"/>
      <c r="P73" s="977"/>
      <c r="Q73" s="978">
        <v>756</v>
      </c>
      <c r="R73" s="972"/>
      <c r="S73" s="972"/>
      <c r="T73" s="972"/>
      <c r="U73" s="972"/>
      <c r="V73" s="972">
        <v>659</v>
      </c>
      <c r="W73" s="972"/>
      <c r="X73" s="972"/>
      <c r="Y73" s="972"/>
      <c r="Z73" s="972"/>
      <c r="AA73" s="972">
        <v>97</v>
      </c>
      <c r="AB73" s="972"/>
      <c r="AC73" s="972"/>
      <c r="AD73" s="972"/>
      <c r="AE73" s="972"/>
      <c r="AF73" s="972">
        <v>97</v>
      </c>
      <c r="AG73" s="972"/>
      <c r="AH73" s="972"/>
      <c r="AI73" s="972"/>
      <c r="AJ73" s="972"/>
      <c r="AK73" s="972">
        <v>536</v>
      </c>
      <c r="AL73" s="972"/>
      <c r="AM73" s="972"/>
      <c r="AN73" s="972"/>
      <c r="AO73" s="972"/>
      <c r="AP73" s="972" t="s">
        <v>487</v>
      </c>
      <c r="AQ73" s="972"/>
      <c r="AR73" s="972"/>
      <c r="AS73" s="972"/>
      <c r="AT73" s="972"/>
      <c r="AU73" s="972" t="s">
        <v>487</v>
      </c>
      <c r="AV73" s="972"/>
      <c r="AW73" s="972"/>
      <c r="AX73" s="972"/>
      <c r="AY73" s="972"/>
      <c r="AZ73" s="973"/>
      <c r="BA73" s="973"/>
      <c r="BB73" s="973"/>
      <c r="BC73" s="973"/>
      <c r="BD73" s="974"/>
      <c r="BE73" s="241"/>
      <c r="BF73" s="241"/>
      <c r="BG73" s="241"/>
      <c r="BH73" s="241"/>
      <c r="BI73" s="241"/>
      <c r="BJ73" s="241"/>
      <c r="BK73" s="241"/>
      <c r="BL73" s="241"/>
      <c r="BM73" s="241"/>
      <c r="BN73" s="241"/>
      <c r="BO73" s="241"/>
      <c r="BP73" s="241"/>
      <c r="BQ73" s="238">
        <v>67</v>
      </c>
      <c r="BR73" s="243"/>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30"/>
    </row>
    <row r="74" spans="1:131" ht="26.25" customHeight="1" x14ac:dyDescent="0.15">
      <c r="A74" s="238">
        <v>7</v>
      </c>
      <c r="B74" s="975" t="s">
        <v>555</v>
      </c>
      <c r="C74" s="976"/>
      <c r="D74" s="976"/>
      <c r="E74" s="976"/>
      <c r="F74" s="976"/>
      <c r="G74" s="976"/>
      <c r="H74" s="976"/>
      <c r="I74" s="976"/>
      <c r="J74" s="976"/>
      <c r="K74" s="976"/>
      <c r="L74" s="976"/>
      <c r="M74" s="976"/>
      <c r="N74" s="976"/>
      <c r="O74" s="976"/>
      <c r="P74" s="977"/>
      <c r="Q74" s="978">
        <v>284221</v>
      </c>
      <c r="R74" s="972"/>
      <c r="S74" s="972"/>
      <c r="T74" s="972"/>
      <c r="U74" s="972"/>
      <c r="V74" s="972">
        <v>278602</v>
      </c>
      <c r="W74" s="972"/>
      <c r="X74" s="972"/>
      <c r="Y74" s="972"/>
      <c r="Z74" s="972"/>
      <c r="AA74" s="972">
        <v>5619</v>
      </c>
      <c r="AB74" s="972"/>
      <c r="AC74" s="972"/>
      <c r="AD74" s="972"/>
      <c r="AE74" s="972"/>
      <c r="AF74" s="972">
        <v>5619</v>
      </c>
      <c r="AG74" s="972"/>
      <c r="AH74" s="972"/>
      <c r="AI74" s="972"/>
      <c r="AJ74" s="972"/>
      <c r="AK74" s="972">
        <v>6621</v>
      </c>
      <c r="AL74" s="972"/>
      <c r="AM74" s="972"/>
      <c r="AN74" s="972"/>
      <c r="AO74" s="972"/>
      <c r="AP74" s="972" t="s">
        <v>487</v>
      </c>
      <c r="AQ74" s="972"/>
      <c r="AR74" s="972"/>
      <c r="AS74" s="972"/>
      <c r="AT74" s="972"/>
      <c r="AU74" s="972" t="s">
        <v>487</v>
      </c>
      <c r="AV74" s="972"/>
      <c r="AW74" s="972"/>
      <c r="AX74" s="972"/>
      <c r="AY74" s="972"/>
      <c r="AZ74" s="973"/>
      <c r="BA74" s="973"/>
      <c r="BB74" s="973"/>
      <c r="BC74" s="973"/>
      <c r="BD74" s="974"/>
      <c r="BE74" s="241"/>
      <c r="BF74" s="241"/>
      <c r="BG74" s="241"/>
      <c r="BH74" s="241"/>
      <c r="BI74" s="241"/>
      <c r="BJ74" s="241"/>
      <c r="BK74" s="241"/>
      <c r="BL74" s="241"/>
      <c r="BM74" s="241"/>
      <c r="BN74" s="241"/>
      <c r="BO74" s="241"/>
      <c r="BP74" s="241"/>
      <c r="BQ74" s="238">
        <v>68</v>
      </c>
      <c r="BR74" s="243"/>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30"/>
    </row>
    <row r="75" spans="1:131" ht="26.25" customHeight="1" x14ac:dyDescent="0.15">
      <c r="A75" s="238">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41"/>
      <c r="BF75" s="241"/>
      <c r="BG75" s="241"/>
      <c r="BH75" s="241"/>
      <c r="BI75" s="241"/>
      <c r="BJ75" s="241"/>
      <c r="BK75" s="241"/>
      <c r="BL75" s="241"/>
      <c r="BM75" s="241"/>
      <c r="BN75" s="241"/>
      <c r="BO75" s="241"/>
      <c r="BP75" s="241"/>
      <c r="BQ75" s="238">
        <v>69</v>
      </c>
      <c r="BR75" s="243"/>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30"/>
    </row>
    <row r="76" spans="1:131" ht="26.25" customHeight="1" x14ac:dyDescent="0.15">
      <c r="A76" s="238">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41"/>
      <c r="BF76" s="241"/>
      <c r="BG76" s="241"/>
      <c r="BH76" s="241"/>
      <c r="BI76" s="241"/>
      <c r="BJ76" s="241"/>
      <c r="BK76" s="241"/>
      <c r="BL76" s="241"/>
      <c r="BM76" s="241"/>
      <c r="BN76" s="241"/>
      <c r="BO76" s="241"/>
      <c r="BP76" s="241"/>
      <c r="BQ76" s="238">
        <v>70</v>
      </c>
      <c r="BR76" s="243"/>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30"/>
    </row>
    <row r="77" spans="1:131" ht="26.25" customHeight="1" x14ac:dyDescent="0.15">
      <c r="A77" s="238">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41"/>
      <c r="BF77" s="241"/>
      <c r="BG77" s="241"/>
      <c r="BH77" s="241"/>
      <c r="BI77" s="241"/>
      <c r="BJ77" s="241"/>
      <c r="BK77" s="241"/>
      <c r="BL77" s="241"/>
      <c r="BM77" s="241"/>
      <c r="BN77" s="241"/>
      <c r="BO77" s="241"/>
      <c r="BP77" s="241"/>
      <c r="BQ77" s="238">
        <v>71</v>
      </c>
      <c r="BR77" s="243"/>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30"/>
    </row>
    <row r="78" spans="1:131" ht="26.25" customHeight="1" x14ac:dyDescent="0.15">
      <c r="A78" s="238">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41"/>
      <c r="BF78" s="241"/>
      <c r="BG78" s="241"/>
      <c r="BH78" s="241"/>
      <c r="BI78" s="241"/>
      <c r="BJ78" s="230"/>
      <c r="BK78" s="230"/>
      <c r="BL78" s="230"/>
      <c r="BM78" s="230"/>
      <c r="BN78" s="230"/>
      <c r="BO78" s="241"/>
      <c r="BP78" s="241"/>
      <c r="BQ78" s="238">
        <v>72</v>
      </c>
      <c r="BR78" s="243"/>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30"/>
    </row>
    <row r="79" spans="1:131" ht="26.25" customHeight="1" x14ac:dyDescent="0.15">
      <c r="A79" s="238">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41"/>
      <c r="BF79" s="241"/>
      <c r="BG79" s="241"/>
      <c r="BH79" s="241"/>
      <c r="BI79" s="241"/>
      <c r="BJ79" s="230"/>
      <c r="BK79" s="230"/>
      <c r="BL79" s="230"/>
      <c r="BM79" s="230"/>
      <c r="BN79" s="230"/>
      <c r="BO79" s="241"/>
      <c r="BP79" s="241"/>
      <c r="BQ79" s="238">
        <v>73</v>
      </c>
      <c r="BR79" s="243"/>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30"/>
    </row>
    <row r="80" spans="1:131" ht="26.25" customHeight="1" x14ac:dyDescent="0.15">
      <c r="A80" s="238">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41"/>
      <c r="BF80" s="241"/>
      <c r="BG80" s="241"/>
      <c r="BH80" s="241"/>
      <c r="BI80" s="241"/>
      <c r="BJ80" s="241"/>
      <c r="BK80" s="241"/>
      <c r="BL80" s="241"/>
      <c r="BM80" s="241"/>
      <c r="BN80" s="241"/>
      <c r="BO80" s="241"/>
      <c r="BP80" s="241"/>
      <c r="BQ80" s="238">
        <v>74</v>
      </c>
      <c r="BR80" s="243"/>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30"/>
    </row>
    <row r="81" spans="1:131" ht="26.25" customHeight="1" x14ac:dyDescent="0.15">
      <c r="A81" s="238">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41"/>
      <c r="BF81" s="241"/>
      <c r="BG81" s="241"/>
      <c r="BH81" s="241"/>
      <c r="BI81" s="241"/>
      <c r="BJ81" s="241"/>
      <c r="BK81" s="241"/>
      <c r="BL81" s="241"/>
      <c r="BM81" s="241"/>
      <c r="BN81" s="241"/>
      <c r="BO81" s="241"/>
      <c r="BP81" s="241"/>
      <c r="BQ81" s="238">
        <v>75</v>
      </c>
      <c r="BR81" s="243"/>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30"/>
    </row>
    <row r="82" spans="1:131" ht="26.25" customHeight="1" x14ac:dyDescent="0.15">
      <c r="A82" s="238">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41"/>
      <c r="BF82" s="241"/>
      <c r="BG82" s="241"/>
      <c r="BH82" s="241"/>
      <c r="BI82" s="241"/>
      <c r="BJ82" s="241"/>
      <c r="BK82" s="241"/>
      <c r="BL82" s="241"/>
      <c r="BM82" s="241"/>
      <c r="BN82" s="241"/>
      <c r="BO82" s="241"/>
      <c r="BP82" s="241"/>
      <c r="BQ82" s="238">
        <v>76</v>
      </c>
      <c r="BR82" s="243"/>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30"/>
    </row>
    <row r="83" spans="1:131" ht="26.25" customHeight="1" x14ac:dyDescent="0.15">
      <c r="A83" s="238">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41"/>
      <c r="BF83" s="241"/>
      <c r="BG83" s="241"/>
      <c r="BH83" s="241"/>
      <c r="BI83" s="241"/>
      <c r="BJ83" s="241"/>
      <c r="BK83" s="241"/>
      <c r="BL83" s="241"/>
      <c r="BM83" s="241"/>
      <c r="BN83" s="241"/>
      <c r="BO83" s="241"/>
      <c r="BP83" s="241"/>
      <c r="BQ83" s="238">
        <v>77</v>
      </c>
      <c r="BR83" s="243"/>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30"/>
    </row>
    <row r="84" spans="1:131" ht="26.25" customHeight="1" x14ac:dyDescent="0.15">
      <c r="A84" s="238">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41"/>
      <c r="BF84" s="241"/>
      <c r="BG84" s="241"/>
      <c r="BH84" s="241"/>
      <c r="BI84" s="241"/>
      <c r="BJ84" s="241"/>
      <c r="BK84" s="241"/>
      <c r="BL84" s="241"/>
      <c r="BM84" s="241"/>
      <c r="BN84" s="241"/>
      <c r="BO84" s="241"/>
      <c r="BP84" s="241"/>
      <c r="BQ84" s="238">
        <v>78</v>
      </c>
      <c r="BR84" s="243"/>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30"/>
    </row>
    <row r="85" spans="1:131" ht="26.25" customHeight="1" x14ac:dyDescent="0.15">
      <c r="A85" s="238">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41"/>
      <c r="BF85" s="241"/>
      <c r="BG85" s="241"/>
      <c r="BH85" s="241"/>
      <c r="BI85" s="241"/>
      <c r="BJ85" s="241"/>
      <c r="BK85" s="241"/>
      <c r="BL85" s="241"/>
      <c r="BM85" s="241"/>
      <c r="BN85" s="241"/>
      <c r="BO85" s="241"/>
      <c r="BP85" s="241"/>
      <c r="BQ85" s="238">
        <v>79</v>
      </c>
      <c r="BR85" s="243"/>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30"/>
    </row>
    <row r="86" spans="1:131" ht="26.25" customHeight="1" x14ac:dyDescent="0.15">
      <c r="A86" s="238">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41"/>
      <c r="BF86" s="241"/>
      <c r="BG86" s="241"/>
      <c r="BH86" s="241"/>
      <c r="BI86" s="241"/>
      <c r="BJ86" s="241"/>
      <c r="BK86" s="241"/>
      <c r="BL86" s="241"/>
      <c r="BM86" s="241"/>
      <c r="BN86" s="241"/>
      <c r="BO86" s="241"/>
      <c r="BP86" s="241"/>
      <c r="BQ86" s="238">
        <v>80</v>
      </c>
      <c r="BR86" s="243"/>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30"/>
    </row>
    <row r="87" spans="1:131" ht="26.25" customHeight="1" x14ac:dyDescent="0.15">
      <c r="A87" s="244">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41"/>
      <c r="BF87" s="241"/>
      <c r="BG87" s="241"/>
      <c r="BH87" s="241"/>
      <c r="BI87" s="241"/>
      <c r="BJ87" s="241"/>
      <c r="BK87" s="241"/>
      <c r="BL87" s="241"/>
      <c r="BM87" s="241"/>
      <c r="BN87" s="241"/>
      <c r="BO87" s="241"/>
      <c r="BP87" s="241"/>
      <c r="BQ87" s="238">
        <v>81</v>
      </c>
      <c r="BR87" s="243"/>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30"/>
    </row>
    <row r="88" spans="1:131" ht="26.25" customHeight="1" thickBot="1" x14ac:dyDescent="0.2">
      <c r="A88" s="240" t="s">
        <v>377</v>
      </c>
      <c r="B88" s="938" t="s">
        <v>400</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6692</v>
      </c>
      <c r="AG88" s="960"/>
      <c r="AH88" s="960"/>
      <c r="AI88" s="960"/>
      <c r="AJ88" s="960"/>
      <c r="AK88" s="964"/>
      <c r="AL88" s="964"/>
      <c r="AM88" s="964"/>
      <c r="AN88" s="964"/>
      <c r="AO88" s="964"/>
      <c r="AP88" s="960">
        <v>2066</v>
      </c>
      <c r="AQ88" s="960"/>
      <c r="AR88" s="960"/>
      <c r="AS88" s="960"/>
      <c r="AT88" s="960"/>
      <c r="AU88" s="960">
        <v>611</v>
      </c>
      <c r="AV88" s="960"/>
      <c r="AW88" s="960"/>
      <c r="AX88" s="960"/>
      <c r="AY88" s="960"/>
      <c r="AZ88" s="961"/>
      <c r="BA88" s="961"/>
      <c r="BB88" s="961"/>
      <c r="BC88" s="961"/>
      <c r="BD88" s="962"/>
      <c r="BE88" s="241"/>
      <c r="BF88" s="241"/>
      <c r="BG88" s="241"/>
      <c r="BH88" s="241"/>
      <c r="BI88" s="241"/>
      <c r="BJ88" s="241"/>
      <c r="BK88" s="241"/>
      <c r="BL88" s="241"/>
      <c r="BM88" s="241"/>
      <c r="BN88" s="241"/>
      <c r="BO88" s="241"/>
      <c r="BP88" s="241"/>
      <c r="BQ88" s="238">
        <v>82</v>
      </c>
      <c r="BR88" s="243"/>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8" t="s">
        <v>401</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364</v>
      </c>
      <c r="CS102" s="954"/>
      <c r="CT102" s="954"/>
      <c r="CU102" s="954"/>
      <c r="CV102" s="955"/>
      <c r="CW102" s="953"/>
      <c r="CX102" s="954"/>
      <c r="CY102" s="954"/>
      <c r="CZ102" s="954"/>
      <c r="DA102" s="955"/>
      <c r="DB102" s="953">
        <v>257</v>
      </c>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1" t="s">
        <v>402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2" t="s">
        <v>403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3" t="s">
        <v>406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30" customFormat="1" ht="26.25" customHeight="1" x14ac:dyDescent="0.15">
      <c r="A109" s="896" t="s">
        <v>408</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409</v>
      </c>
      <c r="AB109" s="897"/>
      <c r="AC109" s="897"/>
      <c r="AD109" s="897"/>
      <c r="AE109" s="898"/>
      <c r="AF109" s="899" t="s">
        <v>410</v>
      </c>
      <c r="AG109" s="897"/>
      <c r="AH109" s="897"/>
      <c r="AI109" s="897"/>
      <c r="AJ109" s="898"/>
      <c r="AK109" s="899" t="s">
        <v>295</v>
      </c>
      <c r="AL109" s="897"/>
      <c r="AM109" s="897"/>
      <c r="AN109" s="897"/>
      <c r="AO109" s="898"/>
      <c r="AP109" s="899" t="s">
        <v>411</v>
      </c>
      <c r="AQ109" s="897"/>
      <c r="AR109" s="897"/>
      <c r="AS109" s="897"/>
      <c r="AT109" s="930"/>
      <c r="AU109" s="896" t="s">
        <v>408</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409</v>
      </c>
      <c r="BR109" s="897"/>
      <c r="BS109" s="897"/>
      <c r="BT109" s="897"/>
      <c r="BU109" s="898"/>
      <c r="BV109" s="899" t="s">
        <v>410</v>
      </c>
      <c r="BW109" s="897"/>
      <c r="BX109" s="897"/>
      <c r="BY109" s="897"/>
      <c r="BZ109" s="898"/>
      <c r="CA109" s="899" t="s">
        <v>295</v>
      </c>
      <c r="CB109" s="897"/>
      <c r="CC109" s="897"/>
      <c r="CD109" s="897"/>
      <c r="CE109" s="898"/>
      <c r="CF109" s="937" t="s">
        <v>411</v>
      </c>
      <c r="CG109" s="937"/>
      <c r="CH109" s="937"/>
      <c r="CI109" s="937"/>
      <c r="CJ109" s="937"/>
      <c r="CK109" s="899" t="s">
        <v>412</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409</v>
      </c>
      <c r="DH109" s="897"/>
      <c r="DI109" s="897"/>
      <c r="DJ109" s="897"/>
      <c r="DK109" s="898"/>
      <c r="DL109" s="899" t="s">
        <v>410</v>
      </c>
      <c r="DM109" s="897"/>
      <c r="DN109" s="897"/>
      <c r="DO109" s="897"/>
      <c r="DP109" s="898"/>
      <c r="DQ109" s="899" t="s">
        <v>295</v>
      </c>
      <c r="DR109" s="897"/>
      <c r="DS109" s="897"/>
      <c r="DT109" s="897"/>
      <c r="DU109" s="898"/>
      <c r="DV109" s="899" t="s">
        <v>411</v>
      </c>
      <c r="DW109" s="897"/>
      <c r="DX109" s="897"/>
      <c r="DY109" s="897"/>
      <c r="DZ109" s="930"/>
    </row>
    <row r="110" spans="1:131" s="230" customFormat="1" ht="26.25" customHeight="1" x14ac:dyDescent="0.15">
      <c r="A110" s="808" t="s">
        <v>413</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2011579</v>
      </c>
      <c r="AB110" s="890"/>
      <c r="AC110" s="890"/>
      <c r="AD110" s="890"/>
      <c r="AE110" s="891"/>
      <c r="AF110" s="892">
        <v>2094455</v>
      </c>
      <c r="AG110" s="890"/>
      <c r="AH110" s="890"/>
      <c r="AI110" s="890"/>
      <c r="AJ110" s="891"/>
      <c r="AK110" s="892">
        <v>1993699</v>
      </c>
      <c r="AL110" s="890"/>
      <c r="AM110" s="890"/>
      <c r="AN110" s="890"/>
      <c r="AO110" s="891"/>
      <c r="AP110" s="893">
        <v>17.399999999999999</v>
      </c>
      <c r="AQ110" s="894"/>
      <c r="AR110" s="894"/>
      <c r="AS110" s="894"/>
      <c r="AT110" s="895"/>
      <c r="AU110" s="931" t="s">
        <v>69</v>
      </c>
      <c r="AV110" s="932"/>
      <c r="AW110" s="932"/>
      <c r="AX110" s="932"/>
      <c r="AY110" s="932"/>
      <c r="AZ110" s="861" t="s">
        <v>414</v>
      </c>
      <c r="BA110" s="809"/>
      <c r="BB110" s="809"/>
      <c r="BC110" s="809"/>
      <c r="BD110" s="809"/>
      <c r="BE110" s="809"/>
      <c r="BF110" s="809"/>
      <c r="BG110" s="809"/>
      <c r="BH110" s="809"/>
      <c r="BI110" s="809"/>
      <c r="BJ110" s="809"/>
      <c r="BK110" s="809"/>
      <c r="BL110" s="809"/>
      <c r="BM110" s="809"/>
      <c r="BN110" s="809"/>
      <c r="BO110" s="809"/>
      <c r="BP110" s="810"/>
      <c r="BQ110" s="862">
        <v>22680931</v>
      </c>
      <c r="BR110" s="843"/>
      <c r="BS110" s="843"/>
      <c r="BT110" s="843"/>
      <c r="BU110" s="843"/>
      <c r="BV110" s="843">
        <v>21713813</v>
      </c>
      <c r="BW110" s="843"/>
      <c r="BX110" s="843"/>
      <c r="BY110" s="843"/>
      <c r="BZ110" s="843"/>
      <c r="CA110" s="843">
        <v>21583429</v>
      </c>
      <c r="CB110" s="843"/>
      <c r="CC110" s="843"/>
      <c r="CD110" s="843"/>
      <c r="CE110" s="843"/>
      <c r="CF110" s="867">
        <v>187.9</v>
      </c>
      <c r="CG110" s="868"/>
      <c r="CH110" s="868"/>
      <c r="CI110" s="868"/>
      <c r="CJ110" s="868"/>
      <c r="CK110" s="927" t="s">
        <v>415</v>
      </c>
      <c r="CL110" s="820"/>
      <c r="CM110" s="861" t="s">
        <v>416</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121</v>
      </c>
      <c r="DH110" s="843"/>
      <c r="DI110" s="843"/>
      <c r="DJ110" s="843"/>
      <c r="DK110" s="843"/>
      <c r="DL110" s="843" t="s">
        <v>121</v>
      </c>
      <c r="DM110" s="843"/>
      <c r="DN110" s="843"/>
      <c r="DO110" s="843"/>
      <c r="DP110" s="843"/>
      <c r="DQ110" s="843" t="s">
        <v>121</v>
      </c>
      <c r="DR110" s="843"/>
      <c r="DS110" s="843"/>
      <c r="DT110" s="843"/>
      <c r="DU110" s="843"/>
      <c r="DV110" s="844" t="s">
        <v>121</v>
      </c>
      <c r="DW110" s="844"/>
      <c r="DX110" s="844"/>
      <c r="DY110" s="844"/>
      <c r="DZ110" s="845"/>
    </row>
    <row r="111" spans="1:131" s="230" customFormat="1" ht="26.25" customHeight="1" x14ac:dyDescent="0.15">
      <c r="A111" s="775" t="s">
        <v>417</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121</v>
      </c>
      <c r="AB111" s="920"/>
      <c r="AC111" s="920"/>
      <c r="AD111" s="920"/>
      <c r="AE111" s="921"/>
      <c r="AF111" s="922" t="s">
        <v>121</v>
      </c>
      <c r="AG111" s="920"/>
      <c r="AH111" s="920"/>
      <c r="AI111" s="920"/>
      <c r="AJ111" s="921"/>
      <c r="AK111" s="922" t="s">
        <v>121</v>
      </c>
      <c r="AL111" s="920"/>
      <c r="AM111" s="920"/>
      <c r="AN111" s="920"/>
      <c r="AO111" s="921"/>
      <c r="AP111" s="923" t="s">
        <v>121</v>
      </c>
      <c r="AQ111" s="924"/>
      <c r="AR111" s="924"/>
      <c r="AS111" s="924"/>
      <c r="AT111" s="925"/>
      <c r="AU111" s="933"/>
      <c r="AV111" s="934"/>
      <c r="AW111" s="934"/>
      <c r="AX111" s="934"/>
      <c r="AY111" s="934"/>
      <c r="AZ111" s="816" t="s">
        <v>418</v>
      </c>
      <c r="BA111" s="753"/>
      <c r="BB111" s="753"/>
      <c r="BC111" s="753"/>
      <c r="BD111" s="753"/>
      <c r="BE111" s="753"/>
      <c r="BF111" s="753"/>
      <c r="BG111" s="753"/>
      <c r="BH111" s="753"/>
      <c r="BI111" s="753"/>
      <c r="BJ111" s="753"/>
      <c r="BK111" s="753"/>
      <c r="BL111" s="753"/>
      <c r="BM111" s="753"/>
      <c r="BN111" s="753"/>
      <c r="BO111" s="753"/>
      <c r="BP111" s="754"/>
      <c r="BQ111" s="817" t="s">
        <v>121</v>
      </c>
      <c r="BR111" s="818"/>
      <c r="BS111" s="818"/>
      <c r="BT111" s="818"/>
      <c r="BU111" s="818"/>
      <c r="BV111" s="818" t="s">
        <v>121</v>
      </c>
      <c r="BW111" s="818"/>
      <c r="BX111" s="818"/>
      <c r="BY111" s="818"/>
      <c r="BZ111" s="818"/>
      <c r="CA111" s="818" t="s">
        <v>121</v>
      </c>
      <c r="CB111" s="818"/>
      <c r="CC111" s="818"/>
      <c r="CD111" s="818"/>
      <c r="CE111" s="818"/>
      <c r="CF111" s="876" t="s">
        <v>121</v>
      </c>
      <c r="CG111" s="877"/>
      <c r="CH111" s="877"/>
      <c r="CI111" s="877"/>
      <c r="CJ111" s="877"/>
      <c r="CK111" s="928"/>
      <c r="CL111" s="822"/>
      <c r="CM111" s="816" t="s">
        <v>419</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121</v>
      </c>
      <c r="DH111" s="818"/>
      <c r="DI111" s="818"/>
      <c r="DJ111" s="818"/>
      <c r="DK111" s="818"/>
      <c r="DL111" s="818" t="s">
        <v>121</v>
      </c>
      <c r="DM111" s="818"/>
      <c r="DN111" s="818"/>
      <c r="DO111" s="818"/>
      <c r="DP111" s="818"/>
      <c r="DQ111" s="818" t="s">
        <v>121</v>
      </c>
      <c r="DR111" s="818"/>
      <c r="DS111" s="818"/>
      <c r="DT111" s="818"/>
      <c r="DU111" s="818"/>
      <c r="DV111" s="795" t="s">
        <v>121</v>
      </c>
      <c r="DW111" s="795"/>
      <c r="DX111" s="795"/>
      <c r="DY111" s="795"/>
      <c r="DZ111" s="796"/>
    </row>
    <row r="112" spans="1:131" s="230" customFormat="1" ht="26.25" customHeight="1" x14ac:dyDescent="0.15">
      <c r="A112" s="913" t="s">
        <v>420</v>
      </c>
      <c r="B112" s="914"/>
      <c r="C112" s="753" t="s">
        <v>421</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121</v>
      </c>
      <c r="AB112" s="781"/>
      <c r="AC112" s="781"/>
      <c r="AD112" s="781"/>
      <c r="AE112" s="782"/>
      <c r="AF112" s="783" t="s">
        <v>121</v>
      </c>
      <c r="AG112" s="781"/>
      <c r="AH112" s="781"/>
      <c r="AI112" s="781"/>
      <c r="AJ112" s="782"/>
      <c r="AK112" s="783" t="s">
        <v>121</v>
      </c>
      <c r="AL112" s="781"/>
      <c r="AM112" s="781"/>
      <c r="AN112" s="781"/>
      <c r="AO112" s="782"/>
      <c r="AP112" s="825" t="s">
        <v>121</v>
      </c>
      <c r="AQ112" s="826"/>
      <c r="AR112" s="826"/>
      <c r="AS112" s="826"/>
      <c r="AT112" s="827"/>
      <c r="AU112" s="933"/>
      <c r="AV112" s="934"/>
      <c r="AW112" s="934"/>
      <c r="AX112" s="934"/>
      <c r="AY112" s="934"/>
      <c r="AZ112" s="816" t="s">
        <v>422</v>
      </c>
      <c r="BA112" s="753"/>
      <c r="BB112" s="753"/>
      <c r="BC112" s="753"/>
      <c r="BD112" s="753"/>
      <c r="BE112" s="753"/>
      <c r="BF112" s="753"/>
      <c r="BG112" s="753"/>
      <c r="BH112" s="753"/>
      <c r="BI112" s="753"/>
      <c r="BJ112" s="753"/>
      <c r="BK112" s="753"/>
      <c r="BL112" s="753"/>
      <c r="BM112" s="753"/>
      <c r="BN112" s="753"/>
      <c r="BO112" s="753"/>
      <c r="BP112" s="754"/>
      <c r="BQ112" s="817">
        <v>10219845</v>
      </c>
      <c r="BR112" s="818"/>
      <c r="BS112" s="818"/>
      <c r="BT112" s="818"/>
      <c r="BU112" s="818"/>
      <c r="BV112" s="818">
        <v>9213742</v>
      </c>
      <c r="BW112" s="818"/>
      <c r="BX112" s="818"/>
      <c r="BY112" s="818"/>
      <c r="BZ112" s="818"/>
      <c r="CA112" s="818">
        <v>8752136</v>
      </c>
      <c r="CB112" s="818"/>
      <c r="CC112" s="818"/>
      <c r="CD112" s="818"/>
      <c r="CE112" s="818"/>
      <c r="CF112" s="876">
        <v>76.2</v>
      </c>
      <c r="CG112" s="877"/>
      <c r="CH112" s="877"/>
      <c r="CI112" s="877"/>
      <c r="CJ112" s="877"/>
      <c r="CK112" s="928"/>
      <c r="CL112" s="822"/>
      <c r="CM112" s="816" t="s">
        <v>423</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121</v>
      </c>
      <c r="DH112" s="818"/>
      <c r="DI112" s="818"/>
      <c r="DJ112" s="818"/>
      <c r="DK112" s="818"/>
      <c r="DL112" s="818" t="s">
        <v>121</v>
      </c>
      <c r="DM112" s="818"/>
      <c r="DN112" s="818"/>
      <c r="DO112" s="818"/>
      <c r="DP112" s="818"/>
      <c r="DQ112" s="818" t="s">
        <v>121</v>
      </c>
      <c r="DR112" s="818"/>
      <c r="DS112" s="818"/>
      <c r="DT112" s="818"/>
      <c r="DU112" s="818"/>
      <c r="DV112" s="795" t="s">
        <v>121</v>
      </c>
      <c r="DW112" s="795"/>
      <c r="DX112" s="795"/>
      <c r="DY112" s="795"/>
      <c r="DZ112" s="796"/>
    </row>
    <row r="113" spans="1:130" s="230" customFormat="1" ht="26.25" customHeight="1" x14ac:dyDescent="0.15">
      <c r="A113" s="915"/>
      <c r="B113" s="916"/>
      <c r="C113" s="753" t="s">
        <v>424</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887134</v>
      </c>
      <c r="AB113" s="920"/>
      <c r="AC113" s="920"/>
      <c r="AD113" s="920"/>
      <c r="AE113" s="921"/>
      <c r="AF113" s="922">
        <v>910655</v>
      </c>
      <c r="AG113" s="920"/>
      <c r="AH113" s="920"/>
      <c r="AI113" s="920"/>
      <c r="AJ113" s="921"/>
      <c r="AK113" s="922">
        <v>861634</v>
      </c>
      <c r="AL113" s="920"/>
      <c r="AM113" s="920"/>
      <c r="AN113" s="920"/>
      <c r="AO113" s="921"/>
      <c r="AP113" s="923">
        <v>7.5</v>
      </c>
      <c r="AQ113" s="924"/>
      <c r="AR113" s="924"/>
      <c r="AS113" s="924"/>
      <c r="AT113" s="925"/>
      <c r="AU113" s="933"/>
      <c r="AV113" s="934"/>
      <c r="AW113" s="934"/>
      <c r="AX113" s="934"/>
      <c r="AY113" s="934"/>
      <c r="AZ113" s="816" t="s">
        <v>425</v>
      </c>
      <c r="BA113" s="753"/>
      <c r="BB113" s="753"/>
      <c r="BC113" s="753"/>
      <c r="BD113" s="753"/>
      <c r="BE113" s="753"/>
      <c r="BF113" s="753"/>
      <c r="BG113" s="753"/>
      <c r="BH113" s="753"/>
      <c r="BI113" s="753"/>
      <c r="BJ113" s="753"/>
      <c r="BK113" s="753"/>
      <c r="BL113" s="753"/>
      <c r="BM113" s="753"/>
      <c r="BN113" s="753"/>
      <c r="BO113" s="753"/>
      <c r="BP113" s="754"/>
      <c r="BQ113" s="817">
        <v>624409</v>
      </c>
      <c r="BR113" s="818"/>
      <c r="BS113" s="818"/>
      <c r="BT113" s="818"/>
      <c r="BU113" s="818"/>
      <c r="BV113" s="818">
        <v>644989</v>
      </c>
      <c r="BW113" s="818"/>
      <c r="BX113" s="818"/>
      <c r="BY113" s="818"/>
      <c r="BZ113" s="818"/>
      <c r="CA113" s="818">
        <v>611412</v>
      </c>
      <c r="CB113" s="818"/>
      <c r="CC113" s="818"/>
      <c r="CD113" s="818"/>
      <c r="CE113" s="818"/>
      <c r="CF113" s="876">
        <v>5.3</v>
      </c>
      <c r="CG113" s="877"/>
      <c r="CH113" s="877"/>
      <c r="CI113" s="877"/>
      <c r="CJ113" s="877"/>
      <c r="CK113" s="928"/>
      <c r="CL113" s="822"/>
      <c r="CM113" s="816" t="s">
        <v>426</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121</v>
      </c>
      <c r="DH113" s="781"/>
      <c r="DI113" s="781"/>
      <c r="DJ113" s="781"/>
      <c r="DK113" s="782"/>
      <c r="DL113" s="783" t="s">
        <v>121</v>
      </c>
      <c r="DM113" s="781"/>
      <c r="DN113" s="781"/>
      <c r="DO113" s="781"/>
      <c r="DP113" s="782"/>
      <c r="DQ113" s="783" t="s">
        <v>121</v>
      </c>
      <c r="DR113" s="781"/>
      <c r="DS113" s="781"/>
      <c r="DT113" s="781"/>
      <c r="DU113" s="782"/>
      <c r="DV113" s="825" t="s">
        <v>121</v>
      </c>
      <c r="DW113" s="826"/>
      <c r="DX113" s="826"/>
      <c r="DY113" s="826"/>
      <c r="DZ113" s="827"/>
    </row>
    <row r="114" spans="1:130" s="230" customFormat="1" ht="26.25" customHeight="1" x14ac:dyDescent="0.15">
      <c r="A114" s="915"/>
      <c r="B114" s="916"/>
      <c r="C114" s="753" t="s">
        <v>427</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44561</v>
      </c>
      <c r="AB114" s="781"/>
      <c r="AC114" s="781"/>
      <c r="AD114" s="781"/>
      <c r="AE114" s="782"/>
      <c r="AF114" s="783">
        <v>41463</v>
      </c>
      <c r="AG114" s="781"/>
      <c r="AH114" s="781"/>
      <c r="AI114" s="781"/>
      <c r="AJ114" s="782"/>
      <c r="AK114" s="783">
        <v>45877</v>
      </c>
      <c r="AL114" s="781"/>
      <c r="AM114" s="781"/>
      <c r="AN114" s="781"/>
      <c r="AO114" s="782"/>
      <c r="AP114" s="825">
        <v>0.4</v>
      </c>
      <c r="AQ114" s="826"/>
      <c r="AR114" s="826"/>
      <c r="AS114" s="826"/>
      <c r="AT114" s="827"/>
      <c r="AU114" s="933"/>
      <c r="AV114" s="934"/>
      <c r="AW114" s="934"/>
      <c r="AX114" s="934"/>
      <c r="AY114" s="934"/>
      <c r="AZ114" s="816" t="s">
        <v>428</v>
      </c>
      <c r="BA114" s="753"/>
      <c r="BB114" s="753"/>
      <c r="BC114" s="753"/>
      <c r="BD114" s="753"/>
      <c r="BE114" s="753"/>
      <c r="BF114" s="753"/>
      <c r="BG114" s="753"/>
      <c r="BH114" s="753"/>
      <c r="BI114" s="753"/>
      <c r="BJ114" s="753"/>
      <c r="BK114" s="753"/>
      <c r="BL114" s="753"/>
      <c r="BM114" s="753"/>
      <c r="BN114" s="753"/>
      <c r="BO114" s="753"/>
      <c r="BP114" s="754"/>
      <c r="BQ114" s="817">
        <v>1139175</v>
      </c>
      <c r="BR114" s="818"/>
      <c r="BS114" s="818"/>
      <c r="BT114" s="818"/>
      <c r="BU114" s="818"/>
      <c r="BV114" s="818">
        <v>1142716</v>
      </c>
      <c r="BW114" s="818"/>
      <c r="BX114" s="818"/>
      <c r="BY114" s="818"/>
      <c r="BZ114" s="818"/>
      <c r="CA114" s="818">
        <v>1115941</v>
      </c>
      <c r="CB114" s="818"/>
      <c r="CC114" s="818"/>
      <c r="CD114" s="818"/>
      <c r="CE114" s="818"/>
      <c r="CF114" s="876">
        <v>9.6999999999999993</v>
      </c>
      <c r="CG114" s="877"/>
      <c r="CH114" s="877"/>
      <c r="CI114" s="877"/>
      <c r="CJ114" s="877"/>
      <c r="CK114" s="928"/>
      <c r="CL114" s="822"/>
      <c r="CM114" s="816" t="s">
        <v>429</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121</v>
      </c>
      <c r="DH114" s="781"/>
      <c r="DI114" s="781"/>
      <c r="DJ114" s="781"/>
      <c r="DK114" s="782"/>
      <c r="DL114" s="783" t="s">
        <v>121</v>
      </c>
      <c r="DM114" s="781"/>
      <c r="DN114" s="781"/>
      <c r="DO114" s="781"/>
      <c r="DP114" s="782"/>
      <c r="DQ114" s="783" t="s">
        <v>121</v>
      </c>
      <c r="DR114" s="781"/>
      <c r="DS114" s="781"/>
      <c r="DT114" s="781"/>
      <c r="DU114" s="782"/>
      <c r="DV114" s="825" t="s">
        <v>121</v>
      </c>
      <c r="DW114" s="826"/>
      <c r="DX114" s="826"/>
      <c r="DY114" s="826"/>
      <c r="DZ114" s="827"/>
    </row>
    <row r="115" spans="1:130" s="230" customFormat="1" ht="26.25" customHeight="1" x14ac:dyDescent="0.15">
      <c r="A115" s="915"/>
      <c r="B115" s="916"/>
      <c r="C115" s="753" t="s">
        <v>430</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121</v>
      </c>
      <c r="AB115" s="920"/>
      <c r="AC115" s="920"/>
      <c r="AD115" s="920"/>
      <c r="AE115" s="921"/>
      <c r="AF115" s="922" t="s">
        <v>121</v>
      </c>
      <c r="AG115" s="920"/>
      <c r="AH115" s="920"/>
      <c r="AI115" s="920"/>
      <c r="AJ115" s="921"/>
      <c r="AK115" s="922" t="s">
        <v>121</v>
      </c>
      <c r="AL115" s="920"/>
      <c r="AM115" s="920"/>
      <c r="AN115" s="920"/>
      <c r="AO115" s="921"/>
      <c r="AP115" s="923" t="s">
        <v>121</v>
      </c>
      <c r="AQ115" s="924"/>
      <c r="AR115" s="924"/>
      <c r="AS115" s="924"/>
      <c r="AT115" s="925"/>
      <c r="AU115" s="933"/>
      <c r="AV115" s="934"/>
      <c r="AW115" s="934"/>
      <c r="AX115" s="934"/>
      <c r="AY115" s="934"/>
      <c r="AZ115" s="816" t="s">
        <v>431</v>
      </c>
      <c r="BA115" s="753"/>
      <c r="BB115" s="753"/>
      <c r="BC115" s="753"/>
      <c r="BD115" s="753"/>
      <c r="BE115" s="753"/>
      <c r="BF115" s="753"/>
      <c r="BG115" s="753"/>
      <c r="BH115" s="753"/>
      <c r="BI115" s="753"/>
      <c r="BJ115" s="753"/>
      <c r="BK115" s="753"/>
      <c r="BL115" s="753"/>
      <c r="BM115" s="753"/>
      <c r="BN115" s="753"/>
      <c r="BO115" s="753"/>
      <c r="BP115" s="754"/>
      <c r="BQ115" s="817">
        <v>6130</v>
      </c>
      <c r="BR115" s="818"/>
      <c r="BS115" s="818"/>
      <c r="BT115" s="818"/>
      <c r="BU115" s="818"/>
      <c r="BV115" s="818">
        <v>316</v>
      </c>
      <c r="BW115" s="818"/>
      <c r="BX115" s="818"/>
      <c r="BY115" s="818"/>
      <c r="BZ115" s="818"/>
      <c r="CA115" s="818">
        <v>6875</v>
      </c>
      <c r="CB115" s="818"/>
      <c r="CC115" s="818"/>
      <c r="CD115" s="818"/>
      <c r="CE115" s="818"/>
      <c r="CF115" s="876">
        <v>0.1</v>
      </c>
      <c r="CG115" s="877"/>
      <c r="CH115" s="877"/>
      <c r="CI115" s="877"/>
      <c r="CJ115" s="877"/>
      <c r="CK115" s="928"/>
      <c r="CL115" s="822"/>
      <c r="CM115" s="816" t="s">
        <v>432</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121</v>
      </c>
      <c r="DH115" s="781"/>
      <c r="DI115" s="781"/>
      <c r="DJ115" s="781"/>
      <c r="DK115" s="782"/>
      <c r="DL115" s="783" t="s">
        <v>121</v>
      </c>
      <c r="DM115" s="781"/>
      <c r="DN115" s="781"/>
      <c r="DO115" s="781"/>
      <c r="DP115" s="782"/>
      <c r="DQ115" s="783" t="s">
        <v>121</v>
      </c>
      <c r="DR115" s="781"/>
      <c r="DS115" s="781"/>
      <c r="DT115" s="781"/>
      <c r="DU115" s="782"/>
      <c r="DV115" s="825" t="s">
        <v>121</v>
      </c>
      <c r="DW115" s="826"/>
      <c r="DX115" s="826"/>
      <c r="DY115" s="826"/>
      <c r="DZ115" s="827"/>
    </row>
    <row r="116" spans="1:130" s="230" customFormat="1" ht="26.25" customHeight="1" x14ac:dyDescent="0.15">
      <c r="A116" s="917"/>
      <c r="B116" s="918"/>
      <c r="C116" s="840" t="s">
        <v>433</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121</v>
      </c>
      <c r="AB116" s="781"/>
      <c r="AC116" s="781"/>
      <c r="AD116" s="781"/>
      <c r="AE116" s="782"/>
      <c r="AF116" s="783" t="s">
        <v>121</v>
      </c>
      <c r="AG116" s="781"/>
      <c r="AH116" s="781"/>
      <c r="AI116" s="781"/>
      <c r="AJ116" s="782"/>
      <c r="AK116" s="783" t="s">
        <v>121</v>
      </c>
      <c r="AL116" s="781"/>
      <c r="AM116" s="781"/>
      <c r="AN116" s="781"/>
      <c r="AO116" s="782"/>
      <c r="AP116" s="825" t="s">
        <v>121</v>
      </c>
      <c r="AQ116" s="826"/>
      <c r="AR116" s="826"/>
      <c r="AS116" s="826"/>
      <c r="AT116" s="827"/>
      <c r="AU116" s="933"/>
      <c r="AV116" s="934"/>
      <c r="AW116" s="934"/>
      <c r="AX116" s="934"/>
      <c r="AY116" s="934"/>
      <c r="AZ116" s="910" t="s">
        <v>434</v>
      </c>
      <c r="BA116" s="911"/>
      <c r="BB116" s="911"/>
      <c r="BC116" s="911"/>
      <c r="BD116" s="911"/>
      <c r="BE116" s="911"/>
      <c r="BF116" s="911"/>
      <c r="BG116" s="911"/>
      <c r="BH116" s="911"/>
      <c r="BI116" s="911"/>
      <c r="BJ116" s="911"/>
      <c r="BK116" s="911"/>
      <c r="BL116" s="911"/>
      <c r="BM116" s="911"/>
      <c r="BN116" s="911"/>
      <c r="BO116" s="911"/>
      <c r="BP116" s="912"/>
      <c r="BQ116" s="817" t="s">
        <v>121</v>
      </c>
      <c r="BR116" s="818"/>
      <c r="BS116" s="818"/>
      <c r="BT116" s="818"/>
      <c r="BU116" s="818"/>
      <c r="BV116" s="818" t="s">
        <v>121</v>
      </c>
      <c r="BW116" s="818"/>
      <c r="BX116" s="818"/>
      <c r="BY116" s="818"/>
      <c r="BZ116" s="818"/>
      <c r="CA116" s="818" t="s">
        <v>121</v>
      </c>
      <c r="CB116" s="818"/>
      <c r="CC116" s="818"/>
      <c r="CD116" s="818"/>
      <c r="CE116" s="818"/>
      <c r="CF116" s="876" t="s">
        <v>121</v>
      </c>
      <c r="CG116" s="877"/>
      <c r="CH116" s="877"/>
      <c r="CI116" s="877"/>
      <c r="CJ116" s="877"/>
      <c r="CK116" s="928"/>
      <c r="CL116" s="822"/>
      <c r="CM116" s="816" t="s">
        <v>435</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121</v>
      </c>
      <c r="DH116" s="781"/>
      <c r="DI116" s="781"/>
      <c r="DJ116" s="781"/>
      <c r="DK116" s="782"/>
      <c r="DL116" s="783" t="s">
        <v>121</v>
      </c>
      <c r="DM116" s="781"/>
      <c r="DN116" s="781"/>
      <c r="DO116" s="781"/>
      <c r="DP116" s="782"/>
      <c r="DQ116" s="783" t="s">
        <v>121</v>
      </c>
      <c r="DR116" s="781"/>
      <c r="DS116" s="781"/>
      <c r="DT116" s="781"/>
      <c r="DU116" s="782"/>
      <c r="DV116" s="825" t="s">
        <v>121</v>
      </c>
      <c r="DW116" s="826"/>
      <c r="DX116" s="826"/>
      <c r="DY116" s="826"/>
      <c r="DZ116" s="827"/>
    </row>
    <row r="117" spans="1:130" s="230" customFormat="1" ht="26.25" customHeight="1" x14ac:dyDescent="0.15">
      <c r="A117" s="89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436</v>
      </c>
      <c r="Z117" s="898"/>
      <c r="AA117" s="903">
        <v>2943274</v>
      </c>
      <c r="AB117" s="904"/>
      <c r="AC117" s="904"/>
      <c r="AD117" s="904"/>
      <c r="AE117" s="905"/>
      <c r="AF117" s="906">
        <v>3046573</v>
      </c>
      <c r="AG117" s="904"/>
      <c r="AH117" s="904"/>
      <c r="AI117" s="904"/>
      <c r="AJ117" s="905"/>
      <c r="AK117" s="906">
        <v>2901210</v>
      </c>
      <c r="AL117" s="904"/>
      <c r="AM117" s="904"/>
      <c r="AN117" s="904"/>
      <c r="AO117" s="905"/>
      <c r="AP117" s="907"/>
      <c r="AQ117" s="908"/>
      <c r="AR117" s="908"/>
      <c r="AS117" s="908"/>
      <c r="AT117" s="909"/>
      <c r="AU117" s="933"/>
      <c r="AV117" s="934"/>
      <c r="AW117" s="934"/>
      <c r="AX117" s="934"/>
      <c r="AY117" s="934"/>
      <c r="AZ117" s="864" t="s">
        <v>437</v>
      </c>
      <c r="BA117" s="865"/>
      <c r="BB117" s="865"/>
      <c r="BC117" s="865"/>
      <c r="BD117" s="865"/>
      <c r="BE117" s="865"/>
      <c r="BF117" s="865"/>
      <c r="BG117" s="865"/>
      <c r="BH117" s="865"/>
      <c r="BI117" s="865"/>
      <c r="BJ117" s="865"/>
      <c r="BK117" s="865"/>
      <c r="BL117" s="865"/>
      <c r="BM117" s="865"/>
      <c r="BN117" s="865"/>
      <c r="BO117" s="865"/>
      <c r="BP117" s="866"/>
      <c r="BQ117" s="817" t="s">
        <v>121</v>
      </c>
      <c r="BR117" s="818"/>
      <c r="BS117" s="818"/>
      <c r="BT117" s="818"/>
      <c r="BU117" s="818"/>
      <c r="BV117" s="818" t="s">
        <v>121</v>
      </c>
      <c r="BW117" s="818"/>
      <c r="BX117" s="818"/>
      <c r="BY117" s="818"/>
      <c r="BZ117" s="818"/>
      <c r="CA117" s="818" t="s">
        <v>121</v>
      </c>
      <c r="CB117" s="818"/>
      <c r="CC117" s="818"/>
      <c r="CD117" s="818"/>
      <c r="CE117" s="818"/>
      <c r="CF117" s="876" t="s">
        <v>121</v>
      </c>
      <c r="CG117" s="877"/>
      <c r="CH117" s="877"/>
      <c r="CI117" s="877"/>
      <c r="CJ117" s="877"/>
      <c r="CK117" s="928"/>
      <c r="CL117" s="822"/>
      <c r="CM117" s="816" t="s">
        <v>438</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121</v>
      </c>
      <c r="DH117" s="781"/>
      <c r="DI117" s="781"/>
      <c r="DJ117" s="781"/>
      <c r="DK117" s="782"/>
      <c r="DL117" s="783" t="s">
        <v>121</v>
      </c>
      <c r="DM117" s="781"/>
      <c r="DN117" s="781"/>
      <c r="DO117" s="781"/>
      <c r="DP117" s="782"/>
      <c r="DQ117" s="783" t="s">
        <v>121</v>
      </c>
      <c r="DR117" s="781"/>
      <c r="DS117" s="781"/>
      <c r="DT117" s="781"/>
      <c r="DU117" s="782"/>
      <c r="DV117" s="825" t="s">
        <v>121</v>
      </c>
      <c r="DW117" s="826"/>
      <c r="DX117" s="826"/>
      <c r="DY117" s="826"/>
      <c r="DZ117" s="827"/>
    </row>
    <row r="118" spans="1:130" s="230" customFormat="1" ht="26.25" customHeight="1" x14ac:dyDescent="0.15">
      <c r="A118" s="896" t="s">
        <v>412</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409</v>
      </c>
      <c r="AB118" s="897"/>
      <c r="AC118" s="897"/>
      <c r="AD118" s="897"/>
      <c r="AE118" s="898"/>
      <c r="AF118" s="899" t="s">
        <v>410</v>
      </c>
      <c r="AG118" s="897"/>
      <c r="AH118" s="897"/>
      <c r="AI118" s="897"/>
      <c r="AJ118" s="898"/>
      <c r="AK118" s="899" t="s">
        <v>295</v>
      </c>
      <c r="AL118" s="897"/>
      <c r="AM118" s="897"/>
      <c r="AN118" s="897"/>
      <c r="AO118" s="898"/>
      <c r="AP118" s="900" t="s">
        <v>411</v>
      </c>
      <c r="AQ118" s="901"/>
      <c r="AR118" s="901"/>
      <c r="AS118" s="901"/>
      <c r="AT118" s="902"/>
      <c r="AU118" s="933"/>
      <c r="AV118" s="934"/>
      <c r="AW118" s="934"/>
      <c r="AX118" s="934"/>
      <c r="AY118" s="934"/>
      <c r="AZ118" s="839" t="s">
        <v>439</v>
      </c>
      <c r="BA118" s="840"/>
      <c r="BB118" s="840"/>
      <c r="BC118" s="840"/>
      <c r="BD118" s="840"/>
      <c r="BE118" s="840"/>
      <c r="BF118" s="840"/>
      <c r="BG118" s="840"/>
      <c r="BH118" s="840"/>
      <c r="BI118" s="840"/>
      <c r="BJ118" s="840"/>
      <c r="BK118" s="840"/>
      <c r="BL118" s="840"/>
      <c r="BM118" s="840"/>
      <c r="BN118" s="840"/>
      <c r="BO118" s="840"/>
      <c r="BP118" s="841"/>
      <c r="BQ118" s="880" t="s">
        <v>121</v>
      </c>
      <c r="BR118" s="846"/>
      <c r="BS118" s="846"/>
      <c r="BT118" s="846"/>
      <c r="BU118" s="846"/>
      <c r="BV118" s="846" t="s">
        <v>121</v>
      </c>
      <c r="BW118" s="846"/>
      <c r="BX118" s="846"/>
      <c r="BY118" s="846"/>
      <c r="BZ118" s="846"/>
      <c r="CA118" s="846" t="s">
        <v>121</v>
      </c>
      <c r="CB118" s="846"/>
      <c r="CC118" s="846"/>
      <c r="CD118" s="846"/>
      <c r="CE118" s="846"/>
      <c r="CF118" s="876" t="s">
        <v>121</v>
      </c>
      <c r="CG118" s="877"/>
      <c r="CH118" s="877"/>
      <c r="CI118" s="877"/>
      <c r="CJ118" s="877"/>
      <c r="CK118" s="928"/>
      <c r="CL118" s="822"/>
      <c r="CM118" s="816" t="s">
        <v>440</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121</v>
      </c>
      <c r="DH118" s="781"/>
      <c r="DI118" s="781"/>
      <c r="DJ118" s="781"/>
      <c r="DK118" s="782"/>
      <c r="DL118" s="783" t="s">
        <v>121</v>
      </c>
      <c r="DM118" s="781"/>
      <c r="DN118" s="781"/>
      <c r="DO118" s="781"/>
      <c r="DP118" s="782"/>
      <c r="DQ118" s="783" t="s">
        <v>121</v>
      </c>
      <c r="DR118" s="781"/>
      <c r="DS118" s="781"/>
      <c r="DT118" s="781"/>
      <c r="DU118" s="782"/>
      <c r="DV118" s="825" t="s">
        <v>121</v>
      </c>
      <c r="DW118" s="826"/>
      <c r="DX118" s="826"/>
      <c r="DY118" s="826"/>
      <c r="DZ118" s="827"/>
    </row>
    <row r="119" spans="1:130" s="230" customFormat="1" ht="26.25" customHeight="1" x14ac:dyDescent="0.15">
      <c r="A119" s="819" t="s">
        <v>415</v>
      </c>
      <c r="B119" s="820"/>
      <c r="C119" s="861" t="s">
        <v>416</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121</v>
      </c>
      <c r="AB119" s="890"/>
      <c r="AC119" s="890"/>
      <c r="AD119" s="890"/>
      <c r="AE119" s="891"/>
      <c r="AF119" s="892" t="s">
        <v>121</v>
      </c>
      <c r="AG119" s="890"/>
      <c r="AH119" s="890"/>
      <c r="AI119" s="890"/>
      <c r="AJ119" s="891"/>
      <c r="AK119" s="892" t="s">
        <v>121</v>
      </c>
      <c r="AL119" s="890"/>
      <c r="AM119" s="890"/>
      <c r="AN119" s="890"/>
      <c r="AO119" s="891"/>
      <c r="AP119" s="893" t="s">
        <v>121</v>
      </c>
      <c r="AQ119" s="894"/>
      <c r="AR119" s="894"/>
      <c r="AS119" s="894"/>
      <c r="AT119" s="895"/>
      <c r="AU119" s="935"/>
      <c r="AV119" s="936"/>
      <c r="AW119" s="936"/>
      <c r="AX119" s="936"/>
      <c r="AY119" s="936"/>
      <c r="AZ119" s="251" t="s">
        <v>178</v>
      </c>
      <c r="BA119" s="251"/>
      <c r="BB119" s="251"/>
      <c r="BC119" s="251"/>
      <c r="BD119" s="251"/>
      <c r="BE119" s="251"/>
      <c r="BF119" s="251"/>
      <c r="BG119" s="251"/>
      <c r="BH119" s="251"/>
      <c r="BI119" s="251"/>
      <c r="BJ119" s="251"/>
      <c r="BK119" s="251"/>
      <c r="BL119" s="251"/>
      <c r="BM119" s="251"/>
      <c r="BN119" s="251"/>
      <c r="BO119" s="878" t="s">
        <v>441</v>
      </c>
      <c r="BP119" s="879"/>
      <c r="BQ119" s="880">
        <v>34670490</v>
      </c>
      <c r="BR119" s="846"/>
      <c r="BS119" s="846"/>
      <c r="BT119" s="846"/>
      <c r="BU119" s="846"/>
      <c r="BV119" s="846">
        <v>32715576</v>
      </c>
      <c r="BW119" s="846"/>
      <c r="BX119" s="846"/>
      <c r="BY119" s="846"/>
      <c r="BZ119" s="846"/>
      <c r="CA119" s="846">
        <v>32069793</v>
      </c>
      <c r="CB119" s="846"/>
      <c r="CC119" s="846"/>
      <c r="CD119" s="846"/>
      <c r="CE119" s="846"/>
      <c r="CF119" s="749"/>
      <c r="CG119" s="750"/>
      <c r="CH119" s="750"/>
      <c r="CI119" s="750"/>
      <c r="CJ119" s="835"/>
      <c r="CK119" s="929"/>
      <c r="CL119" s="824"/>
      <c r="CM119" s="839" t="s">
        <v>442</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121</v>
      </c>
      <c r="DH119" s="765"/>
      <c r="DI119" s="765"/>
      <c r="DJ119" s="765"/>
      <c r="DK119" s="766"/>
      <c r="DL119" s="767" t="s">
        <v>121</v>
      </c>
      <c r="DM119" s="765"/>
      <c r="DN119" s="765"/>
      <c r="DO119" s="765"/>
      <c r="DP119" s="766"/>
      <c r="DQ119" s="767" t="s">
        <v>121</v>
      </c>
      <c r="DR119" s="765"/>
      <c r="DS119" s="765"/>
      <c r="DT119" s="765"/>
      <c r="DU119" s="766"/>
      <c r="DV119" s="849" t="s">
        <v>121</v>
      </c>
      <c r="DW119" s="850"/>
      <c r="DX119" s="850"/>
      <c r="DY119" s="850"/>
      <c r="DZ119" s="851"/>
    </row>
    <row r="120" spans="1:130" s="230" customFormat="1" ht="26.25" customHeight="1" x14ac:dyDescent="0.15">
      <c r="A120" s="821"/>
      <c r="B120" s="822"/>
      <c r="C120" s="816" t="s">
        <v>419</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121</v>
      </c>
      <c r="AB120" s="781"/>
      <c r="AC120" s="781"/>
      <c r="AD120" s="781"/>
      <c r="AE120" s="782"/>
      <c r="AF120" s="783" t="s">
        <v>121</v>
      </c>
      <c r="AG120" s="781"/>
      <c r="AH120" s="781"/>
      <c r="AI120" s="781"/>
      <c r="AJ120" s="782"/>
      <c r="AK120" s="783" t="s">
        <v>121</v>
      </c>
      <c r="AL120" s="781"/>
      <c r="AM120" s="781"/>
      <c r="AN120" s="781"/>
      <c r="AO120" s="782"/>
      <c r="AP120" s="825" t="s">
        <v>121</v>
      </c>
      <c r="AQ120" s="826"/>
      <c r="AR120" s="826"/>
      <c r="AS120" s="826"/>
      <c r="AT120" s="827"/>
      <c r="AU120" s="881" t="s">
        <v>443</v>
      </c>
      <c r="AV120" s="882"/>
      <c r="AW120" s="882"/>
      <c r="AX120" s="882"/>
      <c r="AY120" s="883"/>
      <c r="AZ120" s="861" t="s">
        <v>444</v>
      </c>
      <c r="BA120" s="809"/>
      <c r="BB120" s="809"/>
      <c r="BC120" s="809"/>
      <c r="BD120" s="809"/>
      <c r="BE120" s="809"/>
      <c r="BF120" s="809"/>
      <c r="BG120" s="809"/>
      <c r="BH120" s="809"/>
      <c r="BI120" s="809"/>
      <c r="BJ120" s="809"/>
      <c r="BK120" s="809"/>
      <c r="BL120" s="809"/>
      <c r="BM120" s="809"/>
      <c r="BN120" s="809"/>
      <c r="BO120" s="809"/>
      <c r="BP120" s="810"/>
      <c r="BQ120" s="862">
        <v>10600667</v>
      </c>
      <c r="BR120" s="843"/>
      <c r="BS120" s="843"/>
      <c r="BT120" s="843"/>
      <c r="BU120" s="843"/>
      <c r="BV120" s="843">
        <v>10755251</v>
      </c>
      <c r="BW120" s="843"/>
      <c r="BX120" s="843"/>
      <c r="BY120" s="843"/>
      <c r="BZ120" s="843"/>
      <c r="CA120" s="843">
        <v>11253049</v>
      </c>
      <c r="CB120" s="843"/>
      <c r="CC120" s="843"/>
      <c r="CD120" s="843"/>
      <c r="CE120" s="843"/>
      <c r="CF120" s="867">
        <v>98</v>
      </c>
      <c r="CG120" s="868"/>
      <c r="CH120" s="868"/>
      <c r="CI120" s="868"/>
      <c r="CJ120" s="868"/>
      <c r="CK120" s="869" t="s">
        <v>445</v>
      </c>
      <c r="CL120" s="853"/>
      <c r="CM120" s="853"/>
      <c r="CN120" s="853"/>
      <c r="CO120" s="854"/>
      <c r="CP120" s="873" t="s">
        <v>394</v>
      </c>
      <c r="CQ120" s="874"/>
      <c r="CR120" s="874"/>
      <c r="CS120" s="874"/>
      <c r="CT120" s="874"/>
      <c r="CU120" s="874"/>
      <c r="CV120" s="874"/>
      <c r="CW120" s="874"/>
      <c r="CX120" s="874"/>
      <c r="CY120" s="874"/>
      <c r="CZ120" s="874"/>
      <c r="DA120" s="874"/>
      <c r="DB120" s="874"/>
      <c r="DC120" s="874"/>
      <c r="DD120" s="874"/>
      <c r="DE120" s="874"/>
      <c r="DF120" s="875"/>
      <c r="DG120" s="862">
        <v>10219845</v>
      </c>
      <c r="DH120" s="843"/>
      <c r="DI120" s="843"/>
      <c r="DJ120" s="843"/>
      <c r="DK120" s="843"/>
      <c r="DL120" s="843">
        <v>9213742</v>
      </c>
      <c r="DM120" s="843"/>
      <c r="DN120" s="843"/>
      <c r="DO120" s="843"/>
      <c r="DP120" s="843"/>
      <c r="DQ120" s="843">
        <v>8752136</v>
      </c>
      <c r="DR120" s="843"/>
      <c r="DS120" s="843"/>
      <c r="DT120" s="843"/>
      <c r="DU120" s="843"/>
      <c r="DV120" s="844">
        <v>76.2</v>
      </c>
      <c r="DW120" s="844"/>
      <c r="DX120" s="844"/>
      <c r="DY120" s="844"/>
      <c r="DZ120" s="845"/>
    </row>
    <row r="121" spans="1:130" s="230" customFormat="1" ht="26.25" customHeight="1" x14ac:dyDescent="0.15">
      <c r="A121" s="821"/>
      <c r="B121" s="822"/>
      <c r="C121" s="864" t="s">
        <v>446</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121</v>
      </c>
      <c r="AB121" s="781"/>
      <c r="AC121" s="781"/>
      <c r="AD121" s="781"/>
      <c r="AE121" s="782"/>
      <c r="AF121" s="783" t="s">
        <v>121</v>
      </c>
      <c r="AG121" s="781"/>
      <c r="AH121" s="781"/>
      <c r="AI121" s="781"/>
      <c r="AJ121" s="782"/>
      <c r="AK121" s="783" t="s">
        <v>121</v>
      </c>
      <c r="AL121" s="781"/>
      <c r="AM121" s="781"/>
      <c r="AN121" s="781"/>
      <c r="AO121" s="782"/>
      <c r="AP121" s="825" t="s">
        <v>121</v>
      </c>
      <c r="AQ121" s="826"/>
      <c r="AR121" s="826"/>
      <c r="AS121" s="826"/>
      <c r="AT121" s="827"/>
      <c r="AU121" s="884"/>
      <c r="AV121" s="885"/>
      <c r="AW121" s="885"/>
      <c r="AX121" s="885"/>
      <c r="AY121" s="886"/>
      <c r="AZ121" s="816" t="s">
        <v>447</v>
      </c>
      <c r="BA121" s="753"/>
      <c r="BB121" s="753"/>
      <c r="BC121" s="753"/>
      <c r="BD121" s="753"/>
      <c r="BE121" s="753"/>
      <c r="BF121" s="753"/>
      <c r="BG121" s="753"/>
      <c r="BH121" s="753"/>
      <c r="BI121" s="753"/>
      <c r="BJ121" s="753"/>
      <c r="BK121" s="753"/>
      <c r="BL121" s="753"/>
      <c r="BM121" s="753"/>
      <c r="BN121" s="753"/>
      <c r="BO121" s="753"/>
      <c r="BP121" s="754"/>
      <c r="BQ121" s="817">
        <v>7269789</v>
      </c>
      <c r="BR121" s="818"/>
      <c r="BS121" s="818"/>
      <c r="BT121" s="818"/>
      <c r="BU121" s="818"/>
      <c r="BV121" s="818">
        <v>6860484</v>
      </c>
      <c r="BW121" s="818"/>
      <c r="BX121" s="818"/>
      <c r="BY121" s="818"/>
      <c r="BZ121" s="818"/>
      <c r="CA121" s="818">
        <v>6121501</v>
      </c>
      <c r="CB121" s="818"/>
      <c r="CC121" s="818"/>
      <c r="CD121" s="818"/>
      <c r="CE121" s="818"/>
      <c r="CF121" s="876">
        <v>53.3</v>
      </c>
      <c r="CG121" s="877"/>
      <c r="CH121" s="877"/>
      <c r="CI121" s="877"/>
      <c r="CJ121" s="877"/>
      <c r="CK121" s="870"/>
      <c r="CL121" s="856"/>
      <c r="CM121" s="856"/>
      <c r="CN121" s="856"/>
      <c r="CO121" s="857"/>
      <c r="CP121" s="836" t="s">
        <v>390</v>
      </c>
      <c r="CQ121" s="837"/>
      <c r="CR121" s="837"/>
      <c r="CS121" s="837"/>
      <c r="CT121" s="837"/>
      <c r="CU121" s="837"/>
      <c r="CV121" s="837"/>
      <c r="CW121" s="837"/>
      <c r="CX121" s="837"/>
      <c r="CY121" s="837"/>
      <c r="CZ121" s="837"/>
      <c r="DA121" s="837"/>
      <c r="DB121" s="837"/>
      <c r="DC121" s="837"/>
      <c r="DD121" s="837"/>
      <c r="DE121" s="837"/>
      <c r="DF121" s="838"/>
      <c r="DG121" s="817" t="s">
        <v>121</v>
      </c>
      <c r="DH121" s="818"/>
      <c r="DI121" s="818"/>
      <c r="DJ121" s="818"/>
      <c r="DK121" s="818"/>
      <c r="DL121" s="818" t="s">
        <v>121</v>
      </c>
      <c r="DM121" s="818"/>
      <c r="DN121" s="818"/>
      <c r="DO121" s="818"/>
      <c r="DP121" s="818"/>
      <c r="DQ121" s="818" t="s">
        <v>121</v>
      </c>
      <c r="DR121" s="818"/>
      <c r="DS121" s="818"/>
      <c r="DT121" s="818"/>
      <c r="DU121" s="818"/>
      <c r="DV121" s="795" t="s">
        <v>121</v>
      </c>
      <c r="DW121" s="795"/>
      <c r="DX121" s="795"/>
      <c r="DY121" s="795"/>
      <c r="DZ121" s="796"/>
    </row>
    <row r="122" spans="1:130" s="230" customFormat="1" ht="26.25" customHeight="1" x14ac:dyDescent="0.15">
      <c r="A122" s="821"/>
      <c r="B122" s="822"/>
      <c r="C122" s="816" t="s">
        <v>429</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121</v>
      </c>
      <c r="AB122" s="781"/>
      <c r="AC122" s="781"/>
      <c r="AD122" s="781"/>
      <c r="AE122" s="782"/>
      <c r="AF122" s="783" t="s">
        <v>121</v>
      </c>
      <c r="AG122" s="781"/>
      <c r="AH122" s="781"/>
      <c r="AI122" s="781"/>
      <c r="AJ122" s="782"/>
      <c r="AK122" s="783" t="s">
        <v>121</v>
      </c>
      <c r="AL122" s="781"/>
      <c r="AM122" s="781"/>
      <c r="AN122" s="781"/>
      <c r="AO122" s="782"/>
      <c r="AP122" s="825" t="s">
        <v>121</v>
      </c>
      <c r="AQ122" s="826"/>
      <c r="AR122" s="826"/>
      <c r="AS122" s="826"/>
      <c r="AT122" s="827"/>
      <c r="AU122" s="884"/>
      <c r="AV122" s="885"/>
      <c r="AW122" s="885"/>
      <c r="AX122" s="885"/>
      <c r="AY122" s="886"/>
      <c r="AZ122" s="839" t="s">
        <v>448</v>
      </c>
      <c r="BA122" s="840"/>
      <c r="BB122" s="840"/>
      <c r="BC122" s="840"/>
      <c r="BD122" s="840"/>
      <c r="BE122" s="840"/>
      <c r="BF122" s="840"/>
      <c r="BG122" s="840"/>
      <c r="BH122" s="840"/>
      <c r="BI122" s="840"/>
      <c r="BJ122" s="840"/>
      <c r="BK122" s="840"/>
      <c r="BL122" s="840"/>
      <c r="BM122" s="840"/>
      <c r="BN122" s="840"/>
      <c r="BO122" s="840"/>
      <c r="BP122" s="841"/>
      <c r="BQ122" s="880">
        <v>21084169</v>
      </c>
      <c r="BR122" s="846"/>
      <c r="BS122" s="846"/>
      <c r="BT122" s="846"/>
      <c r="BU122" s="846"/>
      <c r="BV122" s="846">
        <v>20271930</v>
      </c>
      <c r="BW122" s="846"/>
      <c r="BX122" s="846"/>
      <c r="BY122" s="846"/>
      <c r="BZ122" s="846"/>
      <c r="CA122" s="846">
        <v>19476653</v>
      </c>
      <c r="CB122" s="846"/>
      <c r="CC122" s="846"/>
      <c r="CD122" s="846"/>
      <c r="CE122" s="846"/>
      <c r="CF122" s="847">
        <v>169.6</v>
      </c>
      <c r="CG122" s="848"/>
      <c r="CH122" s="848"/>
      <c r="CI122" s="848"/>
      <c r="CJ122" s="848"/>
      <c r="CK122" s="870"/>
      <c r="CL122" s="856"/>
      <c r="CM122" s="856"/>
      <c r="CN122" s="856"/>
      <c r="CO122" s="857"/>
      <c r="CP122" s="836" t="s">
        <v>391</v>
      </c>
      <c r="CQ122" s="837"/>
      <c r="CR122" s="837"/>
      <c r="CS122" s="837"/>
      <c r="CT122" s="837"/>
      <c r="CU122" s="837"/>
      <c r="CV122" s="837"/>
      <c r="CW122" s="837"/>
      <c r="CX122" s="837"/>
      <c r="CY122" s="837"/>
      <c r="CZ122" s="837"/>
      <c r="DA122" s="837"/>
      <c r="DB122" s="837"/>
      <c r="DC122" s="837"/>
      <c r="DD122" s="837"/>
      <c r="DE122" s="837"/>
      <c r="DF122" s="838"/>
      <c r="DG122" s="817" t="s">
        <v>121</v>
      </c>
      <c r="DH122" s="818"/>
      <c r="DI122" s="818"/>
      <c r="DJ122" s="818"/>
      <c r="DK122" s="818"/>
      <c r="DL122" s="818" t="s">
        <v>121</v>
      </c>
      <c r="DM122" s="818"/>
      <c r="DN122" s="818"/>
      <c r="DO122" s="818"/>
      <c r="DP122" s="818"/>
      <c r="DQ122" s="818" t="s">
        <v>121</v>
      </c>
      <c r="DR122" s="818"/>
      <c r="DS122" s="818"/>
      <c r="DT122" s="818"/>
      <c r="DU122" s="818"/>
      <c r="DV122" s="795" t="s">
        <v>121</v>
      </c>
      <c r="DW122" s="795"/>
      <c r="DX122" s="795"/>
      <c r="DY122" s="795"/>
      <c r="DZ122" s="796"/>
    </row>
    <row r="123" spans="1:130" s="230" customFormat="1" ht="26.25" customHeight="1" x14ac:dyDescent="0.15">
      <c r="A123" s="821"/>
      <c r="B123" s="822"/>
      <c r="C123" s="816" t="s">
        <v>435</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121</v>
      </c>
      <c r="AB123" s="781"/>
      <c r="AC123" s="781"/>
      <c r="AD123" s="781"/>
      <c r="AE123" s="782"/>
      <c r="AF123" s="783" t="s">
        <v>121</v>
      </c>
      <c r="AG123" s="781"/>
      <c r="AH123" s="781"/>
      <c r="AI123" s="781"/>
      <c r="AJ123" s="782"/>
      <c r="AK123" s="783" t="s">
        <v>121</v>
      </c>
      <c r="AL123" s="781"/>
      <c r="AM123" s="781"/>
      <c r="AN123" s="781"/>
      <c r="AO123" s="782"/>
      <c r="AP123" s="825" t="s">
        <v>121</v>
      </c>
      <c r="AQ123" s="826"/>
      <c r="AR123" s="826"/>
      <c r="AS123" s="826"/>
      <c r="AT123" s="827"/>
      <c r="AU123" s="887"/>
      <c r="AV123" s="888"/>
      <c r="AW123" s="888"/>
      <c r="AX123" s="888"/>
      <c r="AY123" s="888"/>
      <c r="AZ123" s="251" t="s">
        <v>178</v>
      </c>
      <c r="BA123" s="251"/>
      <c r="BB123" s="251"/>
      <c r="BC123" s="251"/>
      <c r="BD123" s="251"/>
      <c r="BE123" s="251"/>
      <c r="BF123" s="251"/>
      <c r="BG123" s="251"/>
      <c r="BH123" s="251"/>
      <c r="BI123" s="251"/>
      <c r="BJ123" s="251"/>
      <c r="BK123" s="251"/>
      <c r="BL123" s="251"/>
      <c r="BM123" s="251"/>
      <c r="BN123" s="251"/>
      <c r="BO123" s="878" t="s">
        <v>449</v>
      </c>
      <c r="BP123" s="879"/>
      <c r="BQ123" s="833">
        <v>38954625</v>
      </c>
      <c r="BR123" s="834"/>
      <c r="BS123" s="834"/>
      <c r="BT123" s="834"/>
      <c r="BU123" s="834"/>
      <c r="BV123" s="834">
        <v>37887665</v>
      </c>
      <c r="BW123" s="834"/>
      <c r="BX123" s="834"/>
      <c r="BY123" s="834"/>
      <c r="BZ123" s="834"/>
      <c r="CA123" s="834">
        <v>36851203</v>
      </c>
      <c r="CB123" s="834"/>
      <c r="CC123" s="834"/>
      <c r="CD123" s="834"/>
      <c r="CE123" s="834"/>
      <c r="CF123" s="749"/>
      <c r="CG123" s="750"/>
      <c r="CH123" s="750"/>
      <c r="CI123" s="750"/>
      <c r="CJ123" s="835"/>
      <c r="CK123" s="870"/>
      <c r="CL123" s="856"/>
      <c r="CM123" s="856"/>
      <c r="CN123" s="856"/>
      <c r="CO123" s="857"/>
      <c r="CP123" s="836" t="s">
        <v>389</v>
      </c>
      <c r="CQ123" s="837"/>
      <c r="CR123" s="837"/>
      <c r="CS123" s="837"/>
      <c r="CT123" s="837"/>
      <c r="CU123" s="837"/>
      <c r="CV123" s="837"/>
      <c r="CW123" s="837"/>
      <c r="CX123" s="837"/>
      <c r="CY123" s="837"/>
      <c r="CZ123" s="837"/>
      <c r="DA123" s="837"/>
      <c r="DB123" s="837"/>
      <c r="DC123" s="837"/>
      <c r="DD123" s="837"/>
      <c r="DE123" s="837"/>
      <c r="DF123" s="838"/>
      <c r="DG123" s="780" t="s">
        <v>121</v>
      </c>
      <c r="DH123" s="781"/>
      <c r="DI123" s="781"/>
      <c r="DJ123" s="781"/>
      <c r="DK123" s="782"/>
      <c r="DL123" s="783" t="s">
        <v>121</v>
      </c>
      <c r="DM123" s="781"/>
      <c r="DN123" s="781"/>
      <c r="DO123" s="781"/>
      <c r="DP123" s="782"/>
      <c r="DQ123" s="783" t="s">
        <v>121</v>
      </c>
      <c r="DR123" s="781"/>
      <c r="DS123" s="781"/>
      <c r="DT123" s="781"/>
      <c r="DU123" s="782"/>
      <c r="DV123" s="825" t="s">
        <v>121</v>
      </c>
      <c r="DW123" s="826"/>
      <c r="DX123" s="826"/>
      <c r="DY123" s="826"/>
      <c r="DZ123" s="827"/>
    </row>
    <row r="124" spans="1:130" s="230" customFormat="1" ht="26.25" customHeight="1" thickBot="1" x14ac:dyDescent="0.2">
      <c r="A124" s="821"/>
      <c r="B124" s="822"/>
      <c r="C124" s="816" t="s">
        <v>438</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121</v>
      </c>
      <c r="AB124" s="781"/>
      <c r="AC124" s="781"/>
      <c r="AD124" s="781"/>
      <c r="AE124" s="782"/>
      <c r="AF124" s="783" t="s">
        <v>121</v>
      </c>
      <c r="AG124" s="781"/>
      <c r="AH124" s="781"/>
      <c r="AI124" s="781"/>
      <c r="AJ124" s="782"/>
      <c r="AK124" s="783" t="s">
        <v>121</v>
      </c>
      <c r="AL124" s="781"/>
      <c r="AM124" s="781"/>
      <c r="AN124" s="781"/>
      <c r="AO124" s="782"/>
      <c r="AP124" s="825" t="s">
        <v>121</v>
      </c>
      <c r="AQ124" s="826"/>
      <c r="AR124" s="826"/>
      <c r="AS124" s="826"/>
      <c r="AT124" s="827"/>
      <c r="AU124" s="828" t="s">
        <v>450</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121</v>
      </c>
      <c r="BR124" s="832"/>
      <c r="BS124" s="832"/>
      <c r="BT124" s="832"/>
      <c r="BU124" s="832"/>
      <c r="BV124" s="832" t="s">
        <v>121</v>
      </c>
      <c r="BW124" s="832"/>
      <c r="BX124" s="832"/>
      <c r="BY124" s="832"/>
      <c r="BZ124" s="832"/>
      <c r="CA124" s="832" t="s">
        <v>121</v>
      </c>
      <c r="CB124" s="832"/>
      <c r="CC124" s="832"/>
      <c r="CD124" s="832"/>
      <c r="CE124" s="832"/>
      <c r="CF124" s="727"/>
      <c r="CG124" s="728"/>
      <c r="CH124" s="728"/>
      <c r="CI124" s="728"/>
      <c r="CJ124" s="863"/>
      <c r="CK124" s="871"/>
      <c r="CL124" s="871"/>
      <c r="CM124" s="871"/>
      <c r="CN124" s="871"/>
      <c r="CO124" s="872"/>
      <c r="CP124" s="836" t="s">
        <v>451</v>
      </c>
      <c r="CQ124" s="837"/>
      <c r="CR124" s="837"/>
      <c r="CS124" s="837"/>
      <c r="CT124" s="837"/>
      <c r="CU124" s="837"/>
      <c r="CV124" s="837"/>
      <c r="CW124" s="837"/>
      <c r="CX124" s="837"/>
      <c r="CY124" s="837"/>
      <c r="CZ124" s="837"/>
      <c r="DA124" s="837"/>
      <c r="DB124" s="837"/>
      <c r="DC124" s="837"/>
      <c r="DD124" s="837"/>
      <c r="DE124" s="837"/>
      <c r="DF124" s="838"/>
      <c r="DG124" s="764" t="s">
        <v>121</v>
      </c>
      <c r="DH124" s="765"/>
      <c r="DI124" s="765"/>
      <c r="DJ124" s="765"/>
      <c r="DK124" s="766"/>
      <c r="DL124" s="767" t="s">
        <v>121</v>
      </c>
      <c r="DM124" s="765"/>
      <c r="DN124" s="765"/>
      <c r="DO124" s="765"/>
      <c r="DP124" s="766"/>
      <c r="DQ124" s="767" t="s">
        <v>121</v>
      </c>
      <c r="DR124" s="765"/>
      <c r="DS124" s="765"/>
      <c r="DT124" s="765"/>
      <c r="DU124" s="766"/>
      <c r="DV124" s="849" t="s">
        <v>121</v>
      </c>
      <c r="DW124" s="850"/>
      <c r="DX124" s="850"/>
      <c r="DY124" s="850"/>
      <c r="DZ124" s="851"/>
    </row>
    <row r="125" spans="1:130" s="230" customFormat="1" ht="26.25" customHeight="1" x14ac:dyDescent="0.15">
      <c r="A125" s="821"/>
      <c r="B125" s="822"/>
      <c r="C125" s="816" t="s">
        <v>440</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121</v>
      </c>
      <c r="AB125" s="781"/>
      <c r="AC125" s="781"/>
      <c r="AD125" s="781"/>
      <c r="AE125" s="782"/>
      <c r="AF125" s="783" t="s">
        <v>121</v>
      </c>
      <c r="AG125" s="781"/>
      <c r="AH125" s="781"/>
      <c r="AI125" s="781"/>
      <c r="AJ125" s="782"/>
      <c r="AK125" s="783" t="s">
        <v>121</v>
      </c>
      <c r="AL125" s="781"/>
      <c r="AM125" s="781"/>
      <c r="AN125" s="781"/>
      <c r="AO125" s="782"/>
      <c r="AP125" s="825" t="s">
        <v>121</v>
      </c>
      <c r="AQ125" s="826"/>
      <c r="AR125" s="826"/>
      <c r="AS125" s="826"/>
      <c r="AT125" s="82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2" t="s">
        <v>452</v>
      </c>
      <c r="CL125" s="853"/>
      <c r="CM125" s="853"/>
      <c r="CN125" s="853"/>
      <c r="CO125" s="854"/>
      <c r="CP125" s="861" t="s">
        <v>453</v>
      </c>
      <c r="CQ125" s="809"/>
      <c r="CR125" s="809"/>
      <c r="CS125" s="809"/>
      <c r="CT125" s="809"/>
      <c r="CU125" s="809"/>
      <c r="CV125" s="809"/>
      <c r="CW125" s="809"/>
      <c r="CX125" s="809"/>
      <c r="CY125" s="809"/>
      <c r="CZ125" s="809"/>
      <c r="DA125" s="809"/>
      <c r="DB125" s="809"/>
      <c r="DC125" s="809"/>
      <c r="DD125" s="809"/>
      <c r="DE125" s="809"/>
      <c r="DF125" s="810"/>
      <c r="DG125" s="862" t="s">
        <v>121</v>
      </c>
      <c r="DH125" s="843"/>
      <c r="DI125" s="843"/>
      <c r="DJ125" s="843"/>
      <c r="DK125" s="843"/>
      <c r="DL125" s="843" t="s">
        <v>121</v>
      </c>
      <c r="DM125" s="843"/>
      <c r="DN125" s="843"/>
      <c r="DO125" s="843"/>
      <c r="DP125" s="843"/>
      <c r="DQ125" s="843" t="s">
        <v>121</v>
      </c>
      <c r="DR125" s="843"/>
      <c r="DS125" s="843"/>
      <c r="DT125" s="843"/>
      <c r="DU125" s="843"/>
      <c r="DV125" s="844" t="s">
        <v>121</v>
      </c>
      <c r="DW125" s="844"/>
      <c r="DX125" s="844"/>
      <c r="DY125" s="844"/>
      <c r="DZ125" s="845"/>
    </row>
    <row r="126" spans="1:130" s="230" customFormat="1" ht="26.25" customHeight="1" thickBot="1" x14ac:dyDescent="0.2">
      <c r="A126" s="821"/>
      <c r="B126" s="822"/>
      <c r="C126" s="816" t="s">
        <v>442</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121</v>
      </c>
      <c r="AB126" s="781"/>
      <c r="AC126" s="781"/>
      <c r="AD126" s="781"/>
      <c r="AE126" s="782"/>
      <c r="AF126" s="783" t="s">
        <v>121</v>
      </c>
      <c r="AG126" s="781"/>
      <c r="AH126" s="781"/>
      <c r="AI126" s="781"/>
      <c r="AJ126" s="782"/>
      <c r="AK126" s="783" t="s">
        <v>121</v>
      </c>
      <c r="AL126" s="781"/>
      <c r="AM126" s="781"/>
      <c r="AN126" s="781"/>
      <c r="AO126" s="782"/>
      <c r="AP126" s="825" t="s">
        <v>121</v>
      </c>
      <c r="AQ126" s="826"/>
      <c r="AR126" s="826"/>
      <c r="AS126" s="826"/>
      <c r="AT126" s="82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5"/>
      <c r="CL126" s="856"/>
      <c r="CM126" s="856"/>
      <c r="CN126" s="856"/>
      <c r="CO126" s="857"/>
      <c r="CP126" s="816" t="s">
        <v>454</v>
      </c>
      <c r="CQ126" s="753"/>
      <c r="CR126" s="753"/>
      <c r="CS126" s="753"/>
      <c r="CT126" s="753"/>
      <c r="CU126" s="753"/>
      <c r="CV126" s="753"/>
      <c r="CW126" s="753"/>
      <c r="CX126" s="753"/>
      <c r="CY126" s="753"/>
      <c r="CZ126" s="753"/>
      <c r="DA126" s="753"/>
      <c r="DB126" s="753"/>
      <c r="DC126" s="753"/>
      <c r="DD126" s="753"/>
      <c r="DE126" s="753"/>
      <c r="DF126" s="754"/>
      <c r="DG126" s="817" t="s">
        <v>121</v>
      </c>
      <c r="DH126" s="818"/>
      <c r="DI126" s="818"/>
      <c r="DJ126" s="818"/>
      <c r="DK126" s="818"/>
      <c r="DL126" s="818" t="s">
        <v>121</v>
      </c>
      <c r="DM126" s="818"/>
      <c r="DN126" s="818"/>
      <c r="DO126" s="818"/>
      <c r="DP126" s="818"/>
      <c r="DQ126" s="818" t="s">
        <v>121</v>
      </c>
      <c r="DR126" s="818"/>
      <c r="DS126" s="818"/>
      <c r="DT126" s="818"/>
      <c r="DU126" s="818"/>
      <c r="DV126" s="795" t="s">
        <v>121</v>
      </c>
      <c r="DW126" s="795"/>
      <c r="DX126" s="795"/>
      <c r="DY126" s="795"/>
      <c r="DZ126" s="796"/>
    </row>
    <row r="127" spans="1:130" s="230" customFormat="1" ht="26.25" customHeight="1" x14ac:dyDescent="0.15">
      <c r="A127" s="823"/>
      <c r="B127" s="824"/>
      <c r="C127" s="839" t="s">
        <v>455</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121</v>
      </c>
      <c r="AB127" s="781"/>
      <c r="AC127" s="781"/>
      <c r="AD127" s="781"/>
      <c r="AE127" s="782"/>
      <c r="AF127" s="783" t="s">
        <v>121</v>
      </c>
      <c r="AG127" s="781"/>
      <c r="AH127" s="781"/>
      <c r="AI127" s="781"/>
      <c r="AJ127" s="782"/>
      <c r="AK127" s="783" t="s">
        <v>121</v>
      </c>
      <c r="AL127" s="781"/>
      <c r="AM127" s="781"/>
      <c r="AN127" s="781"/>
      <c r="AO127" s="782"/>
      <c r="AP127" s="825" t="s">
        <v>121</v>
      </c>
      <c r="AQ127" s="826"/>
      <c r="AR127" s="826"/>
      <c r="AS127" s="826"/>
      <c r="AT127" s="827"/>
      <c r="AU127" s="232"/>
      <c r="AV127" s="232"/>
      <c r="AW127" s="232"/>
      <c r="AX127" s="842" t="s">
        <v>456</v>
      </c>
      <c r="AY127" s="813"/>
      <c r="AZ127" s="813"/>
      <c r="BA127" s="813"/>
      <c r="BB127" s="813"/>
      <c r="BC127" s="813"/>
      <c r="BD127" s="813"/>
      <c r="BE127" s="814"/>
      <c r="BF127" s="812" t="s">
        <v>457</v>
      </c>
      <c r="BG127" s="813"/>
      <c r="BH127" s="813"/>
      <c r="BI127" s="813"/>
      <c r="BJ127" s="813"/>
      <c r="BK127" s="813"/>
      <c r="BL127" s="814"/>
      <c r="BM127" s="812" t="s">
        <v>458</v>
      </c>
      <c r="BN127" s="813"/>
      <c r="BO127" s="813"/>
      <c r="BP127" s="813"/>
      <c r="BQ127" s="813"/>
      <c r="BR127" s="813"/>
      <c r="BS127" s="814"/>
      <c r="BT127" s="812" t="s">
        <v>459</v>
      </c>
      <c r="BU127" s="813"/>
      <c r="BV127" s="813"/>
      <c r="BW127" s="813"/>
      <c r="BX127" s="813"/>
      <c r="BY127" s="813"/>
      <c r="BZ127" s="815"/>
      <c r="CA127" s="232"/>
      <c r="CB127" s="232"/>
      <c r="CC127" s="232"/>
      <c r="CD127" s="255"/>
      <c r="CE127" s="255"/>
      <c r="CF127" s="255"/>
      <c r="CG127" s="232"/>
      <c r="CH127" s="232"/>
      <c r="CI127" s="232"/>
      <c r="CJ127" s="254"/>
      <c r="CK127" s="855"/>
      <c r="CL127" s="856"/>
      <c r="CM127" s="856"/>
      <c r="CN127" s="856"/>
      <c r="CO127" s="857"/>
      <c r="CP127" s="816" t="s">
        <v>460</v>
      </c>
      <c r="CQ127" s="753"/>
      <c r="CR127" s="753"/>
      <c r="CS127" s="753"/>
      <c r="CT127" s="753"/>
      <c r="CU127" s="753"/>
      <c r="CV127" s="753"/>
      <c r="CW127" s="753"/>
      <c r="CX127" s="753"/>
      <c r="CY127" s="753"/>
      <c r="CZ127" s="753"/>
      <c r="DA127" s="753"/>
      <c r="DB127" s="753"/>
      <c r="DC127" s="753"/>
      <c r="DD127" s="753"/>
      <c r="DE127" s="753"/>
      <c r="DF127" s="754"/>
      <c r="DG127" s="817" t="s">
        <v>121</v>
      </c>
      <c r="DH127" s="818"/>
      <c r="DI127" s="818"/>
      <c r="DJ127" s="818"/>
      <c r="DK127" s="818"/>
      <c r="DL127" s="818" t="s">
        <v>121</v>
      </c>
      <c r="DM127" s="818"/>
      <c r="DN127" s="818"/>
      <c r="DO127" s="818"/>
      <c r="DP127" s="818"/>
      <c r="DQ127" s="818" t="s">
        <v>121</v>
      </c>
      <c r="DR127" s="818"/>
      <c r="DS127" s="818"/>
      <c r="DT127" s="818"/>
      <c r="DU127" s="818"/>
      <c r="DV127" s="795" t="s">
        <v>121</v>
      </c>
      <c r="DW127" s="795"/>
      <c r="DX127" s="795"/>
      <c r="DY127" s="795"/>
      <c r="DZ127" s="796"/>
    </row>
    <row r="128" spans="1:130" s="230" customFormat="1" ht="26.25" customHeight="1" thickBot="1" x14ac:dyDescent="0.2">
      <c r="A128" s="797" t="s">
        <v>461</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462</v>
      </c>
      <c r="X128" s="799"/>
      <c r="Y128" s="799"/>
      <c r="Z128" s="800"/>
      <c r="AA128" s="801">
        <v>710890</v>
      </c>
      <c r="AB128" s="802"/>
      <c r="AC128" s="802"/>
      <c r="AD128" s="802"/>
      <c r="AE128" s="803"/>
      <c r="AF128" s="804">
        <v>696724</v>
      </c>
      <c r="AG128" s="802"/>
      <c r="AH128" s="802"/>
      <c r="AI128" s="802"/>
      <c r="AJ128" s="803"/>
      <c r="AK128" s="804">
        <v>711400</v>
      </c>
      <c r="AL128" s="802"/>
      <c r="AM128" s="802"/>
      <c r="AN128" s="802"/>
      <c r="AO128" s="803"/>
      <c r="AP128" s="805"/>
      <c r="AQ128" s="806"/>
      <c r="AR128" s="806"/>
      <c r="AS128" s="806"/>
      <c r="AT128" s="807"/>
      <c r="AU128" s="232"/>
      <c r="AV128" s="232"/>
      <c r="AW128" s="232"/>
      <c r="AX128" s="808" t="s">
        <v>463</v>
      </c>
      <c r="AY128" s="809"/>
      <c r="AZ128" s="809"/>
      <c r="BA128" s="809"/>
      <c r="BB128" s="809"/>
      <c r="BC128" s="809"/>
      <c r="BD128" s="809"/>
      <c r="BE128" s="810"/>
      <c r="BF128" s="787" t="s">
        <v>121</v>
      </c>
      <c r="BG128" s="788"/>
      <c r="BH128" s="788"/>
      <c r="BI128" s="788"/>
      <c r="BJ128" s="788"/>
      <c r="BK128" s="788"/>
      <c r="BL128" s="811"/>
      <c r="BM128" s="787">
        <v>12.92</v>
      </c>
      <c r="BN128" s="788"/>
      <c r="BO128" s="788"/>
      <c r="BP128" s="788"/>
      <c r="BQ128" s="788"/>
      <c r="BR128" s="788"/>
      <c r="BS128" s="811"/>
      <c r="BT128" s="787">
        <v>20</v>
      </c>
      <c r="BU128" s="788"/>
      <c r="BV128" s="788"/>
      <c r="BW128" s="788"/>
      <c r="BX128" s="788"/>
      <c r="BY128" s="788"/>
      <c r="BZ128" s="789"/>
      <c r="CA128" s="255"/>
      <c r="CB128" s="255"/>
      <c r="CC128" s="255"/>
      <c r="CD128" s="255"/>
      <c r="CE128" s="255"/>
      <c r="CF128" s="255"/>
      <c r="CG128" s="232"/>
      <c r="CH128" s="232"/>
      <c r="CI128" s="232"/>
      <c r="CJ128" s="254"/>
      <c r="CK128" s="858"/>
      <c r="CL128" s="859"/>
      <c r="CM128" s="859"/>
      <c r="CN128" s="859"/>
      <c r="CO128" s="860"/>
      <c r="CP128" s="790" t="s">
        <v>464</v>
      </c>
      <c r="CQ128" s="731"/>
      <c r="CR128" s="731"/>
      <c r="CS128" s="731"/>
      <c r="CT128" s="731"/>
      <c r="CU128" s="731"/>
      <c r="CV128" s="731"/>
      <c r="CW128" s="731"/>
      <c r="CX128" s="731"/>
      <c r="CY128" s="731"/>
      <c r="CZ128" s="731"/>
      <c r="DA128" s="731"/>
      <c r="DB128" s="731"/>
      <c r="DC128" s="731"/>
      <c r="DD128" s="731"/>
      <c r="DE128" s="731"/>
      <c r="DF128" s="732"/>
      <c r="DG128" s="791">
        <v>6130</v>
      </c>
      <c r="DH128" s="792"/>
      <c r="DI128" s="792"/>
      <c r="DJ128" s="792"/>
      <c r="DK128" s="792"/>
      <c r="DL128" s="792">
        <v>316</v>
      </c>
      <c r="DM128" s="792"/>
      <c r="DN128" s="792"/>
      <c r="DO128" s="792"/>
      <c r="DP128" s="792"/>
      <c r="DQ128" s="792">
        <v>6875</v>
      </c>
      <c r="DR128" s="792"/>
      <c r="DS128" s="792"/>
      <c r="DT128" s="792"/>
      <c r="DU128" s="792"/>
      <c r="DV128" s="793">
        <v>0.1</v>
      </c>
      <c r="DW128" s="793"/>
      <c r="DX128" s="793"/>
      <c r="DY128" s="793"/>
      <c r="DZ128" s="794"/>
    </row>
    <row r="129" spans="1:131" s="230"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465</v>
      </c>
      <c r="X129" s="778"/>
      <c r="Y129" s="778"/>
      <c r="Z129" s="779"/>
      <c r="AA129" s="780">
        <v>13373222</v>
      </c>
      <c r="AB129" s="781"/>
      <c r="AC129" s="781"/>
      <c r="AD129" s="781"/>
      <c r="AE129" s="782"/>
      <c r="AF129" s="783">
        <v>13126405</v>
      </c>
      <c r="AG129" s="781"/>
      <c r="AH129" s="781"/>
      <c r="AI129" s="781"/>
      <c r="AJ129" s="782"/>
      <c r="AK129" s="783">
        <v>13289903</v>
      </c>
      <c r="AL129" s="781"/>
      <c r="AM129" s="781"/>
      <c r="AN129" s="781"/>
      <c r="AO129" s="782"/>
      <c r="AP129" s="784"/>
      <c r="AQ129" s="785"/>
      <c r="AR129" s="785"/>
      <c r="AS129" s="785"/>
      <c r="AT129" s="786"/>
      <c r="AU129" s="233"/>
      <c r="AV129" s="233"/>
      <c r="AW129" s="233"/>
      <c r="AX129" s="752" t="s">
        <v>466</v>
      </c>
      <c r="AY129" s="753"/>
      <c r="AZ129" s="753"/>
      <c r="BA129" s="753"/>
      <c r="BB129" s="753"/>
      <c r="BC129" s="753"/>
      <c r="BD129" s="753"/>
      <c r="BE129" s="754"/>
      <c r="BF129" s="771" t="s">
        <v>121</v>
      </c>
      <c r="BG129" s="772"/>
      <c r="BH129" s="772"/>
      <c r="BI129" s="772"/>
      <c r="BJ129" s="772"/>
      <c r="BK129" s="772"/>
      <c r="BL129" s="773"/>
      <c r="BM129" s="771">
        <v>17.920000000000002</v>
      </c>
      <c r="BN129" s="772"/>
      <c r="BO129" s="772"/>
      <c r="BP129" s="772"/>
      <c r="BQ129" s="772"/>
      <c r="BR129" s="772"/>
      <c r="BS129" s="773"/>
      <c r="BT129" s="771">
        <v>30</v>
      </c>
      <c r="BU129" s="772"/>
      <c r="BV129" s="772"/>
      <c r="BW129" s="772"/>
      <c r="BX129" s="772"/>
      <c r="BY129" s="772"/>
      <c r="BZ129" s="77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5" t="s">
        <v>467</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468</v>
      </c>
      <c r="X130" s="778"/>
      <c r="Y130" s="778"/>
      <c r="Z130" s="779"/>
      <c r="AA130" s="780">
        <v>1838840</v>
      </c>
      <c r="AB130" s="781"/>
      <c r="AC130" s="781"/>
      <c r="AD130" s="781"/>
      <c r="AE130" s="782"/>
      <c r="AF130" s="783">
        <v>1829276</v>
      </c>
      <c r="AG130" s="781"/>
      <c r="AH130" s="781"/>
      <c r="AI130" s="781"/>
      <c r="AJ130" s="782"/>
      <c r="AK130" s="783">
        <v>1803527</v>
      </c>
      <c r="AL130" s="781"/>
      <c r="AM130" s="781"/>
      <c r="AN130" s="781"/>
      <c r="AO130" s="782"/>
      <c r="AP130" s="784"/>
      <c r="AQ130" s="785"/>
      <c r="AR130" s="785"/>
      <c r="AS130" s="785"/>
      <c r="AT130" s="786"/>
      <c r="AU130" s="233"/>
      <c r="AV130" s="233"/>
      <c r="AW130" s="233"/>
      <c r="AX130" s="752" t="s">
        <v>469</v>
      </c>
      <c r="AY130" s="753"/>
      <c r="AZ130" s="753"/>
      <c r="BA130" s="753"/>
      <c r="BB130" s="753"/>
      <c r="BC130" s="753"/>
      <c r="BD130" s="753"/>
      <c r="BE130" s="754"/>
      <c r="BF130" s="755">
        <v>3.7</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470</v>
      </c>
      <c r="X131" s="762"/>
      <c r="Y131" s="762"/>
      <c r="Z131" s="763"/>
      <c r="AA131" s="764">
        <v>11534382</v>
      </c>
      <c r="AB131" s="765"/>
      <c r="AC131" s="765"/>
      <c r="AD131" s="765"/>
      <c r="AE131" s="766"/>
      <c r="AF131" s="767">
        <v>11297129</v>
      </c>
      <c r="AG131" s="765"/>
      <c r="AH131" s="765"/>
      <c r="AI131" s="765"/>
      <c r="AJ131" s="766"/>
      <c r="AK131" s="767">
        <v>11486376</v>
      </c>
      <c r="AL131" s="765"/>
      <c r="AM131" s="765"/>
      <c r="AN131" s="765"/>
      <c r="AO131" s="766"/>
      <c r="AP131" s="768"/>
      <c r="AQ131" s="769"/>
      <c r="AR131" s="769"/>
      <c r="AS131" s="769"/>
      <c r="AT131" s="770"/>
      <c r="AU131" s="233"/>
      <c r="AV131" s="233"/>
      <c r="AW131" s="233"/>
      <c r="AX131" s="730" t="s">
        <v>471</v>
      </c>
      <c r="AY131" s="731"/>
      <c r="AZ131" s="731"/>
      <c r="BA131" s="731"/>
      <c r="BB131" s="731"/>
      <c r="BC131" s="731"/>
      <c r="BD131" s="731"/>
      <c r="BE131" s="732"/>
      <c r="BF131" s="733" t="s">
        <v>121</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9" t="s">
        <v>472</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473</v>
      </c>
      <c r="W132" s="743"/>
      <c r="X132" s="743"/>
      <c r="Y132" s="743"/>
      <c r="Z132" s="744"/>
      <c r="AA132" s="745">
        <v>3.4119209850000001</v>
      </c>
      <c r="AB132" s="746"/>
      <c r="AC132" s="746"/>
      <c r="AD132" s="746"/>
      <c r="AE132" s="747"/>
      <c r="AF132" s="748">
        <v>4.608011469</v>
      </c>
      <c r="AG132" s="746"/>
      <c r="AH132" s="746"/>
      <c r="AI132" s="746"/>
      <c r="AJ132" s="747"/>
      <c r="AK132" s="748">
        <v>3.3629667009999999</v>
      </c>
      <c r="AL132" s="746"/>
      <c r="AM132" s="746"/>
      <c r="AN132" s="746"/>
      <c r="AO132" s="747"/>
      <c r="AP132" s="749"/>
      <c r="AQ132" s="750"/>
      <c r="AR132" s="750"/>
      <c r="AS132" s="750"/>
      <c r="AT132" s="75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474</v>
      </c>
      <c r="W133" s="722"/>
      <c r="X133" s="722"/>
      <c r="Y133" s="722"/>
      <c r="Z133" s="723"/>
      <c r="AA133" s="724">
        <v>3.9</v>
      </c>
      <c r="AB133" s="725"/>
      <c r="AC133" s="725"/>
      <c r="AD133" s="725"/>
      <c r="AE133" s="726"/>
      <c r="AF133" s="724">
        <v>3.6</v>
      </c>
      <c r="AG133" s="725"/>
      <c r="AH133" s="725"/>
      <c r="AI133" s="725"/>
      <c r="AJ133" s="726"/>
      <c r="AK133" s="724">
        <v>3.7</v>
      </c>
      <c r="AL133" s="725"/>
      <c r="AM133" s="725"/>
      <c r="AN133" s="725"/>
      <c r="AO133" s="726"/>
      <c r="AP133" s="727"/>
      <c r="AQ133" s="728"/>
      <c r="AR133" s="728"/>
      <c r="AS133" s="728"/>
      <c r="AT133" s="72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Ud8M6EXPmTX49sNfXhCyVR/Hno25zmS+l+ZZJk58qHMJkgCq/UigkZdU3mJEMxN7FcTjUMBV8NaqFEOBi/cIA==" saltValue="QAyxg6kRW/b8hUulBhRe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1SL23VzwSgYA6+aYOCldHCmMqgWU38GcW+HLgHfgdYMBAsWsyyD9z8TCA9jZ9bj0U7fM9bCxyvmdje4m9CFIg==" saltValue="cQOPkSKG2UbP6RlDpjq5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BfZipBLa9oSseVYPb9an41FKpJ2KLnme5cXQJ08FOPK4Dx76RMGJxDEtF2u3WDKE7G2rZl+rwrVLp6pwY/KbA==" saltValue="FmdCcD2aAoJqyOkMZ0Zb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2"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3"/>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4" t="s">
        <v>483</v>
      </c>
      <c r="AL9" s="1135"/>
      <c r="AM9" s="1135"/>
      <c r="AN9" s="1136"/>
      <c r="AO9" s="281">
        <v>3379766</v>
      </c>
      <c r="AP9" s="281">
        <v>54459</v>
      </c>
      <c r="AQ9" s="282">
        <v>66486</v>
      </c>
      <c r="AR9" s="283">
        <v>-18.100000000000001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4" t="s">
        <v>484</v>
      </c>
      <c r="AL10" s="1135"/>
      <c r="AM10" s="1135"/>
      <c r="AN10" s="1136"/>
      <c r="AO10" s="284">
        <v>546700</v>
      </c>
      <c r="AP10" s="284">
        <v>8809</v>
      </c>
      <c r="AQ10" s="285">
        <v>6147</v>
      </c>
      <c r="AR10" s="286">
        <v>43.3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4" t="s">
        <v>485</v>
      </c>
      <c r="AL11" s="1135"/>
      <c r="AM11" s="1135"/>
      <c r="AN11" s="1136"/>
      <c r="AO11" s="284">
        <v>75110</v>
      </c>
      <c r="AP11" s="284">
        <v>1210</v>
      </c>
      <c r="AQ11" s="285">
        <v>1219</v>
      </c>
      <c r="AR11" s="286">
        <v>-0.7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4" t="s">
        <v>486</v>
      </c>
      <c r="AL12" s="1135"/>
      <c r="AM12" s="1135"/>
      <c r="AN12" s="1136"/>
      <c r="AO12" s="284" t="s">
        <v>487</v>
      </c>
      <c r="AP12" s="284" t="s">
        <v>487</v>
      </c>
      <c r="AQ12" s="285">
        <v>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4" t="s">
        <v>488</v>
      </c>
      <c r="AL13" s="1135"/>
      <c r="AM13" s="1135"/>
      <c r="AN13" s="1136"/>
      <c r="AO13" s="284">
        <v>176848</v>
      </c>
      <c r="AP13" s="284">
        <v>2850</v>
      </c>
      <c r="AQ13" s="285">
        <v>2955</v>
      </c>
      <c r="AR13" s="286">
        <v>-3.6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4" t="s">
        <v>489</v>
      </c>
      <c r="AL14" s="1135"/>
      <c r="AM14" s="1135"/>
      <c r="AN14" s="1136"/>
      <c r="AO14" s="284">
        <v>28700</v>
      </c>
      <c r="AP14" s="284">
        <v>462</v>
      </c>
      <c r="AQ14" s="285">
        <v>1434</v>
      </c>
      <c r="AR14" s="286">
        <v>-67.8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7" t="s">
        <v>490</v>
      </c>
      <c r="AL15" s="1138"/>
      <c r="AM15" s="1138"/>
      <c r="AN15" s="1139"/>
      <c r="AO15" s="284">
        <v>-143388</v>
      </c>
      <c r="AP15" s="284">
        <v>-2310</v>
      </c>
      <c r="AQ15" s="285">
        <v>-3102</v>
      </c>
      <c r="AR15" s="286">
        <v>-25.5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7" t="s">
        <v>178</v>
      </c>
      <c r="AL16" s="1138"/>
      <c r="AM16" s="1138"/>
      <c r="AN16" s="1139"/>
      <c r="AO16" s="284">
        <v>4063736</v>
      </c>
      <c r="AP16" s="284">
        <v>65480</v>
      </c>
      <c r="AQ16" s="285">
        <v>75147</v>
      </c>
      <c r="AR16" s="286">
        <v>-12.9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0" t="s">
        <v>495</v>
      </c>
      <c r="AL21" s="1141"/>
      <c r="AM21" s="1141"/>
      <c r="AN21" s="1142"/>
      <c r="AO21" s="297">
        <v>5.91</v>
      </c>
      <c r="AP21" s="298">
        <v>6.62</v>
      </c>
      <c r="AQ21" s="299">
        <v>-0.71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0" t="s">
        <v>496</v>
      </c>
      <c r="AL22" s="1141"/>
      <c r="AM22" s="1141"/>
      <c r="AN22" s="1142"/>
      <c r="AO22" s="302">
        <v>94.1</v>
      </c>
      <c r="AP22" s="303">
        <v>98.3</v>
      </c>
      <c r="AQ22" s="304">
        <v>-4.2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3" t="s">
        <v>497</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2"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3"/>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4" t="s">
        <v>500</v>
      </c>
      <c r="AL32" s="1125"/>
      <c r="AM32" s="1125"/>
      <c r="AN32" s="1126"/>
      <c r="AO32" s="312">
        <v>1993699</v>
      </c>
      <c r="AP32" s="312">
        <v>32125</v>
      </c>
      <c r="AQ32" s="313">
        <v>34847</v>
      </c>
      <c r="AR32" s="314">
        <v>-7.8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4" t="s">
        <v>501</v>
      </c>
      <c r="AL33" s="1125"/>
      <c r="AM33" s="1125"/>
      <c r="AN33" s="1126"/>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4" t="s">
        <v>502</v>
      </c>
      <c r="AL34" s="1125"/>
      <c r="AM34" s="1125"/>
      <c r="AN34" s="1126"/>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4" t="s">
        <v>503</v>
      </c>
      <c r="AL35" s="1125"/>
      <c r="AM35" s="1125"/>
      <c r="AN35" s="1126"/>
      <c r="AO35" s="312">
        <v>861634</v>
      </c>
      <c r="AP35" s="312">
        <v>13884</v>
      </c>
      <c r="AQ35" s="313">
        <v>8260</v>
      </c>
      <c r="AR35" s="314">
        <v>68.099999999999994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4" t="s">
        <v>504</v>
      </c>
      <c r="AL36" s="1125"/>
      <c r="AM36" s="1125"/>
      <c r="AN36" s="1126"/>
      <c r="AO36" s="312">
        <v>45877</v>
      </c>
      <c r="AP36" s="312">
        <v>739</v>
      </c>
      <c r="AQ36" s="313">
        <v>1689</v>
      </c>
      <c r="AR36" s="314">
        <v>-56.2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4" t="s">
        <v>505</v>
      </c>
      <c r="AL37" s="1125"/>
      <c r="AM37" s="1125"/>
      <c r="AN37" s="1126"/>
      <c r="AO37" s="312" t="s">
        <v>487</v>
      </c>
      <c r="AP37" s="312" t="s">
        <v>487</v>
      </c>
      <c r="AQ37" s="313">
        <v>748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7" t="s">
        <v>506</v>
      </c>
      <c r="AL38" s="1128"/>
      <c r="AM38" s="1128"/>
      <c r="AN38" s="1129"/>
      <c r="AO38" s="315" t="s">
        <v>487</v>
      </c>
      <c r="AP38" s="315" t="s">
        <v>487</v>
      </c>
      <c r="AQ38" s="316">
        <v>1</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7" t="s">
        <v>507</v>
      </c>
      <c r="AL39" s="1128"/>
      <c r="AM39" s="1128"/>
      <c r="AN39" s="1129"/>
      <c r="AO39" s="312">
        <v>-711400</v>
      </c>
      <c r="AP39" s="312">
        <v>-11463</v>
      </c>
      <c r="AQ39" s="313">
        <v>-5762</v>
      </c>
      <c r="AR39" s="314">
        <v>98.9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4" t="s">
        <v>508</v>
      </c>
      <c r="AL40" s="1125"/>
      <c r="AM40" s="1125"/>
      <c r="AN40" s="1126"/>
      <c r="AO40" s="312">
        <v>-1803527</v>
      </c>
      <c r="AP40" s="312">
        <v>-29061</v>
      </c>
      <c r="AQ40" s="313">
        <v>-27609</v>
      </c>
      <c r="AR40" s="314">
        <v>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0" t="s">
        <v>288</v>
      </c>
      <c r="AL41" s="1131"/>
      <c r="AM41" s="1131"/>
      <c r="AN41" s="1132"/>
      <c r="AO41" s="312">
        <v>386283</v>
      </c>
      <c r="AP41" s="312">
        <v>6224</v>
      </c>
      <c r="AQ41" s="313">
        <v>12179</v>
      </c>
      <c r="AR41" s="314">
        <v>-48.9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7" t="s">
        <v>478</v>
      </c>
      <c r="AN49" s="1119" t="s">
        <v>511</v>
      </c>
      <c r="AO49" s="1120"/>
      <c r="AP49" s="1120"/>
      <c r="AQ49" s="1120"/>
      <c r="AR49" s="112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8"/>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4506321</v>
      </c>
      <c r="AN51" s="334">
        <v>72198</v>
      </c>
      <c r="AO51" s="335">
        <v>15.3</v>
      </c>
      <c r="AP51" s="336">
        <v>45588</v>
      </c>
      <c r="AQ51" s="337">
        <v>8.6999999999999993</v>
      </c>
      <c r="AR51" s="338">
        <v>6.6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422526</v>
      </c>
      <c r="AN52" s="342">
        <v>6770</v>
      </c>
      <c r="AO52" s="343">
        <v>0.4</v>
      </c>
      <c r="AP52" s="344">
        <v>24150</v>
      </c>
      <c r="AQ52" s="345">
        <v>3.4</v>
      </c>
      <c r="AR52" s="346">
        <v>-3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4405504</v>
      </c>
      <c r="AN53" s="334">
        <v>70702</v>
      </c>
      <c r="AO53" s="335">
        <v>-2.1</v>
      </c>
      <c r="AP53" s="336">
        <v>45483</v>
      </c>
      <c r="AQ53" s="337">
        <v>-0.2</v>
      </c>
      <c r="AR53" s="338">
        <v>-1.9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446968</v>
      </c>
      <c r="AN54" s="342">
        <v>7173</v>
      </c>
      <c r="AO54" s="343">
        <v>6</v>
      </c>
      <c r="AP54" s="344">
        <v>24241</v>
      </c>
      <c r="AQ54" s="345">
        <v>0.4</v>
      </c>
      <c r="AR54" s="346">
        <v>5.6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2655403</v>
      </c>
      <c r="AN55" s="334">
        <v>42735</v>
      </c>
      <c r="AO55" s="335">
        <v>-39.6</v>
      </c>
      <c r="AP55" s="336">
        <v>45945</v>
      </c>
      <c r="AQ55" s="337">
        <v>1</v>
      </c>
      <c r="AR55" s="338">
        <v>-40.6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850947</v>
      </c>
      <c r="AN56" s="342">
        <v>13695</v>
      </c>
      <c r="AO56" s="343">
        <v>90.9</v>
      </c>
      <c r="AP56" s="344">
        <v>25180</v>
      </c>
      <c r="AQ56" s="345">
        <v>3.9</v>
      </c>
      <c r="AR56" s="346">
        <v>87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2013305</v>
      </c>
      <c r="AN57" s="334">
        <v>32366</v>
      </c>
      <c r="AO57" s="335">
        <v>-24.3</v>
      </c>
      <c r="AP57" s="336">
        <v>44475</v>
      </c>
      <c r="AQ57" s="337">
        <v>-3.2</v>
      </c>
      <c r="AR57" s="338">
        <v>-21.1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485647</v>
      </c>
      <c r="AN58" s="342">
        <v>7807</v>
      </c>
      <c r="AO58" s="343">
        <v>-43</v>
      </c>
      <c r="AP58" s="344">
        <v>24780</v>
      </c>
      <c r="AQ58" s="345">
        <v>-1.6</v>
      </c>
      <c r="AR58" s="346">
        <v>-41.4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3738961</v>
      </c>
      <c r="AN59" s="334">
        <v>60247</v>
      </c>
      <c r="AO59" s="335">
        <v>86.1</v>
      </c>
      <c r="AP59" s="336">
        <v>45982</v>
      </c>
      <c r="AQ59" s="337">
        <v>3.4</v>
      </c>
      <c r="AR59" s="338">
        <v>82.7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411050</v>
      </c>
      <c r="AN60" s="342">
        <v>6623</v>
      </c>
      <c r="AO60" s="343">
        <v>-15.2</v>
      </c>
      <c r="AP60" s="344">
        <v>25583</v>
      </c>
      <c r="AQ60" s="345">
        <v>3.2</v>
      </c>
      <c r="AR60" s="346">
        <v>-18.399999999999999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3463899</v>
      </c>
      <c r="AN61" s="349">
        <v>55650</v>
      </c>
      <c r="AO61" s="350">
        <v>7.1</v>
      </c>
      <c r="AP61" s="351">
        <v>45495</v>
      </c>
      <c r="AQ61" s="352">
        <v>1.9</v>
      </c>
      <c r="AR61" s="338">
        <v>5.2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523428</v>
      </c>
      <c r="AN62" s="342">
        <v>8414</v>
      </c>
      <c r="AO62" s="343">
        <v>7.8</v>
      </c>
      <c r="AP62" s="344">
        <v>24787</v>
      </c>
      <c r="AQ62" s="345">
        <v>1.9</v>
      </c>
      <c r="AR62" s="346">
        <v>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Cw6jiZw7V53m//u25+WjgaO7FZk1LXUHvUeP1Tpszas1+S/u1Rm+ItKLj85tdVXYUPiXgy4pTFtlM2LYhi4QQ==" saltValue="RnRWdjT+z+cRrEDsqjmY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U02qnNjB4XCTOEvOhTTYknlB1Ow/78p7R3HxzvOlnb7qWuhkr3zjhK4G8Ebe5fa4dmFus6rKYFfgEMgyefNLcw==" saltValue="nPJc5CiqcG1HTqB8QvEx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Wj6tZOcw43Vh++r4MnbZCDvAIzqugZDNDolkIhNHTirqy4mf52j1B9WlwNSaNrgWqjBPP7DbFREYGCmVLF2c+A==" saltValue="hugd4/vR1MiKSiHdlIWX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3" t="s">
        <v>3</v>
      </c>
      <c r="D47" s="1143"/>
      <c r="E47" s="1144"/>
      <c r="F47" s="11">
        <v>19.3</v>
      </c>
      <c r="G47" s="12">
        <v>25.88</v>
      </c>
      <c r="H47" s="12">
        <v>30.85</v>
      </c>
      <c r="I47" s="12">
        <v>39.840000000000003</v>
      </c>
      <c r="J47" s="13">
        <v>47.83</v>
      </c>
    </row>
    <row r="48" spans="2:10" ht="57.75" customHeight="1" x14ac:dyDescent="0.15">
      <c r="B48" s="14"/>
      <c r="C48" s="1145" t="s">
        <v>4</v>
      </c>
      <c r="D48" s="1145"/>
      <c r="E48" s="1146"/>
      <c r="F48" s="15">
        <v>3.7</v>
      </c>
      <c r="G48" s="16">
        <v>3.63</v>
      </c>
      <c r="H48" s="16">
        <v>7.77</v>
      </c>
      <c r="I48" s="16">
        <v>8.3000000000000007</v>
      </c>
      <c r="J48" s="17">
        <v>0.75</v>
      </c>
    </row>
    <row r="49" spans="2:10" ht="57.75" customHeight="1" thickBot="1" x14ac:dyDescent="0.2">
      <c r="B49" s="18"/>
      <c r="C49" s="1147" t="s">
        <v>5</v>
      </c>
      <c r="D49" s="1147"/>
      <c r="E49" s="1148"/>
      <c r="F49" s="19">
        <v>8.07</v>
      </c>
      <c r="G49" s="20">
        <v>4.93</v>
      </c>
      <c r="H49" s="20">
        <v>8.89</v>
      </c>
      <c r="I49" s="20">
        <v>4.5999999999999996</v>
      </c>
      <c r="J49" s="21" t="s">
        <v>530</v>
      </c>
    </row>
    <row r="50" spans="2:10" x14ac:dyDescent="0.15"/>
  </sheetData>
  <sheetProtection algorithmName="SHA-512" hashValue="1LwhgexKgUUdlbQSvSJIdrqLlXR4+InE9SR7frm+5aJm7VcqEGBH/RQe8eyQUf5wTW9jsw1dxtmeaCtAETbHqA==" saltValue="pnBGgPfP2gjd6CXIoIpk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2025-03-09T23:46:30Z</cp:lastPrinted>
  <dcterms:created xsi:type="dcterms:W3CDTF">2025-02-19T00:39:13Z</dcterms:created>
  <dcterms:modified xsi:type="dcterms:W3CDTF">2025-09-22T02:15:33Z</dcterms:modified>
  <cp:category/>
</cp:coreProperties>
</file>