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1一般会計\01_決算統計\01年度別\R3年度決算\13_財政状況資料集\230928_財政状況資料集（10月公表）【2回目】\04_県HP掲載用\02_R5.10月公表分\"/>
    </mc:Choice>
  </mc:AlternateContent>
  <bookViews>
    <workbookView xWindow="0" yWindow="0" windowWidth="28800" windowHeight="12300"/>
  </bookViews>
  <sheets>
    <sheet name="総括表" sheetId="10" r:id="rId1"/>
    <sheet name="普通会計の状況 "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CR102" i="12"/>
  <c r="AU88" i="12"/>
  <c r="AP88" i="12"/>
  <c r="AF88" i="12"/>
  <c r="AU63" i="12"/>
  <c r="AP63" i="12"/>
  <c r="AL29" i="12"/>
  <c r="AM29" i="12" s="1"/>
  <c r="AN29" i="12" s="1"/>
  <c r="AO29" i="12" s="1"/>
  <c r="AP23" i="12"/>
  <c r="AA23" i="12"/>
  <c r="V23" i="12"/>
  <c r="Q23" i="12"/>
  <c r="BG35" i="10" l="1"/>
  <c r="BG34" i="10"/>
  <c r="AO38" i="10"/>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<sst xmlns="http://schemas.openxmlformats.org/spreadsheetml/2006/main" count="1121" uniqueCount="614">
  <si>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</si>
  <si>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</si>
  <si>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</si>
  <si>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</si>
  <si>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</si>
  <si>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</si>
  <si>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</si>
  <si>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</si>
  <si>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</si>
  <si>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</si>
  <si>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</si>
  <si>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</si>
  <si>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</si>
  <si>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</si>
  <si>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</si>
  <si>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</si>
  <si>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</si>
  <si>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</si>
  <si>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</si>
  <si>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</si>
  <si>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</si>
  <si>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</si>
  <si>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</si>
  <si>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</si>
  <si>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</si>
  <si>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</si>
  <si>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</si>
  <si>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</si>
  <si>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</si>
  <si>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</si>
  <si>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</si>
  <si>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</si>
  <si>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</si>
  <si>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</si>
  <si>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</si>
  <si>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</si>
  <si>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</si>
  <si>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</si>
  <si>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</si>
  <si>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</si>
  <si>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</si>
  <si>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</si>
  <si>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</si>
  <si>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</si>
  <si>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</si>
  <si>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</si>
  <si>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</si>
  <si>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</si>
  <si>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</si>
  <si>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</si>
  <si>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</si>
  <si>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</si>
  <si>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</si>
  <si>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</si>
  <si>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</si>
  <si>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</si>
  <si>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</si>
  <si>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</si>
  <si>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</si>
  <si>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</si>
  <si>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</si>
  <si>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</si>
  <si>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</si>
  <si>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</si>
  <si>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</si>
  <si>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</si>
  <si>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</si>
  <si>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</si>
  <si>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</si>
  <si>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</si>
  <si>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</si>
  <si>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</si>
  <si>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</si>
  <si>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</si>
  <si>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</si>
  <si>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</si>
  <si>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</si>
  <si>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</si>
  <si>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</si>
  <si>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</si>
  <si>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</si>
  <si>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</si>
  <si>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</si>
  <si>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</si>
  <si>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</si>
  <si>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</si>
  <si>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</si>
  <si>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</si>
  <si>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</si>
  <si>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</si>
  <si>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</si>
  <si>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</si>
  <si>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</si>
  <si>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</si>
  <si>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</si>
  <si>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</si>
  <si>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</si>
  <si>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気仙沼市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</si>
  <si>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</si>
  <si>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</si>
  <si>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</si>
  <si>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</si>
  <si>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</si>
  <si>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</si>
  <si>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</si>
  <si>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</si>
  <si>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</si>
  <si>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</si>
  <si>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</si>
  <si>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</si>
  <si>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</si>
  <si>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</si>
  <si>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</si>
  <si>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</si>
  <si>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</si>
  <si>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</si>
  <si>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</si>
  <si>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</si>
  <si>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</si>
  <si>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</si>
  <si>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</si>
  <si>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</si>
  <si>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</si>
  <si>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</si>
  <si>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</si>
  <si>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</si>
  <si>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</si>
  <si>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</si>
  <si>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</si>
  <si>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</si>
  <si>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</si>
  <si>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</si>
  <si>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</si>
  <si>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</si>
  <si>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</si>
  <si>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</si>
  <si>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</si>
  <si>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</si>
  <si>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</si>
  <si>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</si>
  <si>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</si>
  <si>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</si>
  <si>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</si>
  <si>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</si>
  <si>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</si>
  <si>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</si>
  <si>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</si>
  <si>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</si>
  <si>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</si>
  <si>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</si>
  <si>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</si>
  <si>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</si>
  <si>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</si>
  <si>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</si>
  <si>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</si>
  <si>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</si>
  <si>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</si>
  <si>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</si>
  <si>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</si>
  <si>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</si>
  <si>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</si>
  <si>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</si>
  <si>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</si>
  <si>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</si>
  <si>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</si>
  <si>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</si>
  <si>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</si>
  <si>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</si>
  <si>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</si>
  <si>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</si>
  <si>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</si>
  <si>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</si>
  <si>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</si>
  <si>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</si>
  <si>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</si>
  <si>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</si>
  <si>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</si>
  <si>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</si>
  <si>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</si>
  <si>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</si>
  <si>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</si>
  <si>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</si>
  <si>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</si>
  <si>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</si>
  <si>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</si>
  <si>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</si>
  <si>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</si>
  <si>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</si>
  <si>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</si>
  <si>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</si>
  <si>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</si>
  <si>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</si>
  <si>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</si>
  <si>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</si>
  <si>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</si>
  <si>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</si>
  <si>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</si>
  <si>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</si>
  <si>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</si>
  <si>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</si>
  <si>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</si>
  <si>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</si>
  <si>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</si>
  <si>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</si>
  <si>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</si>
  <si>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</si>
  <si>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</si>
  <si>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</si>
  <si>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</si>
  <si>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</si>
  <si>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</si>
  <si>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</si>
  <si>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宮城県気仙沼市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</si>
  <si>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</si>
  <si>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</si>
  <si>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</si>
  <si>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</si>
  <si>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</si>
  <si>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</si>
  <si>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</si>
  <si>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</si>
  <si>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</si>
  <si>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</si>
  <si>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</si>
  <si>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</si>
  <si>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</si>
  <si>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</si>
  <si>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</si>
  <si>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</si>
  <si>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</si>
  <si>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</si>
  <si>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</si>
  <si>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</si>
  <si>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</si>
  <si>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</si>
  <si>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</si>
  <si>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</si>
  <si>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</si>
  <si>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</si>
  <si>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</si>
  <si>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</si>
  <si>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</si>
  <si>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</si>
  <si>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</si>
  <si>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</si>
  <si>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</si>
  <si>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</si>
  <si>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</si>
  <si>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</si>
  <si>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</si>
  <si>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</si>
  <si>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</si>
  <si>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</si>
  <si>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</si>
  <si>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</si>
  <si>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</si>
  <si>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</si>
  <si>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</si>
  <si>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</si>
  <si>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</si>
  <si>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</si>
  <si>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</si>
  <si>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</si>
  <si>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</si>
  <si>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</si>
  <si>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</si>
  <si>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</si>
  <si>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</si>
  <si>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</si>
  <si>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</si>
  <si>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</si>
  <si>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</si>
  <si>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</si>
  <si>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</si>
  <si>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</si>
  <si>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</si>
  <si>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</si>
  <si>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</si>
  <si>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</si>
  <si>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</si>
  <si>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</si>
  <si>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</si>
  <si>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</si>
  <si>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</si>
  <si>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</si>
  <si>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</si>
  <si>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</si>
  <si>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</si>
  <si>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</si>
  <si>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</si>
  <si>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</si>
  <si>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</si>
  <si>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</si>
  <si>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</si>
  <si>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</si>
  <si>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</si>
  <si>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</si>
  <si>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</si>
  <si>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</si>
  <si>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</si>
  <si>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</si>
  <si>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</si>
  <si>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</si>
  <si>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</si>
  <si>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</si>
  <si>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</si>
  <si>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</si>
  <si>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</si>
  <si>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</si>
  <si>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</si>
  <si>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</si>
  <si>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</si>
  <si>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</si>
  <si>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</si>
  <si>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</si>
  <si>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</si>
  <si>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</si>
  <si>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</si>
  <si>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</si>
  <si>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</si>
  <si>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</si>
  <si>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</si>
  <si>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</si>
  <si>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</si>
  <si>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</si>
  <si>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</si>
  <si>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</si>
  <si>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</si>
  <si>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</si>
  <si>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</si>
  <si>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</si>
  <si>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</si>
  <si>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</si>
  <si>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</si>
  <si>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</si>
  <si>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</si>
  <si>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</si>
  <si>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</si>
  <si>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</si>
  <si>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</si>
  <si>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市場</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</si>
  <si>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</si>
  <si>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</si>
  <si>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</si>
  <si>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</si>
  <si>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</si>
  <si>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</si>
  <si>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</si>
  <si>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</si>
  <si>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</si>
  <si>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</si>
  <si>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</si>
  <si>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</si>
  <si>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</si>
  <si>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</si>
  <si>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</si>
  <si>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</si>
  <si>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</si>
  <si>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</si>
  <si>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</si>
  <si>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</si>
  <si>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</si>
  <si>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</si>
  <si>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</si>
  <si>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</si>
  <si>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</si>
  <si>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宮城県気仙沼市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</si>
  <si>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</si>
  <si>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</si>
  <si>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</si>
  <si>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</si>
  <si>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</si>
  <si>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</si>
  <si>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</si>
  <si>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</si>
  <si>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</si>
  <si>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</si>
  <si>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</si>
  <si>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</si>
  <si>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</si>
  <si>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</si>
  <si>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</si>
  <si>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</si>
  <si>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</si>
  <si>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</si>
  <si>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</si>
  <si>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</si>
  <si>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</si>
  <si>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</si>
  <si>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</si>
  <si>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</si>
  <si>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</si>
  <si>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</si>
  <si>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</si>
  <si>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</si>
  <si>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</si>
  <si>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</si>
  <si>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</si>
  <si>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</si>
  <si>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</si>
  <si>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</si>
  <si>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</si>
  <si>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</si>
  <si>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</si>
  <si>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</si>
  <si>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簡易水道事業会計</t>
    <phoneticPr fontId="5"/>
  </si>
  <si>
    <t>ガス事業会計</t>
    <phoneticPr fontId="5"/>
  </si>
  <si>
    <t>下水道事業会計</t>
    <phoneticPr fontId="5"/>
  </si>
  <si>
    <t>病院事業会計</t>
    <phoneticPr fontId="5"/>
  </si>
  <si>
    <t>魚市場特別会計</t>
    <phoneticPr fontId="5"/>
  </si>
  <si>
    <t>法非適用企業</t>
    <phoneticPr fontId="5"/>
  </si>
  <si>
    <t>唐桑半島ビジターセンター事業特別会計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</si>
  <si>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</si>
  <si>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</si>
  <si>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</si>
  <si>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</si>
  <si>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</si>
  <si>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</si>
  <si>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</si>
  <si>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</si>
  <si>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</si>
  <si>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</si>
  <si>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</si>
  <si>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</si>
  <si>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</si>
  <si>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</si>
  <si>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</si>
  <si>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</si>
  <si>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</si>
  <si>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</si>
  <si>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</si>
  <si>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</si>
  <si>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</si>
  <si>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</si>
  <si>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</si>
  <si>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</si>
  <si>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</si>
  <si>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</si>
  <si>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</si>
  <si>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</si>
  <si>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</si>
  <si>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</si>
  <si>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</si>
  <si>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</si>
  <si>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</si>
  <si>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</si>
  <si>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</si>
  <si>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</si>
  <si>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</si>
  <si>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</si>
  <si>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</si>
  <si>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</si>
  <si>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</si>
  <si>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</si>
  <si>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</si>
  <si>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</si>
  <si>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</si>
  <si>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</si>
  <si>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</si>
  <si>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</si>
  <si>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</si>
  <si>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</si>
  <si>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</si>
  <si>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</si>
  <si>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</si>
  <si>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</si>
  <si>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</si>
  <si>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</si>
  <si>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</si>
  <si>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</si>
  <si>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</si>
  <si>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</si>
  <si>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</si>
  <si>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</si>
  <si>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</si>
  <si>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</si>
  <si>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</si>
  <si>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</si>
  <si>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</si>
  <si>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</si>
  <si>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</si>
  <si>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</si>
  <si>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</si>
  <si>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</si>
  <si>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</si>
  <si>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</si>
  <si>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</si>
  <si>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</si>
  <si>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</si>
  <si>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</si>
  <si>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</si>
  <si>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</si>
  <si>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</si>
  <si>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</si>
  <si>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</si>
  <si>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</si>
  <si>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</si>
  <si>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</si>
  <si>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</si>
  <si>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</si>
  <si>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</si>
  <si>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</si>
  <si>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</si>
  <si>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</si>
  <si>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</si>
  <si>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</si>
  <si>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</si>
  <si>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</si>
  <si>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</si>
  <si>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</si>
  <si>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</si>
  <si>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</si>
  <si>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</si>
  <si>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</si>
  <si>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</si>
  <si>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</si>
  <si>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</si>
  <si>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</si>
  <si>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</si>
  <si>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</si>
  <si>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</si>
  <si>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</si>
  <si>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</si>
  <si>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</si>
  <si>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</si>
  <si>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</si>
  <si>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</si>
  <si>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</si>
  <si>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</si>
  <si>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</si>
  <si>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</si>
  <si>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</si>
  <si>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</si>
  <si>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</si>
  <si>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</si>
  <si>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</si>
  <si>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</si>
  <si>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</si>
  <si>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</si>
  <si>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</si>
  <si>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</si>
  <si>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</si>
  <si>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</si>
  <si>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</si>
  <si>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</si>
  <si>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</si>
  <si>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</si>
  <si>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</si>
  <si>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</si>
  <si>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</si>
  <si>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</si>
  <si>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</si>
  <si>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</si>
  <si>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</si>
  <si>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</si>
  <si>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</si>
  <si>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</si>
  <si>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</si>
  <si>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39.60</t>
  </si>
  <si>
    <t>▲ 2.79</t>
  </si>
  <si>
    <t>▲ 35.99</t>
  </si>
  <si>
    <t>▲ 36.19</t>
  </si>
  <si>
    <t>一般会計</t>
  </si>
  <si>
    <t>病院事業会計</t>
  </si>
  <si>
    <t>水道事業会計</t>
  </si>
  <si>
    <t>介護保険特別会計</t>
  </si>
  <si>
    <t>ガス事業会計</t>
  </si>
  <si>
    <t>国民健康保険特別会計</t>
  </si>
  <si>
    <t>下水道事業会計</t>
  </si>
  <si>
    <t>簡易水道事業会計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</si>
  <si>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</si>
  <si>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</si>
  <si>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</si>
  <si>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</si>
  <si>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</si>
  <si>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</si>
  <si>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</si>
  <si>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</si>
  <si>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</si>
  <si>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5"/>
  </si>
  <si>
    <t>-</t>
    <phoneticPr fontId="2"/>
  </si>
  <si>
    <t>-</t>
    <phoneticPr fontId="2"/>
  </si>
  <si>
    <t>法適用企業</t>
    <phoneticPr fontId="5"/>
  </si>
  <si>
    <t>法非適用企業</t>
    <phoneticPr fontId="5"/>
  </si>
  <si>
    <t>宮城県市町村職員退職手当組合</t>
    <phoneticPr fontId="2"/>
  </si>
  <si>
    <t>-</t>
    <phoneticPr fontId="2"/>
  </si>
  <si>
    <t>宮城県市町村非常勤消防団員補償報償組合</t>
    <phoneticPr fontId="2"/>
  </si>
  <si>
    <t>気仙沼・本吉地域広域行政事務組合</t>
    <phoneticPr fontId="2"/>
  </si>
  <si>
    <t>宮城県市町村自治振興センター</t>
    <phoneticPr fontId="2"/>
  </si>
  <si>
    <t>宮城県後期高齢者医療広域連合</t>
    <phoneticPr fontId="2"/>
  </si>
  <si>
    <t>宮城県後期高齢者医療事業会計</t>
    <phoneticPr fontId="2"/>
  </si>
  <si>
    <t>気仙沼産業センター</t>
    <phoneticPr fontId="2"/>
  </si>
  <si>
    <t>道の駅大谷海岸</t>
    <phoneticPr fontId="2"/>
  </si>
  <si>
    <t>市営住宅基金</t>
    <phoneticPr fontId="5"/>
  </si>
  <si>
    <t>地域振興基金</t>
    <phoneticPr fontId="5"/>
  </si>
  <si>
    <t>庁舎建設基金</t>
    <phoneticPr fontId="5"/>
  </si>
  <si>
    <t>東日本大震災復興基金</t>
    <phoneticPr fontId="5"/>
  </si>
  <si>
    <t>森林環境譲与税基金</t>
    <phoneticPr fontId="5"/>
  </si>
  <si>
    <t>-</t>
    <phoneticPr fontId="2"/>
  </si>
  <si>
    <t>-</t>
    <phoneticPr fontId="2"/>
  </si>
  <si>
    <t>-</t>
    <phoneticPr fontId="2"/>
  </si>
  <si>
    <t>-</t>
    <phoneticPr fontId="2"/>
  </si>
  <si>
    <t>※8：職員の状況については、令和3年地方公務員給与実態調査に基づいている。</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</si>
  <si>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</si>
  <si>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</si>
  <si>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東日本大震災によって被災した公共施設の再建や復興に資する新たな施設の整備により有形固定資産減価償却率は類似団体として低いものの，将来負担比率は将来負担額に対して市営住宅基金等の充当可能な基金があるため数値なしとなってい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</si>
  <si>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</si>
  <si>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</si>
  <si>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</si>
  <si>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</si>
  <si>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</si>
  <si>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</si>
  <si>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実質公債費比率は類似団体と比較して高いものの，将来負担比率は低く（数値なし）なっている。
将来負担比率に数値がないのは，震災要因による基金の増加等のためである。
実質公債費比率は，交付税措置率が有利な地方債の償還割合が増えてきており，徐々に減少してきているものの，今後新庁舎を建設する予定であり，今後も健全な財政運営を継続するため，投資的事業等の実施に当たっては事業及び経費の精査を行い，公債費の適正化に取り組んでい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</si>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</sst>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wrapText="1"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63812</c:v>
                </c:pt>
                <c:pt idx="4">
                  <c:v>71871</c:v>
                </c:pt>
              </c:numCache>
            </c:numRef>
          </c:val>
          <c:smooth val="0"/>
          <c:extLst>
            <c:ext xmlns:c16="http://schemas.microsoft.com/office/drawing/2014/chart" uri="{C3380CC4-5D6E-409C-BE32-E72D297353CC}">
              <c16:uniqueId val="{00000000-ABD3-41DD-8BE0-6027C9B092D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674119</c:v>
                </c:pt>
                <c:pt idx="1">
                  <c:v>517621</c:v>
                </c:pt>
                <c:pt idx="2">
                  <c:v>418267</c:v>
                </c:pt>
                <c:pt idx="3">
                  <c:v>461335</c:v>
                </c:pt>
                <c:pt idx="4">
                  <c:v>287112</c:v>
                </c:pt>
              </c:numCache>
            </c:numRef>
          </c:val>
          <c:smooth val="0"/>
          <c:extLst>
            <c:ext xmlns:c16="http://schemas.microsoft.com/office/drawing/2014/chart" uri="{C3380CC4-5D6E-409C-BE32-E72D297353CC}">
              <c16:uniqueId val="{00000001-ABD3-41DD-8BE0-6027C9B092D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29.31</c:v>
                </c:pt>
                <c:pt idx="1">
                  <c:v>32.200000000000003</c:v>
                </c:pt>
                <c:pt idx="2">
                  <c:v>25.53</c:v>
                </c:pt>
                <c:pt idx="3">
                  <c:v>19.32</c:v>
                </c:pt>
                <c:pt idx="4">
                  <c:v>19.940000000000001</c:v>
                </c:pt>
              </c:numCache>
            </c:numRef>
          </c:val>
          <c:extLst>
            <c:ext xmlns:c16="http://schemas.microsoft.com/office/drawing/2014/chart" uri="{C3380CC4-5D6E-409C-BE32-E72D297353CC}">
              <c16:uniqueId val="{00000000-5DC6-4A1F-A807-DDD8F8C454D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84.31</c:v>
                </c:pt>
                <c:pt idx="1">
                  <c:v>94.18</c:v>
                </c:pt>
                <c:pt idx="2">
                  <c:v>82.74</c:v>
                </c:pt>
                <c:pt idx="3">
                  <c:v>63.1</c:v>
                </c:pt>
                <c:pt idx="4">
                  <c:v>70.099999999999994</c:v>
                </c:pt>
              </c:numCache>
            </c:numRef>
          </c:val>
          <c:extLst>
            <c:ext xmlns:c16="http://schemas.microsoft.com/office/drawing/2014/chart" uri="{C3380CC4-5D6E-409C-BE32-E72D297353CC}">
              <c16:uniqueId val="{00000001-5DC6-4A1F-A807-DDD8F8C454D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-39.6</c:v>
                </c:pt>
                <c:pt idx="1">
                  <c:v>-2.79</c:v>
                </c:pt>
                <c:pt idx="2">
                  <c:v>-35.99</c:v>
                </c:pt>
                <c:pt idx="3">
                  <c:v>-36.19</c:v>
                </c:pt>
                <c:pt idx="4">
                  <c:v>44.09</c:v>
                </c:pt>
              </c:numCache>
            </c:numRef>
          </c:val>
          <c:smooth val="0"/>
          <c:extLst>
            <c:ext xmlns:c16="http://schemas.microsoft.com/office/drawing/2014/chart" uri="{C3380CC4-5D6E-409C-BE32-E72D297353CC}">
              <c16:uniqueId val="{00000002-5DC6-4A1F-A807-DDD8F8C454D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0.02</c:v>
                </c:pt>
                <c:pt idx="2">
                  <c:v>#N/A</c:v>
                </c:pt>
                <c:pt idx="3">
                  <c:v>0.04</c:v>
                </c:pt>
                <c:pt idx="4">
                  <c:v>#N/A</c:v>
                </c:pt>
                <c:pt idx="5">
                  <c:v>0.08</c:v>
                </c:pt>
                <c:pt idx="6">
                  <c:v>#N/A</c:v>
                </c:pt>
                <c:pt idx="7">
                  <c:v>0</c:v>
                </c:pt>
                <c:pt idx="8">
                  <c:v>#N/A</c:v>
                </c:pt>
                <c:pt idx="9">
                  <c:v>0.05</c:v>
                </c:pt>
              </c:numCache>
            </c:numRef>
          </c:val>
          <c:extLst>
            <c:ext xmlns:c16="http://schemas.microsoft.com/office/drawing/2014/chart" uri="{C3380CC4-5D6E-409C-BE32-E72D297353CC}">
              <c16:uniqueId val="{00000000-AEB9-4686-BCA2-2CA1394ED07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EB9-4686-BCA2-2CA1394ED07E}"/>
            </c:ext>
          </c:extLst>
        </c:ser>
        <c:ser>
          <c:idx val="2"/>
          <c:order val="2"/>
          <c:tx>
            <c:strRef>
              <c:f>データシート!$A$29</c:f>
              <c:strCache>
                <c:ptCount val="1"/>
                <c:pt idx="0">
                  <c:v>簡易水道事業会計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0.06</c:v>
                </c:pt>
                <c:pt idx="8">
                  <c:v>#N/A</c:v>
                </c:pt>
                <c:pt idx="9">
                  <c:v>0.08</c:v>
                </c:pt>
              </c:numCache>
            </c:numRef>
          </c:val>
          <c:extLst>
            <c:ext xmlns:c16="http://schemas.microsoft.com/office/drawing/2014/chart" uri="{C3380CC4-5D6E-409C-BE32-E72D297353CC}">
              <c16:uniqueId val="{00000002-AEB9-4686-BCA2-2CA1394ED07E}"/>
            </c:ext>
          </c:extLst>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0.34</c:v>
                </c:pt>
                <c:pt idx="8">
                  <c:v>#N/A</c:v>
                </c:pt>
                <c:pt idx="9">
                  <c:v>0.25</c:v>
                </c:pt>
              </c:numCache>
            </c:numRef>
          </c:val>
          <c:extLst>
            <c:ext xmlns:c16="http://schemas.microsoft.com/office/drawing/2014/chart" uri="{C3380CC4-5D6E-409C-BE32-E72D297353CC}">
              <c16:uniqueId val="{00000003-AEB9-4686-BCA2-2CA1394ED07E}"/>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2.2200000000000002</c:v>
                </c:pt>
                <c:pt idx="2">
                  <c:v>#N/A</c:v>
                </c:pt>
                <c:pt idx="3">
                  <c:v>1.37</c:v>
                </c:pt>
                <c:pt idx="4">
                  <c:v>#N/A</c:v>
                </c:pt>
                <c:pt idx="5">
                  <c:v>1.06</c:v>
                </c:pt>
                <c:pt idx="6">
                  <c:v>#N/A</c:v>
                </c:pt>
                <c:pt idx="7">
                  <c:v>0.59</c:v>
                </c:pt>
                <c:pt idx="8">
                  <c:v>#N/A</c:v>
                </c:pt>
                <c:pt idx="9">
                  <c:v>0.77</c:v>
                </c:pt>
              </c:numCache>
            </c:numRef>
          </c:val>
          <c:extLst>
            <c:ext xmlns:c16="http://schemas.microsoft.com/office/drawing/2014/chart" uri="{C3380CC4-5D6E-409C-BE32-E72D297353CC}">
              <c16:uniqueId val="{00000004-AEB9-4686-BCA2-2CA1394ED07E}"/>
            </c:ext>
          </c:extLst>
        </c:ser>
        <c:ser>
          <c:idx val="5"/>
          <c:order val="5"/>
          <c:tx>
            <c:strRef>
              <c:f>データシート!$A$32</c:f>
              <c:strCache>
                <c:ptCount val="1"/>
                <c:pt idx="0">
                  <c:v>ガス事業会計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0.52</c:v>
                </c:pt>
                <c:pt idx="2">
                  <c:v>#N/A</c:v>
                </c:pt>
                <c:pt idx="3">
                  <c:v>0.76</c:v>
                </c:pt>
                <c:pt idx="4">
                  <c:v>#N/A</c:v>
                </c:pt>
                <c:pt idx="5">
                  <c:v>0.62</c:v>
                </c:pt>
                <c:pt idx="6">
                  <c:v>#N/A</c:v>
                </c:pt>
                <c:pt idx="7">
                  <c:v>0.85</c:v>
                </c:pt>
                <c:pt idx="8">
                  <c:v>#N/A</c:v>
                </c:pt>
                <c:pt idx="9">
                  <c:v>0.91</c:v>
                </c:pt>
              </c:numCache>
            </c:numRef>
          </c:val>
          <c:extLst>
            <c:ext xmlns:c16="http://schemas.microsoft.com/office/drawing/2014/chart" uri="{C3380CC4-5D6E-409C-BE32-E72D297353CC}">
              <c16:uniqueId val="{00000005-AEB9-4686-BCA2-2CA1394ED07E}"/>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0.31</c:v>
                </c:pt>
                <c:pt idx="2">
                  <c:v>#N/A</c:v>
                </c:pt>
                <c:pt idx="3">
                  <c:v>0.7</c:v>
                </c:pt>
                <c:pt idx="4">
                  <c:v>#N/A</c:v>
                </c:pt>
                <c:pt idx="5">
                  <c:v>0.37</c:v>
                </c:pt>
                <c:pt idx="6">
                  <c:v>#N/A</c:v>
                </c:pt>
                <c:pt idx="7">
                  <c:v>0.97</c:v>
                </c:pt>
                <c:pt idx="8">
                  <c:v>#N/A</c:v>
                </c:pt>
                <c:pt idx="9">
                  <c:v>1.64</c:v>
                </c:pt>
              </c:numCache>
            </c:numRef>
          </c:val>
          <c:extLst>
            <c:ext xmlns:c16="http://schemas.microsoft.com/office/drawing/2014/chart" uri="{C3380CC4-5D6E-409C-BE32-E72D297353CC}">
              <c16:uniqueId val="{00000006-AEB9-4686-BCA2-2CA1394ED07E}"/>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7.16</c:v>
                </c:pt>
                <c:pt idx="2">
                  <c:v>#N/A</c:v>
                </c:pt>
                <c:pt idx="3">
                  <c:v>6.75</c:v>
                </c:pt>
                <c:pt idx="4">
                  <c:v>#N/A</c:v>
                </c:pt>
                <c:pt idx="5">
                  <c:v>7.07</c:v>
                </c:pt>
                <c:pt idx="6">
                  <c:v>#N/A</c:v>
                </c:pt>
                <c:pt idx="7">
                  <c:v>6.94</c:v>
                </c:pt>
                <c:pt idx="8">
                  <c:v>#N/A</c:v>
                </c:pt>
                <c:pt idx="9">
                  <c:v>6.35</c:v>
                </c:pt>
              </c:numCache>
            </c:numRef>
          </c:val>
          <c:extLst>
            <c:ext xmlns:c16="http://schemas.microsoft.com/office/drawing/2014/chart" uri="{C3380CC4-5D6E-409C-BE32-E72D297353CC}">
              <c16:uniqueId val="{00000007-AEB9-4686-BCA2-2CA1394ED07E}"/>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3.59</c:v>
                </c:pt>
                <c:pt idx="2">
                  <c:v>#N/A</c:v>
                </c:pt>
                <c:pt idx="3">
                  <c:v>3.6</c:v>
                </c:pt>
                <c:pt idx="4">
                  <c:v>#N/A</c:v>
                </c:pt>
                <c:pt idx="5">
                  <c:v>2.81</c:v>
                </c:pt>
                <c:pt idx="6">
                  <c:v>#N/A</c:v>
                </c:pt>
                <c:pt idx="7">
                  <c:v>4.58</c:v>
                </c:pt>
                <c:pt idx="8">
                  <c:v>#N/A</c:v>
                </c:pt>
                <c:pt idx="9">
                  <c:v>11.55</c:v>
                </c:pt>
              </c:numCache>
            </c:numRef>
          </c:val>
          <c:extLst>
            <c:ext xmlns:c16="http://schemas.microsoft.com/office/drawing/2014/chart" uri="{C3380CC4-5D6E-409C-BE32-E72D297353CC}">
              <c16:uniqueId val="{00000008-AEB9-4686-BCA2-2CA1394ED07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29.3</c:v>
                </c:pt>
                <c:pt idx="2">
                  <c:v>#N/A</c:v>
                </c:pt>
                <c:pt idx="3">
                  <c:v>32.19</c:v>
                </c:pt>
                <c:pt idx="4">
                  <c:v>#N/A</c:v>
                </c:pt>
                <c:pt idx="5">
                  <c:v>25.53</c:v>
                </c:pt>
                <c:pt idx="6">
                  <c:v>#N/A</c:v>
                </c:pt>
                <c:pt idx="7">
                  <c:v>19.309999999999999</c:v>
                </c:pt>
                <c:pt idx="8">
                  <c:v>#N/A</c:v>
                </c:pt>
                <c:pt idx="9">
                  <c:v>19.93</c:v>
                </c:pt>
              </c:numCache>
            </c:numRef>
          </c:val>
          <c:extLst>
            <c:ext xmlns:c16="http://schemas.microsoft.com/office/drawing/2014/chart" uri="{C3380CC4-5D6E-409C-BE32-E72D297353CC}">
              <c16:uniqueId val="{00000009-AEB9-4686-BCA2-2CA1394ED07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3035</c:v>
                </c:pt>
                <c:pt idx="5">
                  <c:v>3080</c:v>
                </c:pt>
                <c:pt idx="8">
                  <c:v>2976</c:v>
                </c:pt>
                <c:pt idx="11">
                  <c:v>3097</c:v>
                </c:pt>
                <c:pt idx="14">
                  <c:v>2903</c:v>
                </c:pt>
              </c:numCache>
            </c:numRef>
          </c:val>
          <c:extLst>
            <c:ext xmlns:c16="http://schemas.microsoft.com/office/drawing/2014/chart" uri="{C3380CC4-5D6E-409C-BE32-E72D297353CC}">
              <c16:uniqueId val="{00000000-04E4-49D8-90BC-87C43933081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4E4-49D8-90BC-87C43933081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34</c:v>
                </c:pt>
                <c:pt idx="3">
                  <c:v>0</c:v>
                </c:pt>
                <c:pt idx="6">
                  <c:v>0</c:v>
                </c:pt>
                <c:pt idx="9">
                  <c:v>0</c:v>
                </c:pt>
                <c:pt idx="12">
                  <c:v>1</c:v>
                </c:pt>
              </c:numCache>
            </c:numRef>
          </c:val>
          <c:extLst>
            <c:ext xmlns:c16="http://schemas.microsoft.com/office/drawing/2014/chart" uri="{C3380CC4-5D6E-409C-BE32-E72D297353CC}">
              <c16:uniqueId val="{00000002-04E4-49D8-90BC-87C43933081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62</c:v>
                </c:pt>
                <c:pt idx="3">
                  <c:v>63</c:v>
                </c:pt>
                <c:pt idx="6">
                  <c:v>65</c:v>
                </c:pt>
                <c:pt idx="9">
                  <c:v>65</c:v>
                </c:pt>
                <c:pt idx="12">
                  <c:v>53</c:v>
                </c:pt>
              </c:numCache>
            </c:numRef>
          </c:val>
          <c:extLst>
            <c:ext xmlns:c16="http://schemas.microsoft.com/office/drawing/2014/chart" uri="{C3380CC4-5D6E-409C-BE32-E72D297353CC}">
              <c16:uniqueId val="{00000003-04E4-49D8-90BC-87C43933081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1317</c:v>
                </c:pt>
                <c:pt idx="3">
                  <c:v>1389</c:v>
                </c:pt>
                <c:pt idx="6">
                  <c:v>1313</c:v>
                </c:pt>
                <c:pt idx="9">
                  <c:v>1113</c:v>
                </c:pt>
                <c:pt idx="12">
                  <c:v>831</c:v>
                </c:pt>
              </c:numCache>
            </c:numRef>
          </c:val>
          <c:extLst>
            <c:ext xmlns:c16="http://schemas.microsoft.com/office/drawing/2014/chart" uri="{C3380CC4-5D6E-409C-BE32-E72D297353CC}">
              <c16:uniqueId val="{00000004-04E4-49D8-90BC-87C43933081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4E4-49D8-90BC-87C43933081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4E4-49D8-90BC-87C43933081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3143</c:v>
                </c:pt>
                <c:pt idx="3">
                  <c:v>3121</c:v>
                </c:pt>
                <c:pt idx="6">
                  <c:v>3040</c:v>
                </c:pt>
                <c:pt idx="9">
                  <c:v>3308</c:v>
                </c:pt>
                <c:pt idx="12">
                  <c:v>3475</c:v>
                </c:pt>
              </c:numCache>
            </c:numRef>
          </c:val>
          <c:extLst>
            <c:ext xmlns:c16="http://schemas.microsoft.com/office/drawing/2014/chart" uri="{C3380CC4-5D6E-409C-BE32-E72D297353CC}">
              <c16:uniqueId val="{00000007-04E4-49D8-90BC-87C43933081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1521</c:v>
                </c:pt>
                <c:pt idx="2">
                  <c:v>#N/A</c:v>
                </c:pt>
                <c:pt idx="3">
                  <c:v>#N/A</c:v>
                </c:pt>
                <c:pt idx="4">
                  <c:v>1493</c:v>
                </c:pt>
                <c:pt idx="5">
                  <c:v>#N/A</c:v>
                </c:pt>
                <c:pt idx="6">
                  <c:v>#N/A</c:v>
                </c:pt>
                <c:pt idx="7">
                  <c:v>1442</c:v>
                </c:pt>
                <c:pt idx="8">
                  <c:v>#N/A</c:v>
                </c:pt>
                <c:pt idx="9">
                  <c:v>#N/A</c:v>
                </c:pt>
                <c:pt idx="10">
                  <c:v>1389</c:v>
                </c:pt>
                <c:pt idx="11">
                  <c:v>#N/A</c:v>
                </c:pt>
                <c:pt idx="12">
                  <c:v>#N/A</c:v>
                </c:pt>
                <c:pt idx="13">
                  <c:v>1457</c:v>
                </c:pt>
                <c:pt idx="14">
                  <c:v>#N/A</c:v>
                </c:pt>
              </c:numCache>
            </c:numRef>
          </c:val>
          <c:smooth val="0"/>
          <c:extLst>
            <c:ext xmlns:c16="http://schemas.microsoft.com/office/drawing/2014/chart" uri="{C3380CC4-5D6E-409C-BE32-E72D297353CC}">
              <c16:uniqueId val="{00000008-04E4-49D8-90BC-87C43933081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26709</c:v>
                </c:pt>
                <c:pt idx="5">
                  <c:v>26857</c:v>
                </c:pt>
                <c:pt idx="8">
                  <c:v>28142</c:v>
                </c:pt>
                <c:pt idx="11">
                  <c:v>27475</c:v>
                </c:pt>
                <c:pt idx="14">
                  <c:v>27413</c:v>
                </c:pt>
              </c:numCache>
            </c:numRef>
          </c:val>
          <c:extLst>
            <c:ext xmlns:c16="http://schemas.microsoft.com/office/drawing/2014/chart" uri="{C3380CC4-5D6E-409C-BE32-E72D297353CC}">
              <c16:uniqueId val="{00000000-563D-451D-BCE3-F073D9B4C25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10705</c:v>
                </c:pt>
                <c:pt idx="5">
                  <c:v>11476</c:v>
                </c:pt>
                <c:pt idx="8">
                  <c:v>11756</c:v>
                </c:pt>
                <c:pt idx="11">
                  <c:v>8529</c:v>
                </c:pt>
                <c:pt idx="14">
                  <c:v>2537</c:v>
                </c:pt>
              </c:numCache>
            </c:numRef>
          </c:val>
          <c:extLst>
            <c:ext xmlns:c16="http://schemas.microsoft.com/office/drawing/2014/chart" uri="{C3380CC4-5D6E-409C-BE32-E72D297353CC}">
              <c16:uniqueId val="{00000001-563D-451D-BCE3-F073D9B4C25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22148</c:v>
                </c:pt>
                <c:pt idx="5">
                  <c:v>26349</c:v>
                </c:pt>
                <c:pt idx="8">
                  <c:v>26455</c:v>
                </c:pt>
                <c:pt idx="11">
                  <c:v>25410</c:v>
                </c:pt>
                <c:pt idx="14">
                  <c:v>21058</c:v>
                </c:pt>
              </c:numCache>
            </c:numRef>
          </c:val>
          <c:extLst>
            <c:ext xmlns:c16="http://schemas.microsoft.com/office/drawing/2014/chart" uri="{C3380CC4-5D6E-409C-BE32-E72D297353CC}">
              <c16:uniqueId val="{00000002-563D-451D-BCE3-F073D9B4C25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63D-451D-BCE3-F073D9B4C25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63D-451D-BCE3-F073D9B4C25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17</c:v>
                </c:pt>
                <c:pt idx="3">
                  <c:v>19</c:v>
                </c:pt>
                <c:pt idx="6">
                  <c:v>17</c:v>
                </c:pt>
                <c:pt idx="9">
                  <c:v>19</c:v>
                </c:pt>
                <c:pt idx="12">
                  <c:v>10</c:v>
                </c:pt>
              </c:numCache>
            </c:numRef>
          </c:val>
          <c:extLst>
            <c:ext xmlns:c16="http://schemas.microsoft.com/office/drawing/2014/chart" uri="{C3380CC4-5D6E-409C-BE32-E72D297353CC}">
              <c16:uniqueId val="{00000005-563D-451D-BCE3-F073D9B4C25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4780</c:v>
                </c:pt>
                <c:pt idx="3">
                  <c:v>4587</c:v>
                </c:pt>
                <c:pt idx="6">
                  <c:v>4705</c:v>
                </c:pt>
                <c:pt idx="9">
                  <c:v>4571</c:v>
                </c:pt>
                <c:pt idx="12">
                  <c:v>4643</c:v>
                </c:pt>
              </c:numCache>
            </c:numRef>
          </c:val>
          <c:extLst>
            <c:ext xmlns:c16="http://schemas.microsoft.com/office/drawing/2014/chart" uri="{C3380CC4-5D6E-409C-BE32-E72D297353CC}">
              <c16:uniqueId val="{00000006-563D-451D-BCE3-F073D9B4C25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253</c:v>
                </c:pt>
                <c:pt idx="3">
                  <c:v>256</c:v>
                </c:pt>
                <c:pt idx="6">
                  <c:v>236</c:v>
                </c:pt>
                <c:pt idx="9">
                  <c:v>171</c:v>
                </c:pt>
                <c:pt idx="12">
                  <c:v>118</c:v>
                </c:pt>
              </c:numCache>
            </c:numRef>
          </c:val>
          <c:extLst>
            <c:ext xmlns:c16="http://schemas.microsoft.com/office/drawing/2014/chart" uri="{C3380CC4-5D6E-409C-BE32-E72D297353CC}">
              <c16:uniqueId val="{00000007-563D-451D-BCE3-F073D9B4C25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15534</c:v>
                </c:pt>
                <c:pt idx="3">
                  <c:v>14184</c:v>
                </c:pt>
                <c:pt idx="6">
                  <c:v>13246</c:v>
                </c:pt>
                <c:pt idx="9">
                  <c:v>12233</c:v>
                </c:pt>
                <c:pt idx="12">
                  <c:v>11438</c:v>
                </c:pt>
              </c:numCache>
            </c:numRef>
          </c:val>
          <c:extLst>
            <c:ext xmlns:c16="http://schemas.microsoft.com/office/drawing/2014/chart" uri="{C3380CC4-5D6E-409C-BE32-E72D297353CC}">
              <c16:uniqueId val="{00000008-563D-451D-BCE3-F073D9B4C25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100</c:v>
                </c:pt>
                <c:pt idx="3">
                  <c:v>80</c:v>
                </c:pt>
                <c:pt idx="6">
                  <c:v>60</c:v>
                </c:pt>
                <c:pt idx="9">
                  <c:v>0</c:v>
                </c:pt>
                <c:pt idx="12">
                  <c:v>0</c:v>
                </c:pt>
              </c:numCache>
            </c:numRef>
          </c:val>
          <c:extLst>
            <c:ext xmlns:c16="http://schemas.microsoft.com/office/drawing/2014/chart" uri="{C3380CC4-5D6E-409C-BE32-E72D297353CC}">
              <c16:uniqueId val="{00000009-563D-451D-BCE3-F073D9B4C25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40107</c:v>
                </c:pt>
                <c:pt idx="3">
                  <c:v>39672</c:v>
                </c:pt>
                <c:pt idx="6">
                  <c:v>38851</c:v>
                </c:pt>
                <c:pt idx="9">
                  <c:v>39574</c:v>
                </c:pt>
                <c:pt idx="12">
                  <c:v>30643</c:v>
                </c:pt>
              </c:numCache>
            </c:numRef>
          </c:val>
          <c:extLst>
            <c:ext xmlns:c16="http://schemas.microsoft.com/office/drawing/2014/chart" uri="{C3380CC4-5D6E-409C-BE32-E72D297353CC}">
              <c16:uniqueId val="{0000000A-563D-451D-BCE3-F073D9B4C25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1229</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63D-451D-BCE3-F073D9B4C25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14814</c:v>
                </c:pt>
                <c:pt idx="1">
                  <c:v>11589</c:v>
                </c:pt>
                <c:pt idx="2">
                  <c:v>13490</c:v>
                </c:pt>
              </c:numCache>
            </c:numRef>
          </c:val>
          <c:extLst>
            <c:ext xmlns:c16="http://schemas.microsoft.com/office/drawing/2014/chart" uri="{C3380CC4-5D6E-409C-BE32-E72D297353CC}">
              <c16:uniqueId val="{00000000-BC05-4663-8D0D-C2C659D86DC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c:v>
                </c:pt>
                <c:pt idx="1">
                  <c:v>4</c:v>
                </c:pt>
                <c:pt idx="2">
                  <c:v>4</c:v>
                </c:pt>
              </c:numCache>
            </c:numRef>
          </c:val>
          <c:extLst>
            <c:ext xmlns:c16="http://schemas.microsoft.com/office/drawing/2014/chart" uri="{C3380CC4-5D6E-409C-BE32-E72D297353CC}">
              <c16:uniqueId val="{00000001-BC05-4663-8D0D-C2C659D86DC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37876</c:v>
                </c:pt>
                <c:pt idx="1">
                  <c:v>14447</c:v>
                </c:pt>
                <c:pt idx="2">
                  <c:v>8428</c:v>
                </c:pt>
              </c:numCache>
            </c:numRef>
          </c:val>
          <c:extLst>
            <c:ext xmlns:c16="http://schemas.microsoft.com/office/drawing/2014/chart" uri="{C3380CC4-5D6E-409C-BE32-E72D297353CC}">
              <c16:uniqueId val="{00000002-BC05-4663-8D0D-C2C659D86DC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{A75FA8F3-E809-4A07-80E0-7EBBDB3C3308}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2BA-41D0-9296-154FBFF26F5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{B54CE299-2DF3-42B3-967E-F5AE877EF200}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2BA-41D0-9296-154FBFF26F5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{D6E9473C-8165-49CE-8D4D-6B42AB01AD8D}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2BA-41D0-9296-154FBFF26F5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{1FD48E6C-E7BF-4131-AEC0-C700AC078689}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2BA-41D0-9296-154FBFF26F5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{A90CC01D-28FC-4D54-BF00-1BF01E0903E0}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2BA-41D0-9296-154FBFF26F5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{984D6E9C-64D2-48D7-AA12-E28F8C603B64}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2BA-41D0-9296-154FBFF26F5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{71D17387-9B8A-4FD6-B2B4-50E1C7B4B804}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2BA-41D0-9296-154FBFF26F5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{41795652-4F97-4991-9044-45F1FFCE6188}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2BA-41D0-9296-154FBFF26F5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{61B21762-8D80-474B-9077-F3F62D101B8E}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2BA-41D0-9296-154FBFF26F5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43.9</c:v>
                </c:pt>
                <c:pt idx="32">
                  <c:v>46.9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2BA-41D0-9296-154FBFF26F5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{39905CBE-5A11-433C-8FE6-9860FAA3AFAA}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2BA-41D0-9296-154FBFF26F5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{953BEDD1-ED68-4D4B-95FF-FA1BE651AC6B}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2BA-41D0-9296-154FBFF26F5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{AC7C9B60-F94E-4D44-A691-F6908E4A403E}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2BA-41D0-9296-154FBFF26F5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{1DF9BBC4-282A-48B8-94B1-36E7B879ADF2}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2BA-41D0-9296-154FBFF26F5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{5080A479-1B42-4AD8-8752-28C0534981B5}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2BA-41D0-9296-154FBFF26F5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{0A2C7A50-06C2-4301-A0A8-A359C986E971}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2BA-41D0-9296-154FBFF26F5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{BD897426-0855-4EFB-B1E3-6B0616C52BD7}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2BA-41D0-9296-154FBFF26F59}"/>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{1B6B5F71-7B70-4D2D-89AE-E9B85843446E}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2BA-41D0-9296-154FBFF26F59}"/>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{672E92B0-0327-43DA-B7A0-C5E01421F11D}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2BA-41D0-9296-154FBFF26F5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61</c:v>
                </c:pt>
                <c:pt idx="32">
                  <c:v>62.1</c:v>
                </c:pt>
              </c:numCache>
            </c:numRef>
          </c:xVal>
          <c:yVal>
            <c:numRef>
              <c:f>公会計指標分析・財政指標組合せ分析表!$BP$55:$DC$55</c:f>
              <c:numCache>
                <c:formatCode>#,##0.0;"▲ "#,##0.0</c:formatCode>
                <c:ptCount val="40"/>
                <c:pt idx="24">
                  <c:v>25.1</c:v>
                </c:pt>
                <c:pt idx="32">
                  <c:v>19.2</c:v>
                </c:pt>
              </c:numCache>
            </c:numRef>
          </c:yVal>
          <c:smooth val="0"/>
          <c:extLst>
            <c:ext xmlns:c16="http://schemas.microsoft.com/office/drawing/2014/chart" uri="{C3380CC4-5D6E-409C-BE32-E72D297353CC}">
              <c16:uniqueId val="{00000013-E2BA-41D0-9296-154FBFF26F59}"/>
            </c:ext>
          </c:extLst>
        </c:ser>
        <c:dLbls>
          <c:showLegendKey val="0"/>
          <c:showVal val="1"/>
          <c:showCatName val="0"/>
          <c:showSerName val="0"/>
          <c:showPercent val="0"/>
          <c:showBubbleSize val="0"/>
        </c:dLbls>
        <c:axId val="46179840"/>
        <c:axId val="46181760"/>
      </c:scatterChart>
      <c:valAx>
        <c:axId val="46179840"/>
        <c:scaling>
          <c:orientation val="maxMin"/>
          <c:max val="63"/>
          <c:min val="6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6"/>
          <c:min val="17"/>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{0B6A5977-C3EE-407C-AA60-D9B0885A3262}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8DFA-410C-BA72-902857A7499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{51D54783-9F62-4713-8B94-580FC777A30C}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DFA-410C-BA72-902857A7499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{C2161029-4928-48B2-9342-CB0DA2828DAA}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DFA-410C-BA72-902857A7499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{0D5B9B37-C53E-44D4-8471-7D8E3E2F425E}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DFA-410C-BA72-902857A7499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{54E0BE6C-2AE8-4D36-9B2B-D0B22ABE03E6}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DFA-410C-BA72-902857A74998}"/>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{CD12ACE2-09D3-4844-8B3F-239F8FEF0E07}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8DFA-410C-BA72-902857A74998}"/>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{D5A2FE80-B93E-4EF3-BDBD-B64757B32FF6}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8DFA-410C-BA72-902857A74998}"/>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{509F3C01-227F-42F0-898D-4CFD461E38F0}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8DFA-410C-BA72-902857A74998}"/>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{35D6E6AA-1C5A-4CED-91A7-3E2B094A2176}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8DFA-410C-BA72-902857A7499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11.4</c:v>
                </c:pt>
                <c:pt idx="8">
                  <c:v>10.3</c:v>
                </c:pt>
                <c:pt idx="16">
                  <c:v>9.5</c:v>
                </c:pt>
                <c:pt idx="24">
                  <c:v>9.1999999999999993</c:v>
                </c:pt>
                <c:pt idx="32">
                  <c:v>8.9</c:v>
                </c:pt>
              </c:numCache>
            </c:numRef>
          </c:xVal>
          <c:yVal>
            <c:numRef>
              <c:f>公会計指標分析・財政指標組合せ分析表!$BP$73:$DC$73</c:f>
              <c:numCache>
                <c:formatCode>#,##0.0;"▲ "#,##0.0</c:formatCode>
                <c:ptCount val="40"/>
                <c:pt idx="0">
                  <c:v>7.9</c:v>
                </c:pt>
              </c:numCache>
            </c:numRef>
          </c:yVal>
          <c:smooth val="0"/>
          <c:extLst>
            <c:ext xmlns:c16="http://schemas.microsoft.com/office/drawing/2014/chart" uri="{C3380CC4-5D6E-409C-BE32-E72D297353CC}">
              <c16:uniqueId val="{00000009-8DFA-410C-BA72-902857A7499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{B59327F8-5B5C-4320-ADF9-5D9BC11C1ECB}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8DFA-410C-BA72-902857A7499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{56F2C966-FEBE-45D5-91F9-1E7A634AB151}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DFA-410C-BA72-902857A7499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{C8BAF867-911E-44F3-95D9-545169C0FDC7}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DFA-410C-BA72-902857A7499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{FF7F343F-A492-4D5B-8710-369FDB8155C3}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DFA-410C-BA72-902857A7499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{D202F244-0CAF-45AA-B4E4-0850008CBCE8}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DFA-410C-BA72-902857A74998}"/>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{4B9C05B0-1E27-4C6D-AF19-D11C81AC0650}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8DFA-410C-BA72-902857A74998}"/>
                </c:ext>
              </c:extLst>
            </c:dLbl>
            <c:dLbl>
              <c:idx val="16"/>
              <c:layout>
                <c:manualLayout>
                  <c:x val="-3.279743771767811E-2"/>
                  <c:y val="-4.7391546173831622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{7BA1D5D6-29D6-445F-A285-141D6D087DE9}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8DFA-410C-BA72-902857A74998}"/>
                </c:ext>
              </c:extLst>
            </c:dLbl>
            <c:dLbl>
              <c:idx val="24"/>
              <c:layout>
                <c:manualLayout>
                  <c:x val="-3.034324773247319E-2"/>
                  <c:y val="-7.744174800175628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{9690975E-844A-4A5F-A67E-506C8B1624F6}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8DFA-410C-BA72-902857A74998}"/>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{0A41320C-C907-4D0C-8F03-81062C7C87B0}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8DFA-410C-BA72-902857A7499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6.9</c:v>
                </c:pt>
                <c:pt idx="16">
                  <c:v>6.6</c:v>
                </c:pt>
                <c:pt idx="24">
                  <c:v>6.4</c:v>
                </c:pt>
                <c:pt idx="32">
                  <c:v>8</c:v>
                </c:pt>
              </c:numCache>
            </c:numRef>
          </c:xVal>
          <c:yVal>
            <c:numRef>
              <c:f>公会計指標分析・財政指標組合せ分析表!$BP$77:$DC$77</c:f>
              <c:numCache>
                <c:formatCode>#,##0.0;"▲ "#,##0.0</c:formatCode>
                <c:ptCount val="40"/>
                <c:pt idx="0">
                  <c:v>31.3</c:v>
                </c:pt>
                <c:pt idx="8">
                  <c:v>25.3</c:v>
                </c:pt>
                <c:pt idx="16">
                  <c:v>25.5</c:v>
                </c:pt>
                <c:pt idx="24">
                  <c:v>25.1</c:v>
                </c:pt>
                <c:pt idx="32">
                  <c:v>19.2</c:v>
                </c:pt>
              </c:numCache>
            </c:numRef>
          </c:yVal>
          <c:smooth val="0"/>
          <c:extLst>
            <c:ext xmlns:c16="http://schemas.microsoft.com/office/drawing/2014/chart" uri="{C3380CC4-5D6E-409C-BE32-E72D297353CC}">
              <c16:uniqueId val="{00000013-8DFA-410C-BA72-902857A74998}"/>
            </c:ext>
          </c:extLst>
        </c:ser>
        <c:dLbls>
          <c:showLegendKey val="0"/>
          <c:showVal val="1"/>
          <c:showCatName val="0"/>
          <c:showSerName val="0"/>
          <c:showPercent val="0"/>
          <c:showBubbleSize val="0"/>
        </c:dLbls>
        <c:axId val="84219776"/>
        <c:axId val="84234240"/>
      </c:scatterChart>
      <c:valAx>
        <c:axId val="84219776"/>
        <c:scaling>
          <c:orientation val="maxMin"/>
          <c:max val="12"/>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宮城県気仙沼市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前年度に比べ，公営企業債の元利償還金に対する繰入金が減少したものの，元利償還金が増加したこと，算入公債費等が減少したことにより，実質公債費比率の分子は減少した。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健全な財政運営を継続するため，引き続き，投資的事業に実施にあたっては，事業及び経費の精査を行い，公債費の抑制を図っていく。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減債基金については，平成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年度以降，利子の積み立てのみ行っている。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今後，状況により積み立て等の検討が必要である。</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宮城県気仙沼市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公営住宅債の繰上償還を行ったことによる一般会計等に係る地方債の現在高の減少等により将来負担額は減少したものの，公営住宅債に係る充当可能特定財源等（住宅基金，住宅使用料）も減少したため，将来負担比率（分子）は前年度より増加した。</a:t>
          </a:r>
          <a:endParaRPr lang="ja-JP" altLang="ja-JP" sz="18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健全な財政運営を継続するため，引き続き，投資的事業に実施にあたっては，事業及び経費の精査を行い，将来負担の抑制を図っていく。</a:t>
          </a:r>
          <a:endParaRPr lang="ja-JP" altLang="ja-JP" sz="18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宮城県気仙沼市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・令和３年度末の基金残高は，普通会計で約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・財政調整基金に歳計剰余金を約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億円，「住宅基金」に約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億円積み立てた一方，「住宅基金」から公営住宅債の繰上償還のため約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億円取り崩したこと等による。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復旧・復興事業の財源として交付された資金が財政調整基金や一部特定目的基金に積まれており，基金全体の残高が多額になっている。今後，当該事業の完了に伴う清算により残高が減少していく見込みであり，適切に管理し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・また，通常分の財政調整基金については，社会情勢の急激な変化や災害等に備えて一定程度確保しておく必要があることから，残高を注視しつつ事業の選択や執行の管理に努める。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・ふるさと納税による寄付が増加傾向にあり，寄せられた寄附金を適切に管理し，使途の明確化を図るため，「ふるさと応援基金」を設置する。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・市営住宅基金：市営住宅及び共同施設の建設，修繕，改良，解体等に要する資金に充てる。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・地域振興基金：地域振興のために行う事業の資金に充てる。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・庁舎建設基金：将来的な庁舎建設の資金に充てる。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・東日本大震災復興基金：宮城県からの交付金を原資として，東日本大震災からの復興に関する事業の資金に充てる。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・森林環境譲与税基金：森林の整備及びその促進に関する施策に要する経費に充てる。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・市営住宅基金：市営住宅管理の資金に充てるため，約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億円積み立てた一方，公営住宅債の繰上償還のため約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億円取り崩した。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・庁舎建設基金：新庁舎建設の資金に充てるため，約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億円の積立てを行った。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・東日本大震災復興基金：被災住宅再建支援事業等により約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億円の取崩しと過年度事業の実績額確定により約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億円の積立てを行った。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・森林環境譲与税基金：森林経営管理事業等により約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億円の取崩しと森林の整備等に充てるため約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億円の積立てを行った。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・庁舎建設基金：令和８～９年度の新庁舎完成を目指し，令和７年度まで毎年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億円程度を積立予定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・各種目的に応じて計画的に積み立て及び取り崩しを行い，基金の設置目的を果たした後は基金の廃止を行う等，適切に管理していく。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・令和３年度末の基金残高は，約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・これは，繰り越しした東日本大震災に係る復旧・復興事業に執行残が出たために取崩しを行わず，剰余金の積み立てにより増加したものである。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・基金残高には復旧・復興事業の財源として交付された震災復興特別交付税等を含んでおり，当該事業の進捗に伴い基金残高は減少していく見込みである。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・普通交付税は，人口減少の伴い減少していく見込みであることから，今後の財政需要に備えて通常分の残高を一定程度確保しておく必要がある。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年度から利子の積み立てのみ行っており，基金残高は横ばいとなっている。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・今後，財源の状況を見ながら積み立て等の検討が必要である。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宮城県気仙沼市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60,151
59,604
332.44
78,008,663
69,421,915
3,836,850
19,242,836
30,853,761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当市では、東日本大震災によって被災した公共施設を再建したり、復興に資する施設を新たに整備したことなどによって、有形固定資産減価償却率は、類似団体平均と比較して低くなっている。 </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63288</xdr:rowOff>
    </xdr:from>
    <xdr:to>
      <xdr:col>23</xdr:col>
      <xdr:colOff>85090</xdr:colOff>
      <xdr:row>33</xdr:row>
      <xdr:rowOff>132080</xdr:rowOff>
    </xdr:to>
    <xdr:cxnSp macro="">
      <xdr:nvCxnSpPr>
        <xdr:cNvPr id="71" name="直線コネクタ 70"/>
        <xdr:cNvCxnSpPr/>
      </xdr:nvCxnSpPr>
      <xdr:spPr>
        <a:xfrm flipV="1">
          <a:off x="4760595" y="5463963"/>
          <a:ext cx="1270" cy="10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135907</xdr:rowOff>
    </xdr:from>
    <xdr:ext cx="405111" cy="259045"/>
    <xdr:sp macro="" textlink="">
      <xdr:nvSpPr>
        <xdr:cNvPr id="72" name="有形固定資産減価償却率最小値テキスト"/>
        <xdr:cNvSpPr txBox="1"/>
      </xdr:nvSpPr>
      <xdr:spPr>
        <a:xfrm>
          <a:off x="4813300" y="656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132080</xdr:rowOff>
    </xdr:from>
    <xdr:to>
      <xdr:col>23</xdr:col>
      <xdr:colOff>174625</xdr:colOff>
      <xdr:row>33</xdr:row>
      <xdr:rowOff>132080</xdr:rowOff>
    </xdr:to>
    <xdr:cxnSp macro="">
      <xdr:nvCxnSpPr>
        <xdr:cNvPr id="73" name="直線コネクタ 72"/>
        <xdr:cNvCxnSpPr/>
      </xdr:nvCxnSpPr>
      <xdr:spPr>
        <a:xfrm>
          <a:off x="4673600" y="656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9965</xdr:rowOff>
    </xdr:from>
    <xdr:ext cx="405111" cy="259045"/>
    <xdr:sp macro="" textlink="">
      <xdr:nvSpPr>
        <xdr:cNvPr id="74" name="有形固定資産減価償却率最大値テキスト"/>
        <xdr:cNvSpPr txBox="1"/>
      </xdr:nvSpPr>
      <xdr:spPr>
        <a:xfrm>
          <a:off x="4813300" y="523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63288</xdr:rowOff>
    </xdr:from>
    <xdr:to>
      <xdr:col>23</xdr:col>
      <xdr:colOff>174625</xdr:colOff>
      <xdr:row>27</xdr:row>
      <xdr:rowOff>63288</xdr:rowOff>
    </xdr:to>
    <xdr:cxnSp macro="">
      <xdr:nvCxnSpPr>
        <xdr:cNvPr id="75" name="直線コネクタ 74"/>
        <xdr:cNvCxnSpPr/>
      </xdr:nvCxnSpPr>
      <xdr:spPr>
        <a:xfrm>
          <a:off x="4673600" y="546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76" name="有形固定資産減価償却率平均値テキスト"/>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7" name="フローチャート: 判断 76"/>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102658</xdr:rowOff>
    </xdr:from>
    <xdr:to>
      <xdr:col>19</xdr:col>
      <xdr:colOff>187325</xdr:colOff>
      <xdr:row>31</xdr:row>
      <xdr:rowOff>32808</xdr:rowOff>
    </xdr:to>
    <xdr:sp macro="" textlink="">
      <xdr:nvSpPr>
        <xdr:cNvPr id="78" name="フローチャート: 判断 77"/>
        <xdr:cNvSpPr/>
      </xdr:nvSpPr>
      <xdr:spPr>
        <a:xfrm>
          <a:off x="40005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99060</xdr:rowOff>
    </xdr:from>
    <xdr:to>
      <xdr:col>15</xdr:col>
      <xdr:colOff>187325</xdr:colOff>
      <xdr:row>31</xdr:row>
      <xdr:rowOff>29210</xdr:rowOff>
    </xdr:to>
    <xdr:sp macro="" textlink="">
      <xdr:nvSpPr>
        <xdr:cNvPr id="79" name="フローチャート: 判断 78"/>
        <xdr:cNvSpPr/>
      </xdr:nvSpPr>
      <xdr:spPr>
        <a:xfrm>
          <a:off x="3238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80" name="フローチャート: 判断 79"/>
        <xdr:cNvSpPr/>
      </xdr:nvSpPr>
      <xdr:spPr>
        <a:xfrm>
          <a:off x="2476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9102</xdr:rowOff>
    </xdr:from>
    <xdr:to>
      <xdr:col>7</xdr:col>
      <xdr:colOff>187325</xdr:colOff>
      <xdr:row>30</xdr:row>
      <xdr:rowOff>110702</xdr:rowOff>
    </xdr:to>
    <xdr:sp macro="" textlink="">
      <xdr:nvSpPr>
        <xdr:cNvPr id="81" name="フローチャート: 判断 80"/>
        <xdr:cNvSpPr/>
      </xdr:nvSpPr>
      <xdr:spPr>
        <a:xfrm>
          <a:off x="1714500" y="592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109643</xdr:rowOff>
    </xdr:from>
    <xdr:to>
      <xdr:col>23</xdr:col>
      <xdr:colOff>136525</xdr:colOff>
      <xdr:row>28</xdr:row>
      <xdr:rowOff>39793</xdr:rowOff>
    </xdr:to>
    <xdr:sp macro="" textlink="">
      <xdr:nvSpPr>
        <xdr:cNvPr id="87" name="楕円 86"/>
        <xdr:cNvSpPr/>
      </xdr:nvSpPr>
      <xdr:spPr>
        <a:xfrm>
          <a:off x="4711700" y="551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24570</xdr:rowOff>
    </xdr:from>
    <xdr:ext cx="405111" cy="259045"/>
    <xdr:sp macro="" textlink="">
      <xdr:nvSpPr>
        <xdr:cNvPr id="88" name="有形固定資産減価償却率該当値テキスト"/>
        <xdr:cNvSpPr txBox="1"/>
      </xdr:nvSpPr>
      <xdr:spPr>
        <a:xfrm>
          <a:off x="4813300" y="5425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1693</xdr:rowOff>
    </xdr:from>
    <xdr:to>
      <xdr:col>19</xdr:col>
      <xdr:colOff>187325</xdr:colOff>
      <xdr:row>27</xdr:row>
      <xdr:rowOff>103293</xdr:rowOff>
    </xdr:to>
    <xdr:sp macro="" textlink="">
      <xdr:nvSpPr>
        <xdr:cNvPr id="89" name="楕円 88"/>
        <xdr:cNvSpPr/>
      </xdr:nvSpPr>
      <xdr:spPr>
        <a:xfrm>
          <a:off x="4000500" y="540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52493</xdr:rowOff>
    </xdr:from>
    <xdr:to>
      <xdr:col>23</xdr:col>
      <xdr:colOff>85725</xdr:colOff>
      <xdr:row>27</xdr:row>
      <xdr:rowOff>160443</xdr:rowOff>
    </xdr:to>
    <xdr:cxnSp macro="">
      <xdr:nvCxnSpPr>
        <xdr:cNvPr id="90" name="直線コネクタ 89"/>
        <xdr:cNvCxnSpPr/>
      </xdr:nvCxnSpPr>
      <xdr:spPr>
        <a:xfrm>
          <a:off x="4051300" y="5453168"/>
          <a:ext cx="7112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23935</xdr:rowOff>
    </xdr:from>
    <xdr:ext cx="405111" cy="259045"/>
    <xdr:sp macro="" textlink="">
      <xdr:nvSpPr>
        <xdr:cNvPr id="91" name="n_1aveValue有形固定資産減価償却率"/>
        <xdr:cNvSpPr txBox="1"/>
      </xdr:nvSpPr>
      <xdr:spPr>
        <a:xfrm>
          <a:off x="3836044" y="6110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45737</xdr:rowOff>
    </xdr:from>
    <xdr:ext cx="405111" cy="259045"/>
    <xdr:sp macro="" textlink="">
      <xdr:nvSpPr>
        <xdr:cNvPr id="92" name="n_2aveValue有形固定資産減価償却率"/>
        <xdr:cNvSpPr txBox="1"/>
      </xdr:nvSpPr>
      <xdr:spPr>
        <a:xfrm>
          <a:off x="3086744" y="5789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2557</xdr:rowOff>
    </xdr:from>
    <xdr:ext cx="405111" cy="259045"/>
    <xdr:sp macro="" textlink="">
      <xdr:nvSpPr>
        <xdr:cNvPr id="93" name="n_3aveValue有形固定資産減価償却率"/>
        <xdr:cNvSpPr txBox="1"/>
      </xdr:nvSpPr>
      <xdr:spPr>
        <a:xfrm>
          <a:off x="2324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127229</xdr:rowOff>
    </xdr:from>
    <xdr:ext cx="405111" cy="259045"/>
    <xdr:sp macro="" textlink="">
      <xdr:nvSpPr>
        <xdr:cNvPr id="94" name="n_4aveValue有形固定資産減価償却率"/>
        <xdr:cNvSpPr txBox="1"/>
      </xdr:nvSpPr>
      <xdr:spPr>
        <a:xfrm>
          <a:off x="1562744" y="5699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119820</xdr:rowOff>
    </xdr:from>
    <xdr:ext cx="405111" cy="259045"/>
    <xdr:sp macro="" textlink="">
      <xdr:nvSpPr>
        <xdr:cNvPr id="95" name="n_1mainValue有形固定資産減価償却率"/>
        <xdr:cNvSpPr txBox="1"/>
      </xdr:nvSpPr>
      <xdr:spPr>
        <a:xfrm>
          <a:off x="3836044" y="5177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債務償還比率は類似団体平均とほぼ同じとなっており，前年度から</a:t>
          </a:r>
          <a:r>
            <a:rPr kumimoji="1" lang="en-US" altLang="ja-JP" sz="1100">
              <a:latin typeface="ＭＳ Ｐゴシック" panose="020B0600070205080204" pitchFamily="50" charset="-128"/>
              <a:ea typeface="ＭＳ Ｐゴシック" panose="020B0600070205080204" pitchFamily="50" charset="-128"/>
            </a:rPr>
            <a:t>143.7%</a:t>
          </a:r>
          <a:r>
            <a:rPr kumimoji="1" lang="ja-JP" altLang="en-US" sz="1100">
              <a:latin typeface="ＭＳ Ｐゴシック" panose="020B0600070205080204" pitchFamily="50" charset="-128"/>
              <a:ea typeface="ＭＳ Ｐゴシック" panose="020B0600070205080204" pitchFamily="50" charset="-128"/>
            </a:rPr>
            <a:t>減となっている。主な要因としては，経常一般財源等が増となったことである。</a:t>
          </a:r>
        </a:p>
        <a:p>
          <a:r>
            <a:rPr kumimoji="1" lang="ja-JP" altLang="en-US" sz="1100">
              <a:latin typeface="ＭＳ Ｐゴシック" panose="020B0600070205080204" pitchFamily="50" charset="-128"/>
              <a:ea typeface="ＭＳ Ｐゴシック" panose="020B0600070205080204" pitchFamily="50" charset="-128"/>
            </a:rPr>
            <a:t>経常一般財源等（歳入）等は，普通交付税が人口減により減少していく見込であることから，継続的に事務・事業の見直しを行い経常的な経費の適正化に向けて取り組んでいく。</a:t>
          </a: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2" name="直線コネクタ 111"/>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3" name="テキスト ボックス 112"/>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4" name="直線コネクタ 113"/>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5" name="テキスト ボックス 114"/>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6" name="直線コネクタ 115"/>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7" name="テキスト ボックス 116"/>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8" name="直線コネクタ 117"/>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9" name="テキスト ボックス 118"/>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0" name="直線コネクタ 119"/>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1" name="テキスト ボックス 120"/>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2" name="直線コネクタ 121"/>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3" name="テキスト ボックス 122"/>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94025</xdr:rowOff>
    </xdr:to>
    <xdr:cxnSp macro="">
      <xdr:nvCxnSpPr>
        <xdr:cNvPr id="126" name="直線コネクタ 125"/>
        <xdr:cNvCxnSpPr/>
      </xdr:nvCxnSpPr>
      <xdr:spPr>
        <a:xfrm flipV="1">
          <a:off x="14793595" y="5261428"/>
          <a:ext cx="1269" cy="14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97852</xdr:rowOff>
    </xdr:from>
    <xdr:ext cx="469744" cy="259045"/>
    <xdr:sp macro="" textlink="">
      <xdr:nvSpPr>
        <xdr:cNvPr id="127" name="債務償還比率最小値テキスト"/>
        <xdr:cNvSpPr txBox="1"/>
      </xdr:nvSpPr>
      <xdr:spPr>
        <a:xfrm>
          <a:off x="14846300" y="669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94025</xdr:rowOff>
    </xdr:from>
    <xdr:to>
      <xdr:col>76</xdr:col>
      <xdr:colOff>111125</xdr:colOff>
      <xdr:row>34</xdr:row>
      <xdr:rowOff>94025</xdr:rowOff>
    </xdr:to>
    <xdr:cxnSp macro="">
      <xdr:nvCxnSpPr>
        <xdr:cNvPr id="128" name="直線コネクタ 127"/>
        <xdr:cNvCxnSpPr/>
      </xdr:nvCxnSpPr>
      <xdr:spPr>
        <a:xfrm>
          <a:off x="14706600" y="669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9"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0" name="直線コネクタ 129"/>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92446</xdr:rowOff>
    </xdr:from>
    <xdr:ext cx="469744" cy="259045"/>
    <xdr:sp macro="" textlink="">
      <xdr:nvSpPr>
        <xdr:cNvPr id="131" name="債務償還比率平均値テキスト"/>
        <xdr:cNvSpPr txBox="1"/>
      </xdr:nvSpPr>
      <xdr:spPr>
        <a:xfrm>
          <a:off x="14846300" y="60074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114019</xdr:rowOff>
    </xdr:from>
    <xdr:to>
      <xdr:col>76</xdr:col>
      <xdr:colOff>73025</xdr:colOff>
      <xdr:row>31</xdr:row>
      <xdr:rowOff>44169</xdr:rowOff>
    </xdr:to>
    <xdr:sp macro="" textlink="">
      <xdr:nvSpPr>
        <xdr:cNvPr id="132" name="フローチャート: 判断 131"/>
        <xdr:cNvSpPr/>
      </xdr:nvSpPr>
      <xdr:spPr>
        <a:xfrm>
          <a:off x="14744700" y="60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100330</xdr:rowOff>
    </xdr:from>
    <xdr:to>
      <xdr:col>72</xdr:col>
      <xdr:colOff>123825</xdr:colOff>
      <xdr:row>32</xdr:row>
      <xdr:rowOff>30480</xdr:rowOff>
    </xdr:to>
    <xdr:sp macro="" textlink="">
      <xdr:nvSpPr>
        <xdr:cNvPr id="133" name="フローチャート: 判断 132"/>
        <xdr:cNvSpPr/>
      </xdr:nvSpPr>
      <xdr:spPr>
        <a:xfrm>
          <a:off x="14033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106036</xdr:rowOff>
    </xdr:from>
    <xdr:to>
      <xdr:col>68</xdr:col>
      <xdr:colOff>123825</xdr:colOff>
      <xdr:row>32</xdr:row>
      <xdr:rowOff>36186</xdr:rowOff>
    </xdr:to>
    <xdr:sp macro="" textlink="">
      <xdr:nvSpPr>
        <xdr:cNvPr id="134" name="フローチャート: 判断 133"/>
        <xdr:cNvSpPr/>
      </xdr:nvSpPr>
      <xdr:spPr>
        <a:xfrm>
          <a:off x="13271500" y="619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81670</xdr:rowOff>
    </xdr:from>
    <xdr:to>
      <xdr:col>64</xdr:col>
      <xdr:colOff>123825</xdr:colOff>
      <xdr:row>32</xdr:row>
      <xdr:rowOff>11820</xdr:rowOff>
    </xdr:to>
    <xdr:sp macro="" textlink="">
      <xdr:nvSpPr>
        <xdr:cNvPr id="135" name="フローチャート: 判断 134"/>
        <xdr:cNvSpPr/>
      </xdr:nvSpPr>
      <xdr:spPr>
        <a:xfrm>
          <a:off x="12509500" y="616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112667</xdr:rowOff>
    </xdr:from>
    <xdr:to>
      <xdr:col>60</xdr:col>
      <xdr:colOff>123825</xdr:colOff>
      <xdr:row>32</xdr:row>
      <xdr:rowOff>42817</xdr:rowOff>
    </xdr:to>
    <xdr:sp macro="" textlink="">
      <xdr:nvSpPr>
        <xdr:cNvPr id="136" name="フローチャート: 判断 135"/>
        <xdr:cNvSpPr/>
      </xdr:nvSpPr>
      <xdr:spPr>
        <a:xfrm>
          <a:off x="11747500" y="619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60661</xdr:rowOff>
    </xdr:from>
    <xdr:to>
      <xdr:col>76</xdr:col>
      <xdr:colOff>73025</xdr:colOff>
      <xdr:row>30</xdr:row>
      <xdr:rowOff>162261</xdr:rowOff>
    </xdr:to>
    <xdr:sp macro="" textlink="">
      <xdr:nvSpPr>
        <xdr:cNvPr id="142" name="楕円 141"/>
        <xdr:cNvSpPr/>
      </xdr:nvSpPr>
      <xdr:spPr>
        <a:xfrm>
          <a:off x="14744700" y="597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83538</xdr:rowOff>
    </xdr:from>
    <xdr:ext cx="469744" cy="259045"/>
    <xdr:sp macro="" textlink="">
      <xdr:nvSpPr>
        <xdr:cNvPr id="143" name="債務償還比率該当値テキスト"/>
        <xdr:cNvSpPr txBox="1"/>
      </xdr:nvSpPr>
      <xdr:spPr>
        <a:xfrm>
          <a:off x="14846300" y="582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110816</xdr:rowOff>
    </xdr:from>
    <xdr:to>
      <xdr:col>72</xdr:col>
      <xdr:colOff>123825</xdr:colOff>
      <xdr:row>32</xdr:row>
      <xdr:rowOff>40966</xdr:rowOff>
    </xdr:to>
    <xdr:sp macro="" textlink="">
      <xdr:nvSpPr>
        <xdr:cNvPr id="144" name="楕円 143"/>
        <xdr:cNvSpPr/>
      </xdr:nvSpPr>
      <xdr:spPr>
        <a:xfrm>
          <a:off x="14033500" y="619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111461</xdr:rowOff>
    </xdr:from>
    <xdr:to>
      <xdr:col>76</xdr:col>
      <xdr:colOff>22225</xdr:colOff>
      <xdr:row>31</xdr:row>
      <xdr:rowOff>161616</xdr:rowOff>
    </xdr:to>
    <xdr:cxnSp macro="">
      <xdr:nvCxnSpPr>
        <xdr:cNvPr id="145" name="直線コネクタ 144"/>
        <xdr:cNvCxnSpPr/>
      </xdr:nvCxnSpPr>
      <xdr:spPr>
        <a:xfrm flipV="1">
          <a:off x="14084300" y="6026486"/>
          <a:ext cx="711200" cy="22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116024</xdr:rowOff>
    </xdr:from>
    <xdr:to>
      <xdr:col>68</xdr:col>
      <xdr:colOff>123825</xdr:colOff>
      <xdr:row>31</xdr:row>
      <xdr:rowOff>46174</xdr:rowOff>
    </xdr:to>
    <xdr:sp macro="" textlink="">
      <xdr:nvSpPr>
        <xdr:cNvPr id="146" name="楕円 145"/>
        <xdr:cNvSpPr/>
      </xdr:nvSpPr>
      <xdr:spPr>
        <a:xfrm>
          <a:off x="13271500" y="603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166824</xdr:rowOff>
    </xdr:from>
    <xdr:to>
      <xdr:col>72</xdr:col>
      <xdr:colOff>73025</xdr:colOff>
      <xdr:row>31</xdr:row>
      <xdr:rowOff>161616</xdr:rowOff>
    </xdr:to>
    <xdr:cxnSp macro="">
      <xdr:nvCxnSpPr>
        <xdr:cNvPr id="147" name="直線コネクタ 146"/>
        <xdr:cNvCxnSpPr/>
      </xdr:nvCxnSpPr>
      <xdr:spPr>
        <a:xfrm>
          <a:off x="13322300" y="6081849"/>
          <a:ext cx="762000" cy="16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36177</xdr:rowOff>
    </xdr:from>
    <xdr:to>
      <xdr:col>64</xdr:col>
      <xdr:colOff>123825</xdr:colOff>
      <xdr:row>31</xdr:row>
      <xdr:rowOff>137777</xdr:rowOff>
    </xdr:to>
    <xdr:sp macro="" textlink="">
      <xdr:nvSpPr>
        <xdr:cNvPr id="148" name="楕円 147"/>
        <xdr:cNvSpPr/>
      </xdr:nvSpPr>
      <xdr:spPr>
        <a:xfrm>
          <a:off x="12509500" y="612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166824</xdr:rowOff>
    </xdr:from>
    <xdr:to>
      <xdr:col>68</xdr:col>
      <xdr:colOff>73025</xdr:colOff>
      <xdr:row>31</xdr:row>
      <xdr:rowOff>86977</xdr:rowOff>
    </xdr:to>
    <xdr:cxnSp macro="">
      <xdr:nvCxnSpPr>
        <xdr:cNvPr id="149" name="直線コネクタ 148"/>
        <xdr:cNvCxnSpPr/>
      </xdr:nvCxnSpPr>
      <xdr:spPr>
        <a:xfrm flipV="1">
          <a:off x="12560300" y="6081849"/>
          <a:ext cx="762000" cy="9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120841</xdr:rowOff>
    </xdr:from>
    <xdr:to>
      <xdr:col>60</xdr:col>
      <xdr:colOff>123825</xdr:colOff>
      <xdr:row>32</xdr:row>
      <xdr:rowOff>50991</xdr:rowOff>
    </xdr:to>
    <xdr:sp macro="" textlink="">
      <xdr:nvSpPr>
        <xdr:cNvPr id="150" name="楕円 149"/>
        <xdr:cNvSpPr/>
      </xdr:nvSpPr>
      <xdr:spPr>
        <a:xfrm>
          <a:off x="11747500" y="620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86977</xdr:rowOff>
    </xdr:from>
    <xdr:to>
      <xdr:col>64</xdr:col>
      <xdr:colOff>73025</xdr:colOff>
      <xdr:row>32</xdr:row>
      <xdr:rowOff>191</xdr:rowOff>
    </xdr:to>
    <xdr:cxnSp macro="">
      <xdr:nvCxnSpPr>
        <xdr:cNvPr id="151" name="直線コネクタ 150"/>
        <xdr:cNvCxnSpPr/>
      </xdr:nvCxnSpPr>
      <xdr:spPr>
        <a:xfrm flipV="1">
          <a:off x="11798300" y="6173452"/>
          <a:ext cx="762000" cy="8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47007</xdr:rowOff>
    </xdr:from>
    <xdr:ext cx="469744" cy="259045"/>
    <xdr:sp macro="" textlink="">
      <xdr:nvSpPr>
        <xdr:cNvPr id="152" name="n_1aveValue債務償還比率"/>
        <xdr:cNvSpPr txBox="1"/>
      </xdr:nvSpPr>
      <xdr:spPr>
        <a:xfrm>
          <a:off x="13836727" y="596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27313</xdr:rowOff>
    </xdr:from>
    <xdr:ext cx="469744" cy="259045"/>
    <xdr:sp macro="" textlink="">
      <xdr:nvSpPr>
        <xdr:cNvPr id="153" name="n_2aveValue債務償還比率"/>
        <xdr:cNvSpPr txBox="1"/>
      </xdr:nvSpPr>
      <xdr:spPr>
        <a:xfrm>
          <a:off x="13087427" y="628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2947</xdr:rowOff>
    </xdr:from>
    <xdr:ext cx="469744" cy="259045"/>
    <xdr:sp macro="" textlink="">
      <xdr:nvSpPr>
        <xdr:cNvPr id="154" name="n_3aveValue債務償還比率"/>
        <xdr:cNvSpPr txBox="1"/>
      </xdr:nvSpPr>
      <xdr:spPr>
        <a:xfrm>
          <a:off x="12325427" y="626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59344</xdr:rowOff>
    </xdr:from>
    <xdr:ext cx="469744" cy="259045"/>
    <xdr:sp macro="" textlink="">
      <xdr:nvSpPr>
        <xdr:cNvPr id="155" name="n_4aveValue債務償還比率"/>
        <xdr:cNvSpPr txBox="1"/>
      </xdr:nvSpPr>
      <xdr:spPr>
        <a:xfrm>
          <a:off x="11563427" y="597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32093</xdr:rowOff>
    </xdr:from>
    <xdr:ext cx="469744" cy="259045"/>
    <xdr:sp macro="" textlink="">
      <xdr:nvSpPr>
        <xdr:cNvPr id="156" name="n_1mainValue債務償還比率"/>
        <xdr:cNvSpPr txBox="1"/>
      </xdr:nvSpPr>
      <xdr:spPr>
        <a:xfrm>
          <a:off x="13836727" y="6290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62701</xdr:rowOff>
    </xdr:from>
    <xdr:ext cx="469744" cy="259045"/>
    <xdr:sp macro="" textlink="">
      <xdr:nvSpPr>
        <xdr:cNvPr id="157" name="n_2mainValue債務償還比率"/>
        <xdr:cNvSpPr txBox="1"/>
      </xdr:nvSpPr>
      <xdr:spPr>
        <a:xfrm>
          <a:off x="13087427" y="580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154304</xdr:rowOff>
    </xdr:from>
    <xdr:ext cx="469744" cy="259045"/>
    <xdr:sp macro="" textlink="">
      <xdr:nvSpPr>
        <xdr:cNvPr id="158" name="n_3mainValue債務償還比率"/>
        <xdr:cNvSpPr txBox="1"/>
      </xdr:nvSpPr>
      <xdr:spPr>
        <a:xfrm>
          <a:off x="12325427" y="589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42118</xdr:rowOff>
    </xdr:from>
    <xdr:ext cx="469744" cy="259045"/>
    <xdr:sp macro="" textlink="">
      <xdr:nvSpPr>
        <xdr:cNvPr id="159" name="n_4mainValue債務償還比率"/>
        <xdr:cNvSpPr txBox="1"/>
      </xdr:nvSpPr>
      <xdr:spPr>
        <a:xfrm>
          <a:off x="11563427" y="6300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宮城県気仙沼市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60,151
59,604
332.44
78,008,663
69,421,915
3,836,850
19,242,836
30,853,761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123825</xdr:rowOff>
    </xdr:from>
    <xdr:to>
      <xdr:col>24</xdr:col>
      <xdr:colOff>62865</xdr:colOff>
      <xdr:row>41</xdr:row>
      <xdr:rowOff>26670</xdr:rowOff>
    </xdr:to>
    <xdr:cxnSp macro="">
      <xdr:nvCxnSpPr>
        <xdr:cNvPr id="57" name="直線コネクタ 56"/>
        <xdr:cNvCxnSpPr/>
      </xdr:nvCxnSpPr>
      <xdr:spPr>
        <a:xfrm flipV="1">
          <a:off x="4634865" y="578167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30497</xdr:rowOff>
    </xdr:from>
    <xdr:ext cx="405111" cy="259045"/>
    <xdr:sp macro="" textlink="">
      <xdr:nvSpPr>
        <xdr:cNvPr id="58" name="【道路】&#10;有形固定資産減価償却率最小値テキスト"/>
        <xdr:cNvSpPr txBox="1"/>
      </xdr:nvSpPr>
      <xdr:spPr>
        <a:xfrm>
          <a:off x="4673600" y="705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26670</xdr:rowOff>
    </xdr:from>
    <xdr:to>
      <xdr:col>24</xdr:col>
      <xdr:colOff>152400</xdr:colOff>
      <xdr:row>41</xdr:row>
      <xdr:rowOff>26670</xdr:rowOff>
    </xdr:to>
    <xdr:cxnSp macro="">
      <xdr:nvCxnSpPr>
        <xdr:cNvPr id="59" name="直線コネクタ 58"/>
        <xdr:cNvCxnSpPr/>
      </xdr:nvCxnSpPr>
      <xdr:spPr>
        <a:xfrm>
          <a:off x="4546600" y="705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70502</xdr:rowOff>
    </xdr:from>
    <xdr:ext cx="405111" cy="259045"/>
    <xdr:sp macro="" textlink="">
      <xdr:nvSpPr>
        <xdr:cNvPr id="60" name="【道路】&#10;有形固定資産減価償却率最大値テキスト"/>
        <xdr:cNvSpPr txBox="1"/>
      </xdr:nvSpPr>
      <xdr:spPr>
        <a:xfrm>
          <a:off x="4673600" y="555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123825</xdr:rowOff>
    </xdr:from>
    <xdr:to>
      <xdr:col>24</xdr:col>
      <xdr:colOff>152400</xdr:colOff>
      <xdr:row>33</xdr:row>
      <xdr:rowOff>123825</xdr:rowOff>
    </xdr:to>
    <xdr:cxnSp macro="">
      <xdr:nvCxnSpPr>
        <xdr:cNvPr id="61" name="直線コネクタ 60"/>
        <xdr:cNvCxnSpPr/>
      </xdr:nvCxnSpPr>
      <xdr:spPr>
        <a:xfrm>
          <a:off x="4546600" y="578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162577</xdr:rowOff>
    </xdr:from>
    <xdr:ext cx="405111" cy="259045"/>
    <xdr:sp macro="" textlink="">
      <xdr:nvSpPr>
        <xdr:cNvPr id="62" name="【道路】&#10;有形固定資産減価償却率平均値テキスト"/>
        <xdr:cNvSpPr txBox="1"/>
      </xdr:nvSpPr>
      <xdr:spPr>
        <a:xfrm>
          <a:off x="4673600" y="633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3" name="フローチャート: 判断 62"/>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101600</xdr:rowOff>
    </xdr:from>
    <xdr:to>
      <xdr:col>20</xdr:col>
      <xdr:colOff>38100</xdr:colOff>
      <xdr:row>38</xdr:row>
      <xdr:rowOff>31750</xdr:rowOff>
    </xdr:to>
    <xdr:sp macro="" textlink="">
      <xdr:nvSpPr>
        <xdr:cNvPr id="64" name="フローチャート: 判断 63"/>
        <xdr:cNvSpPr/>
      </xdr:nvSpPr>
      <xdr:spPr>
        <a:xfrm>
          <a:off x="3746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88265</xdr:rowOff>
    </xdr:from>
    <xdr:to>
      <xdr:col>15</xdr:col>
      <xdr:colOff>101600</xdr:colOff>
      <xdr:row>38</xdr:row>
      <xdr:rowOff>18415</xdr:rowOff>
    </xdr:to>
    <xdr:sp macro="" textlink="">
      <xdr:nvSpPr>
        <xdr:cNvPr id="65" name="フローチャート: 判断 64"/>
        <xdr:cNvSpPr/>
      </xdr:nvSpPr>
      <xdr:spPr>
        <a:xfrm>
          <a:off x="2857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46355</xdr:rowOff>
    </xdr:from>
    <xdr:to>
      <xdr:col>10</xdr:col>
      <xdr:colOff>165100</xdr:colOff>
      <xdr:row>37</xdr:row>
      <xdr:rowOff>147955</xdr:rowOff>
    </xdr:to>
    <xdr:sp macro="" textlink="">
      <xdr:nvSpPr>
        <xdr:cNvPr id="66" name="フローチャート: 判断 65"/>
        <xdr:cNvSpPr/>
      </xdr:nvSpPr>
      <xdr:spPr>
        <a:xfrm>
          <a:off x="1968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158750</xdr:rowOff>
    </xdr:from>
    <xdr:to>
      <xdr:col>6</xdr:col>
      <xdr:colOff>38100</xdr:colOff>
      <xdr:row>37</xdr:row>
      <xdr:rowOff>88900</xdr:rowOff>
    </xdr:to>
    <xdr:sp macro="" textlink="">
      <xdr:nvSpPr>
        <xdr:cNvPr id="67" name="フローチャート: 判断 66"/>
        <xdr:cNvSpPr/>
      </xdr:nvSpPr>
      <xdr:spPr>
        <a:xfrm>
          <a:off x="1079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147320</xdr:rowOff>
    </xdr:from>
    <xdr:to>
      <xdr:col>24</xdr:col>
      <xdr:colOff>114300</xdr:colOff>
      <xdr:row>41</xdr:row>
      <xdr:rowOff>77470</xdr:rowOff>
    </xdr:to>
    <xdr:sp macro="" textlink="">
      <xdr:nvSpPr>
        <xdr:cNvPr id="73" name="楕円 72"/>
        <xdr:cNvSpPr/>
      </xdr:nvSpPr>
      <xdr:spPr>
        <a:xfrm>
          <a:off x="45847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62247</xdr:rowOff>
    </xdr:from>
    <xdr:ext cx="405111" cy="259045"/>
    <xdr:sp macro="" textlink="">
      <xdr:nvSpPr>
        <xdr:cNvPr id="74" name="【道路】&#10;有形固定資産減価償却率該当値テキスト"/>
        <xdr:cNvSpPr txBox="1"/>
      </xdr:nvSpPr>
      <xdr:spPr>
        <a:xfrm>
          <a:off x="4673600" y="692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122555</xdr:rowOff>
    </xdr:from>
    <xdr:to>
      <xdr:col>20</xdr:col>
      <xdr:colOff>38100</xdr:colOff>
      <xdr:row>41</xdr:row>
      <xdr:rowOff>52705</xdr:rowOff>
    </xdr:to>
    <xdr:sp macro="" textlink="">
      <xdr:nvSpPr>
        <xdr:cNvPr id="75" name="楕円 74"/>
        <xdr:cNvSpPr/>
      </xdr:nvSpPr>
      <xdr:spPr>
        <a:xfrm>
          <a:off x="3746500" y="698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1905</xdr:rowOff>
    </xdr:from>
    <xdr:to>
      <xdr:col>24</xdr:col>
      <xdr:colOff>63500</xdr:colOff>
      <xdr:row>41</xdr:row>
      <xdr:rowOff>26670</xdr:rowOff>
    </xdr:to>
    <xdr:cxnSp macro="">
      <xdr:nvCxnSpPr>
        <xdr:cNvPr id="76" name="直線コネクタ 75"/>
        <xdr:cNvCxnSpPr/>
      </xdr:nvCxnSpPr>
      <xdr:spPr>
        <a:xfrm>
          <a:off x="3797300" y="703135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48277</xdr:rowOff>
    </xdr:from>
    <xdr:ext cx="405111" cy="259045"/>
    <xdr:sp macro="" textlink="">
      <xdr:nvSpPr>
        <xdr:cNvPr id="77" name="n_1aveValue【道路】&#10;有形固定資産減価償却率"/>
        <xdr:cNvSpPr txBox="1"/>
      </xdr:nvSpPr>
      <xdr:spPr>
        <a:xfrm>
          <a:off x="35820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34942</xdr:rowOff>
    </xdr:from>
    <xdr:ext cx="405111" cy="259045"/>
    <xdr:sp macro="" textlink="">
      <xdr:nvSpPr>
        <xdr:cNvPr id="78" name="n_2aveValue【道路】&#10;有形固定資産減価償却率"/>
        <xdr:cNvSpPr txBox="1"/>
      </xdr:nvSpPr>
      <xdr:spPr>
        <a:xfrm>
          <a:off x="2705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164482</xdr:rowOff>
    </xdr:from>
    <xdr:ext cx="405111" cy="259045"/>
    <xdr:sp macro="" textlink="">
      <xdr:nvSpPr>
        <xdr:cNvPr id="79" name="n_3aveValue【道路】&#10;有形固定資産減価償却率"/>
        <xdr:cNvSpPr txBox="1"/>
      </xdr:nvSpPr>
      <xdr:spPr>
        <a:xfrm>
          <a:off x="18167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105427</xdr:rowOff>
    </xdr:from>
    <xdr:ext cx="405111" cy="259045"/>
    <xdr:sp macro="" textlink="">
      <xdr:nvSpPr>
        <xdr:cNvPr id="80" name="n_4aveValue【道路】&#10;有形固定資産減価償却率"/>
        <xdr:cNvSpPr txBox="1"/>
      </xdr:nvSpPr>
      <xdr:spPr>
        <a:xfrm>
          <a:off x="927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43832</xdr:rowOff>
    </xdr:from>
    <xdr:ext cx="405111" cy="259045"/>
    <xdr:sp macro="" textlink="">
      <xdr:nvSpPr>
        <xdr:cNvPr id="81" name="n_1mainValue【道路】&#10;有形固定資産減価償却率"/>
        <xdr:cNvSpPr txBox="1"/>
      </xdr:nvSpPr>
      <xdr:spPr>
        <a:xfrm>
          <a:off x="3582044" y="707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2" name="直線コネクタ 9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3" name="テキスト ボックス 9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4" name="直線コネクタ 9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5" name="テキスト ボックス 94"/>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6" name="直線コネクタ 9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7" name="テキスト ボックス 96"/>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8" name="直線コネクタ 9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9" name="テキスト ボックス 98"/>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0" name="直線コネクタ 9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1" name="テキスト ボックス 100"/>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2" name="直線コネクタ 10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3" name="テキスト ボックス 102"/>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5" name="テキスト ボックス 10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147196</xdr:rowOff>
    </xdr:from>
    <xdr:to>
      <xdr:col>54</xdr:col>
      <xdr:colOff>189865</xdr:colOff>
      <xdr:row>41</xdr:row>
      <xdr:rowOff>64019</xdr:rowOff>
    </xdr:to>
    <xdr:cxnSp macro="">
      <xdr:nvCxnSpPr>
        <xdr:cNvPr id="107" name="直線コネクタ 106"/>
        <xdr:cNvCxnSpPr/>
      </xdr:nvCxnSpPr>
      <xdr:spPr>
        <a:xfrm flipV="1">
          <a:off x="10476865" y="5805046"/>
          <a:ext cx="0" cy="1288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67846</xdr:rowOff>
    </xdr:from>
    <xdr:ext cx="469744" cy="259045"/>
    <xdr:sp macro="" textlink="">
      <xdr:nvSpPr>
        <xdr:cNvPr id="108" name="【道路】&#10;一人当たり延長最小値テキスト"/>
        <xdr:cNvSpPr txBox="1"/>
      </xdr:nvSpPr>
      <xdr:spPr>
        <a:xfrm>
          <a:off x="10515600" y="709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64019</xdr:rowOff>
    </xdr:from>
    <xdr:to>
      <xdr:col>55</xdr:col>
      <xdr:colOff>88900</xdr:colOff>
      <xdr:row>41</xdr:row>
      <xdr:rowOff>64019</xdr:rowOff>
    </xdr:to>
    <xdr:cxnSp macro="">
      <xdr:nvCxnSpPr>
        <xdr:cNvPr id="109" name="直線コネクタ 108"/>
        <xdr:cNvCxnSpPr/>
      </xdr:nvCxnSpPr>
      <xdr:spPr>
        <a:xfrm>
          <a:off x="10388600" y="709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93873</xdr:rowOff>
    </xdr:from>
    <xdr:ext cx="534377" cy="259045"/>
    <xdr:sp macro="" textlink="">
      <xdr:nvSpPr>
        <xdr:cNvPr id="110" name="【道路】&#10;一人当たり延長最大値テキスト"/>
        <xdr:cNvSpPr txBox="1"/>
      </xdr:nvSpPr>
      <xdr:spPr>
        <a:xfrm>
          <a:off x="10515600" y="55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147196</xdr:rowOff>
    </xdr:from>
    <xdr:to>
      <xdr:col>55</xdr:col>
      <xdr:colOff>88900</xdr:colOff>
      <xdr:row>33</xdr:row>
      <xdr:rowOff>147196</xdr:rowOff>
    </xdr:to>
    <xdr:cxnSp macro="">
      <xdr:nvCxnSpPr>
        <xdr:cNvPr id="111" name="直線コネクタ 110"/>
        <xdr:cNvCxnSpPr/>
      </xdr:nvCxnSpPr>
      <xdr:spPr>
        <a:xfrm>
          <a:off x="10388600" y="580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153037</xdr:rowOff>
    </xdr:from>
    <xdr:ext cx="534377" cy="259045"/>
    <xdr:sp macro="" textlink="">
      <xdr:nvSpPr>
        <xdr:cNvPr id="112" name="【道路】&#10;一人当たり延長平均値テキスト"/>
        <xdr:cNvSpPr txBox="1"/>
      </xdr:nvSpPr>
      <xdr:spPr>
        <a:xfrm>
          <a:off x="10515600" y="6496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3160</xdr:rowOff>
    </xdr:from>
    <xdr:to>
      <xdr:col>55</xdr:col>
      <xdr:colOff>50800</xdr:colOff>
      <xdr:row>38</xdr:row>
      <xdr:rowOff>104760</xdr:rowOff>
    </xdr:to>
    <xdr:sp macro="" textlink="">
      <xdr:nvSpPr>
        <xdr:cNvPr id="113" name="フローチャート: 判断 112"/>
        <xdr:cNvSpPr/>
      </xdr:nvSpPr>
      <xdr:spPr>
        <a:xfrm>
          <a:off x="10426700" y="651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124188</xdr:rowOff>
    </xdr:from>
    <xdr:to>
      <xdr:col>50</xdr:col>
      <xdr:colOff>165100</xdr:colOff>
      <xdr:row>40</xdr:row>
      <xdr:rowOff>54338</xdr:rowOff>
    </xdr:to>
    <xdr:sp macro="" textlink="">
      <xdr:nvSpPr>
        <xdr:cNvPr id="114" name="フローチャート: 判断 113"/>
        <xdr:cNvSpPr/>
      </xdr:nvSpPr>
      <xdr:spPr>
        <a:xfrm>
          <a:off x="9588500" y="681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112007</xdr:rowOff>
    </xdr:from>
    <xdr:to>
      <xdr:col>46</xdr:col>
      <xdr:colOff>38100</xdr:colOff>
      <xdr:row>40</xdr:row>
      <xdr:rowOff>42157</xdr:rowOff>
    </xdr:to>
    <xdr:sp macro="" textlink="">
      <xdr:nvSpPr>
        <xdr:cNvPr id="115" name="フローチャート: 判断 114"/>
        <xdr:cNvSpPr/>
      </xdr:nvSpPr>
      <xdr:spPr>
        <a:xfrm>
          <a:off x="8699500" y="679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117264</xdr:rowOff>
    </xdr:from>
    <xdr:to>
      <xdr:col>41</xdr:col>
      <xdr:colOff>101600</xdr:colOff>
      <xdr:row>40</xdr:row>
      <xdr:rowOff>47414</xdr:rowOff>
    </xdr:to>
    <xdr:sp macro="" textlink="">
      <xdr:nvSpPr>
        <xdr:cNvPr id="116" name="フローチャート: 判断 115"/>
        <xdr:cNvSpPr/>
      </xdr:nvSpPr>
      <xdr:spPr>
        <a:xfrm>
          <a:off x="7810500" y="680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43852</xdr:rowOff>
    </xdr:from>
    <xdr:to>
      <xdr:col>36</xdr:col>
      <xdr:colOff>165100</xdr:colOff>
      <xdr:row>39</xdr:row>
      <xdr:rowOff>145452</xdr:rowOff>
    </xdr:to>
    <xdr:sp macro="" textlink="">
      <xdr:nvSpPr>
        <xdr:cNvPr id="117" name="フローチャート: 判断 116"/>
        <xdr:cNvSpPr/>
      </xdr:nvSpPr>
      <xdr:spPr>
        <a:xfrm>
          <a:off x="6921500" y="673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135912</xdr:rowOff>
    </xdr:from>
    <xdr:to>
      <xdr:col>55</xdr:col>
      <xdr:colOff>50800</xdr:colOff>
      <xdr:row>38</xdr:row>
      <xdr:rowOff>66062</xdr:rowOff>
    </xdr:to>
    <xdr:sp macro="" textlink="">
      <xdr:nvSpPr>
        <xdr:cNvPr id="123" name="楕円 122"/>
        <xdr:cNvSpPr/>
      </xdr:nvSpPr>
      <xdr:spPr>
        <a:xfrm>
          <a:off x="10426700" y="647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158789</xdr:rowOff>
    </xdr:from>
    <xdr:ext cx="534377" cy="259045"/>
    <xdr:sp macro="" textlink="">
      <xdr:nvSpPr>
        <xdr:cNvPr id="124" name="【道路】&#10;一人当たり延長該当値テキスト"/>
        <xdr:cNvSpPr txBox="1"/>
      </xdr:nvSpPr>
      <xdr:spPr>
        <a:xfrm>
          <a:off x="10515600" y="633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151783</xdr:rowOff>
    </xdr:from>
    <xdr:to>
      <xdr:col>50</xdr:col>
      <xdr:colOff>165100</xdr:colOff>
      <xdr:row>38</xdr:row>
      <xdr:rowOff>81933</xdr:rowOff>
    </xdr:to>
    <xdr:sp macro="" textlink="">
      <xdr:nvSpPr>
        <xdr:cNvPr id="125" name="楕円 124"/>
        <xdr:cNvSpPr/>
      </xdr:nvSpPr>
      <xdr:spPr>
        <a:xfrm>
          <a:off x="9588500" y="649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15262</xdr:rowOff>
    </xdr:from>
    <xdr:to>
      <xdr:col>55</xdr:col>
      <xdr:colOff>0</xdr:colOff>
      <xdr:row>38</xdr:row>
      <xdr:rowOff>31133</xdr:rowOff>
    </xdr:to>
    <xdr:cxnSp macro="">
      <xdr:nvCxnSpPr>
        <xdr:cNvPr id="126" name="直線コネクタ 125"/>
        <xdr:cNvCxnSpPr/>
      </xdr:nvCxnSpPr>
      <xdr:spPr>
        <a:xfrm flipV="1">
          <a:off x="9639300" y="6530362"/>
          <a:ext cx="838200" cy="1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45465</xdr:rowOff>
    </xdr:from>
    <xdr:ext cx="534377" cy="259045"/>
    <xdr:sp macro="" textlink="">
      <xdr:nvSpPr>
        <xdr:cNvPr id="127" name="n_1aveValue【道路】&#10;一人当たり延長"/>
        <xdr:cNvSpPr txBox="1"/>
      </xdr:nvSpPr>
      <xdr:spPr>
        <a:xfrm>
          <a:off x="9359411" y="690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58684</xdr:rowOff>
    </xdr:from>
    <xdr:ext cx="534377" cy="259045"/>
    <xdr:sp macro="" textlink="">
      <xdr:nvSpPr>
        <xdr:cNvPr id="128" name="n_2aveValue【道路】&#10;一人当たり延長"/>
        <xdr:cNvSpPr txBox="1"/>
      </xdr:nvSpPr>
      <xdr:spPr>
        <a:xfrm>
          <a:off x="8483111" y="657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63941</xdr:rowOff>
    </xdr:from>
    <xdr:ext cx="534377" cy="259045"/>
    <xdr:sp macro="" textlink="">
      <xdr:nvSpPr>
        <xdr:cNvPr id="129" name="n_3aveValue【道路】&#10;一人当たり延長"/>
        <xdr:cNvSpPr txBox="1"/>
      </xdr:nvSpPr>
      <xdr:spPr>
        <a:xfrm>
          <a:off x="7594111" y="657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161979</xdr:rowOff>
    </xdr:from>
    <xdr:ext cx="534377" cy="259045"/>
    <xdr:sp macro="" textlink="">
      <xdr:nvSpPr>
        <xdr:cNvPr id="130" name="n_4aveValue【道路】&#10;一人当たり延長"/>
        <xdr:cNvSpPr txBox="1"/>
      </xdr:nvSpPr>
      <xdr:spPr>
        <a:xfrm>
          <a:off x="6705111" y="650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98460</xdr:rowOff>
    </xdr:from>
    <xdr:ext cx="534377" cy="259045"/>
    <xdr:sp macro="" textlink="">
      <xdr:nvSpPr>
        <xdr:cNvPr id="131" name="n_1mainValue【道路】&#10;一人当たり延長"/>
        <xdr:cNvSpPr txBox="1"/>
      </xdr:nvSpPr>
      <xdr:spPr>
        <a:xfrm>
          <a:off x="9359411" y="627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2" name="テキスト ボックス 14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3" name="直線コネクタ 14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4" name="テキスト ボックス 14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5" name="直線コネクタ 14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6" name="テキスト ボックス 14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7" name="直線コネクタ 14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8" name="テキスト ボックス 14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9" name="直線コネクタ 14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0" name="テキスト ボックス 14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2" name="テキスト ボックス 151"/>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89154</xdr:rowOff>
    </xdr:from>
    <xdr:to>
      <xdr:col>24</xdr:col>
      <xdr:colOff>62865</xdr:colOff>
      <xdr:row>64</xdr:row>
      <xdr:rowOff>68580</xdr:rowOff>
    </xdr:to>
    <xdr:cxnSp macro="">
      <xdr:nvCxnSpPr>
        <xdr:cNvPr id="154" name="直線コネクタ 153"/>
        <xdr:cNvCxnSpPr/>
      </xdr:nvCxnSpPr>
      <xdr:spPr>
        <a:xfrm flipV="1">
          <a:off x="4634865" y="969035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55" name="【橋りょう・トンネル】&#10;有形固定資産減価償却率最小値テキスト"/>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56" name="直線コネクタ 155"/>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35831</xdr:rowOff>
    </xdr:from>
    <xdr:ext cx="405111" cy="259045"/>
    <xdr:sp macro="" textlink="">
      <xdr:nvSpPr>
        <xdr:cNvPr id="157" name="【橋りょう・トンネル】&#10;有形固定資産減価償却率最大値テキスト"/>
        <xdr:cNvSpPr txBox="1"/>
      </xdr:nvSpPr>
      <xdr:spPr>
        <a:xfrm>
          <a:off x="4673600" y="9465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89154</xdr:rowOff>
    </xdr:from>
    <xdr:to>
      <xdr:col>24</xdr:col>
      <xdr:colOff>152400</xdr:colOff>
      <xdr:row>56</xdr:row>
      <xdr:rowOff>89154</xdr:rowOff>
    </xdr:to>
    <xdr:cxnSp macro="">
      <xdr:nvCxnSpPr>
        <xdr:cNvPr id="158" name="直線コネクタ 157"/>
        <xdr:cNvCxnSpPr/>
      </xdr:nvCxnSpPr>
      <xdr:spPr>
        <a:xfrm>
          <a:off x="4546600" y="969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143527</xdr:rowOff>
    </xdr:from>
    <xdr:ext cx="405111" cy="259045"/>
    <xdr:sp macro="" textlink="">
      <xdr:nvSpPr>
        <xdr:cNvPr id="159" name="【橋りょう・トンネル】&#10;有形固定資産減価償却率平均値テキスト"/>
        <xdr:cNvSpPr txBox="1"/>
      </xdr:nvSpPr>
      <xdr:spPr>
        <a:xfrm>
          <a:off x="4673600" y="10430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120650</xdr:rowOff>
    </xdr:from>
    <xdr:to>
      <xdr:col>24</xdr:col>
      <xdr:colOff>114300</xdr:colOff>
      <xdr:row>62</xdr:row>
      <xdr:rowOff>50800</xdr:rowOff>
    </xdr:to>
    <xdr:sp macro="" textlink="">
      <xdr:nvSpPr>
        <xdr:cNvPr id="160" name="フローチャート: 判断 159"/>
        <xdr:cNvSpPr/>
      </xdr:nvSpPr>
      <xdr:spPr>
        <a:xfrm>
          <a:off x="4584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1778</xdr:rowOff>
    </xdr:from>
    <xdr:to>
      <xdr:col>20</xdr:col>
      <xdr:colOff>38100</xdr:colOff>
      <xdr:row>61</xdr:row>
      <xdr:rowOff>103378</xdr:rowOff>
    </xdr:to>
    <xdr:sp macro="" textlink="">
      <xdr:nvSpPr>
        <xdr:cNvPr id="161" name="フローチャート: 判断 160"/>
        <xdr:cNvSpPr/>
      </xdr:nvSpPr>
      <xdr:spPr>
        <a:xfrm>
          <a:off x="3746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17780</xdr:rowOff>
    </xdr:from>
    <xdr:to>
      <xdr:col>15</xdr:col>
      <xdr:colOff>101600</xdr:colOff>
      <xdr:row>61</xdr:row>
      <xdr:rowOff>119380</xdr:rowOff>
    </xdr:to>
    <xdr:sp macro="" textlink="">
      <xdr:nvSpPr>
        <xdr:cNvPr id="162" name="フローチャート: 判断 161"/>
        <xdr:cNvSpPr/>
      </xdr:nvSpPr>
      <xdr:spPr>
        <a:xfrm>
          <a:off x="2857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152654</xdr:rowOff>
    </xdr:from>
    <xdr:to>
      <xdr:col>10</xdr:col>
      <xdr:colOff>165100</xdr:colOff>
      <xdr:row>61</xdr:row>
      <xdr:rowOff>82804</xdr:rowOff>
    </xdr:to>
    <xdr:sp macro="" textlink="">
      <xdr:nvSpPr>
        <xdr:cNvPr id="163" name="フローチャート: 判断 162"/>
        <xdr:cNvSpPr/>
      </xdr:nvSpPr>
      <xdr:spPr>
        <a:xfrm>
          <a:off x="1968500" y="1043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111506</xdr:rowOff>
    </xdr:from>
    <xdr:to>
      <xdr:col>6</xdr:col>
      <xdr:colOff>38100</xdr:colOff>
      <xdr:row>61</xdr:row>
      <xdr:rowOff>41656</xdr:rowOff>
    </xdr:to>
    <xdr:sp macro="" textlink="">
      <xdr:nvSpPr>
        <xdr:cNvPr id="164" name="フローチャート: 判断 163"/>
        <xdr:cNvSpPr/>
      </xdr:nvSpPr>
      <xdr:spPr>
        <a:xfrm>
          <a:off x="1079500" y="1039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26924</xdr:rowOff>
    </xdr:from>
    <xdr:to>
      <xdr:col>24</xdr:col>
      <xdr:colOff>114300</xdr:colOff>
      <xdr:row>62</xdr:row>
      <xdr:rowOff>128524</xdr:rowOff>
    </xdr:to>
    <xdr:sp macro="" textlink="">
      <xdr:nvSpPr>
        <xdr:cNvPr id="170" name="楕円 169"/>
        <xdr:cNvSpPr/>
      </xdr:nvSpPr>
      <xdr:spPr>
        <a:xfrm>
          <a:off x="4584700" y="1065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5351</xdr:rowOff>
    </xdr:from>
    <xdr:ext cx="405111" cy="259045"/>
    <xdr:sp macro="" textlink="">
      <xdr:nvSpPr>
        <xdr:cNvPr id="171" name="【橋りょう・トンネル】&#10;有形固定資産減価償却率該当値テキスト"/>
        <xdr:cNvSpPr txBox="1"/>
      </xdr:nvSpPr>
      <xdr:spPr>
        <a:xfrm>
          <a:off x="4673600" y="1063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54356</xdr:rowOff>
    </xdr:from>
    <xdr:to>
      <xdr:col>20</xdr:col>
      <xdr:colOff>38100</xdr:colOff>
      <xdr:row>60</xdr:row>
      <xdr:rowOff>155956</xdr:rowOff>
    </xdr:to>
    <xdr:sp macro="" textlink="">
      <xdr:nvSpPr>
        <xdr:cNvPr id="172" name="楕円 171"/>
        <xdr:cNvSpPr/>
      </xdr:nvSpPr>
      <xdr:spPr>
        <a:xfrm>
          <a:off x="3746500" y="1034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105156</xdr:rowOff>
    </xdr:from>
    <xdr:to>
      <xdr:col>24</xdr:col>
      <xdr:colOff>63500</xdr:colOff>
      <xdr:row>62</xdr:row>
      <xdr:rowOff>77724</xdr:rowOff>
    </xdr:to>
    <xdr:cxnSp macro="">
      <xdr:nvCxnSpPr>
        <xdr:cNvPr id="173" name="直線コネクタ 172"/>
        <xdr:cNvCxnSpPr/>
      </xdr:nvCxnSpPr>
      <xdr:spPr>
        <a:xfrm>
          <a:off x="3797300" y="10392156"/>
          <a:ext cx="8382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94505</xdr:rowOff>
    </xdr:from>
    <xdr:ext cx="405111" cy="259045"/>
    <xdr:sp macro="" textlink="">
      <xdr:nvSpPr>
        <xdr:cNvPr id="174" name="n_1aveValue【橋りょう・トンネル】&#10;有形固定資産減価償却率"/>
        <xdr:cNvSpPr txBox="1"/>
      </xdr:nvSpPr>
      <xdr:spPr>
        <a:xfrm>
          <a:off x="3582044" y="1055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135907</xdr:rowOff>
    </xdr:from>
    <xdr:ext cx="405111" cy="259045"/>
    <xdr:sp macro="" textlink="">
      <xdr:nvSpPr>
        <xdr:cNvPr id="175" name="n_2aveValue【橋りょう・トンネル】&#10;有形固定資産減価償却率"/>
        <xdr:cNvSpPr txBox="1"/>
      </xdr:nvSpPr>
      <xdr:spPr>
        <a:xfrm>
          <a:off x="2705744" y="1025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99331</xdr:rowOff>
    </xdr:from>
    <xdr:ext cx="405111" cy="259045"/>
    <xdr:sp macro="" textlink="">
      <xdr:nvSpPr>
        <xdr:cNvPr id="176" name="n_3aveValue【橋りょう・トンネル】&#10;有形固定資産減価償却率"/>
        <xdr:cNvSpPr txBox="1"/>
      </xdr:nvSpPr>
      <xdr:spPr>
        <a:xfrm>
          <a:off x="1816744" y="10214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58183</xdr:rowOff>
    </xdr:from>
    <xdr:ext cx="405111" cy="259045"/>
    <xdr:sp macro="" textlink="">
      <xdr:nvSpPr>
        <xdr:cNvPr id="177" name="n_4aveValue【橋りょう・トンネル】&#10;有形固定資産減価償却率"/>
        <xdr:cNvSpPr txBox="1"/>
      </xdr:nvSpPr>
      <xdr:spPr>
        <a:xfrm>
          <a:off x="927744" y="1017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1033</xdr:rowOff>
    </xdr:from>
    <xdr:ext cx="405111" cy="259045"/>
    <xdr:sp macro="" textlink="">
      <xdr:nvSpPr>
        <xdr:cNvPr id="178" name="n_1mainValue【橋りょう・トンネル】&#10;有形固定資産減価償却率"/>
        <xdr:cNvSpPr txBox="1"/>
      </xdr:nvSpPr>
      <xdr:spPr>
        <a:xfrm>
          <a:off x="3582044" y="10116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9" name="直線コネクタ 18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0" name="テキスト ボックス 18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1" name="直線コネクタ 19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2" name="テキスト ボックス 191"/>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3" name="直線コネクタ 19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4" name="テキスト ボックス 193"/>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5" name="直線コネクタ 19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6" name="テキスト ボックス 195"/>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7" name="直線コネクタ 19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8" name="テキスト ボックス 19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0" name="テキスト ボックス 19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93928</xdr:rowOff>
    </xdr:from>
    <xdr:to>
      <xdr:col>54</xdr:col>
      <xdr:colOff>189865</xdr:colOff>
      <xdr:row>64</xdr:row>
      <xdr:rowOff>74155</xdr:rowOff>
    </xdr:to>
    <xdr:cxnSp macro="">
      <xdr:nvCxnSpPr>
        <xdr:cNvPr id="202" name="直線コネクタ 201"/>
        <xdr:cNvCxnSpPr/>
      </xdr:nvCxnSpPr>
      <xdr:spPr>
        <a:xfrm flipV="1">
          <a:off x="10476865" y="9695128"/>
          <a:ext cx="0" cy="1351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77982</xdr:rowOff>
    </xdr:from>
    <xdr:ext cx="469744" cy="259045"/>
    <xdr:sp macro="" textlink="">
      <xdr:nvSpPr>
        <xdr:cNvPr id="203" name="【橋りょう・トンネル】&#10;一人当たり有形固定資産（償却資産）額最小値テキスト"/>
        <xdr:cNvSpPr txBox="1"/>
      </xdr:nvSpPr>
      <xdr:spPr>
        <a:xfrm>
          <a:off x="10515600" y="1105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74155</xdr:rowOff>
    </xdr:from>
    <xdr:to>
      <xdr:col>55</xdr:col>
      <xdr:colOff>88900</xdr:colOff>
      <xdr:row>64</xdr:row>
      <xdr:rowOff>74155</xdr:rowOff>
    </xdr:to>
    <xdr:cxnSp macro="">
      <xdr:nvCxnSpPr>
        <xdr:cNvPr id="204" name="直線コネクタ 203"/>
        <xdr:cNvCxnSpPr/>
      </xdr:nvCxnSpPr>
      <xdr:spPr>
        <a:xfrm>
          <a:off x="10388600" y="1104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40605</xdr:rowOff>
    </xdr:from>
    <xdr:ext cx="690189" cy="259045"/>
    <xdr:sp macro="" textlink="">
      <xdr:nvSpPr>
        <xdr:cNvPr id="205" name="【橋りょう・トンネル】&#10;一人当たり有形固定資産（償却資産）額最大値テキスト"/>
        <xdr:cNvSpPr txBox="1"/>
      </xdr:nvSpPr>
      <xdr:spPr>
        <a:xfrm>
          <a:off x="10515600" y="94703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3,553,470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93928</xdr:rowOff>
    </xdr:from>
    <xdr:to>
      <xdr:col>55</xdr:col>
      <xdr:colOff>88900</xdr:colOff>
      <xdr:row>56</xdr:row>
      <xdr:rowOff>93928</xdr:rowOff>
    </xdr:to>
    <xdr:cxnSp macro="">
      <xdr:nvCxnSpPr>
        <xdr:cNvPr id="206" name="直線コネクタ 205"/>
        <xdr:cNvCxnSpPr/>
      </xdr:nvCxnSpPr>
      <xdr:spPr>
        <a:xfrm>
          <a:off x="10388600" y="969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49027</xdr:rowOff>
    </xdr:from>
    <xdr:ext cx="599010" cy="259045"/>
    <xdr:sp macro="" textlink="">
      <xdr:nvSpPr>
        <xdr:cNvPr id="207" name="【橋りょう・トンネル】&#10;一人当たり有形固定資産（償却資産）額平均値テキスト"/>
        <xdr:cNvSpPr txBox="1"/>
      </xdr:nvSpPr>
      <xdr:spPr>
        <a:xfrm>
          <a:off x="10515600" y="10678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26150</xdr:rowOff>
    </xdr:from>
    <xdr:to>
      <xdr:col>55</xdr:col>
      <xdr:colOff>50800</xdr:colOff>
      <xdr:row>63</xdr:row>
      <xdr:rowOff>127750</xdr:rowOff>
    </xdr:to>
    <xdr:sp macro="" textlink="">
      <xdr:nvSpPr>
        <xdr:cNvPr id="208" name="フローチャート: 判断 207"/>
        <xdr:cNvSpPr/>
      </xdr:nvSpPr>
      <xdr:spPr>
        <a:xfrm>
          <a:off x="10426700" y="1082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119913</xdr:rowOff>
    </xdr:from>
    <xdr:to>
      <xdr:col>50</xdr:col>
      <xdr:colOff>165100</xdr:colOff>
      <xdr:row>64</xdr:row>
      <xdr:rowOff>50063</xdr:rowOff>
    </xdr:to>
    <xdr:sp macro="" textlink="">
      <xdr:nvSpPr>
        <xdr:cNvPr id="209" name="フローチャート: 判断 208"/>
        <xdr:cNvSpPr/>
      </xdr:nvSpPr>
      <xdr:spPr>
        <a:xfrm>
          <a:off x="9588500" y="1092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120264</xdr:rowOff>
    </xdr:from>
    <xdr:to>
      <xdr:col>46</xdr:col>
      <xdr:colOff>38100</xdr:colOff>
      <xdr:row>64</xdr:row>
      <xdr:rowOff>50414</xdr:rowOff>
    </xdr:to>
    <xdr:sp macro="" textlink="">
      <xdr:nvSpPr>
        <xdr:cNvPr id="210" name="フローチャート: 判断 209"/>
        <xdr:cNvSpPr/>
      </xdr:nvSpPr>
      <xdr:spPr>
        <a:xfrm>
          <a:off x="8699500" y="1092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120762</xdr:rowOff>
    </xdr:from>
    <xdr:to>
      <xdr:col>41</xdr:col>
      <xdr:colOff>101600</xdr:colOff>
      <xdr:row>64</xdr:row>
      <xdr:rowOff>50912</xdr:rowOff>
    </xdr:to>
    <xdr:sp macro="" textlink="">
      <xdr:nvSpPr>
        <xdr:cNvPr id="211" name="フローチャート: 判断 210"/>
        <xdr:cNvSpPr/>
      </xdr:nvSpPr>
      <xdr:spPr>
        <a:xfrm>
          <a:off x="7810500" y="1092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122459</xdr:rowOff>
    </xdr:from>
    <xdr:to>
      <xdr:col>36</xdr:col>
      <xdr:colOff>165100</xdr:colOff>
      <xdr:row>64</xdr:row>
      <xdr:rowOff>52609</xdr:rowOff>
    </xdr:to>
    <xdr:sp macro="" textlink="">
      <xdr:nvSpPr>
        <xdr:cNvPr id="212" name="フローチャート: 判断 211"/>
        <xdr:cNvSpPr/>
      </xdr:nvSpPr>
      <xdr:spPr>
        <a:xfrm>
          <a:off x="6921500" y="1092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125761</xdr:rowOff>
    </xdr:from>
    <xdr:to>
      <xdr:col>55</xdr:col>
      <xdr:colOff>50800</xdr:colOff>
      <xdr:row>64</xdr:row>
      <xdr:rowOff>55911</xdr:rowOff>
    </xdr:to>
    <xdr:sp macro="" textlink="">
      <xdr:nvSpPr>
        <xdr:cNvPr id="218" name="楕円 217"/>
        <xdr:cNvSpPr/>
      </xdr:nvSpPr>
      <xdr:spPr>
        <a:xfrm>
          <a:off x="10426700" y="1092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40688</xdr:rowOff>
    </xdr:from>
    <xdr:ext cx="599010" cy="259045"/>
    <xdr:sp macro="" textlink="">
      <xdr:nvSpPr>
        <xdr:cNvPr id="219" name="【橋りょう・トンネル】&#10;一人当たり有形固定資産（償却資産）額該当値テキスト"/>
        <xdr:cNvSpPr txBox="1"/>
      </xdr:nvSpPr>
      <xdr:spPr>
        <a:xfrm>
          <a:off x="10515600" y="1084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124457</xdr:rowOff>
    </xdr:from>
    <xdr:to>
      <xdr:col>50</xdr:col>
      <xdr:colOff>165100</xdr:colOff>
      <xdr:row>64</xdr:row>
      <xdr:rowOff>54607</xdr:rowOff>
    </xdr:to>
    <xdr:sp macro="" textlink="">
      <xdr:nvSpPr>
        <xdr:cNvPr id="220" name="楕円 219"/>
        <xdr:cNvSpPr/>
      </xdr:nvSpPr>
      <xdr:spPr>
        <a:xfrm>
          <a:off x="9588500" y="1092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3807</xdr:rowOff>
    </xdr:from>
    <xdr:to>
      <xdr:col>55</xdr:col>
      <xdr:colOff>0</xdr:colOff>
      <xdr:row>64</xdr:row>
      <xdr:rowOff>5111</xdr:rowOff>
    </xdr:to>
    <xdr:cxnSp macro="">
      <xdr:nvCxnSpPr>
        <xdr:cNvPr id="221" name="直線コネクタ 220"/>
        <xdr:cNvCxnSpPr/>
      </xdr:nvCxnSpPr>
      <xdr:spPr>
        <a:xfrm>
          <a:off x="9639300" y="10976607"/>
          <a:ext cx="838200" cy="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66590</xdr:rowOff>
    </xdr:from>
    <xdr:ext cx="599010" cy="259045"/>
    <xdr:sp macro="" textlink="">
      <xdr:nvSpPr>
        <xdr:cNvPr id="222" name="n_1aveValue【橋りょう・トンネル】&#10;一人当たり有形固定資産（償却資産）額"/>
        <xdr:cNvSpPr txBox="1"/>
      </xdr:nvSpPr>
      <xdr:spPr>
        <a:xfrm>
          <a:off x="9327095" y="10696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66941</xdr:rowOff>
    </xdr:from>
    <xdr:ext cx="599010" cy="259045"/>
    <xdr:sp macro="" textlink="">
      <xdr:nvSpPr>
        <xdr:cNvPr id="223" name="n_2aveValue【橋りょう・トンネル】&#10;一人当たり有形固定資産（償却資産）額"/>
        <xdr:cNvSpPr txBox="1"/>
      </xdr:nvSpPr>
      <xdr:spPr>
        <a:xfrm>
          <a:off x="8450795" y="1069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67439</xdr:rowOff>
    </xdr:from>
    <xdr:ext cx="599010" cy="259045"/>
    <xdr:sp macro="" textlink="">
      <xdr:nvSpPr>
        <xdr:cNvPr id="224" name="n_3aveValue【橋りょう・トンネル】&#10;一人当たり有形固定資産（償却資産）額"/>
        <xdr:cNvSpPr txBox="1"/>
      </xdr:nvSpPr>
      <xdr:spPr>
        <a:xfrm>
          <a:off x="7561795" y="1069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69136</xdr:rowOff>
    </xdr:from>
    <xdr:ext cx="599010" cy="259045"/>
    <xdr:sp macro="" textlink="">
      <xdr:nvSpPr>
        <xdr:cNvPr id="225" name="n_4aveValue【橋りょう・トンネル】&#10;一人当たり有形固定資産（償却資産）額"/>
        <xdr:cNvSpPr txBox="1"/>
      </xdr:nvSpPr>
      <xdr:spPr>
        <a:xfrm>
          <a:off x="6672795" y="1069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45734</xdr:rowOff>
    </xdr:from>
    <xdr:ext cx="599010" cy="259045"/>
    <xdr:sp macro="" textlink="">
      <xdr:nvSpPr>
        <xdr:cNvPr id="226" name="n_1mainValue【橋りょう・トンネル】&#10;一人当たり有形固定資産（償却資産）額"/>
        <xdr:cNvSpPr txBox="1"/>
      </xdr:nvSpPr>
      <xdr:spPr>
        <a:xfrm>
          <a:off x="9327095" y="11018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7" name="正方形/長方形 22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8" name="正方形/長方形 22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9" name="正方形/長方形 22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0" name="正方形/長方形 22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1" name="正方形/長方形 23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2" name="正方形/長方形 23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3" name="正方形/長方形 23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4" name="正方形/長方形 23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5" name="テキスト ボックス 23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6" name="直線コネクタ 23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7" name="テキスト ボックス 23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8" name="直線コネクタ 23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39" name="テキスト ボックス 238"/>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0" name="直線コネクタ 23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1" name="テキスト ボックス 24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2" name="直線コネクタ 24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3" name="テキスト ボックス 24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4" name="直線コネクタ 24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5" name="テキスト ボックス 24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6" name="直線コネクタ 24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7" name="テキスト ボックス 24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8" name="直線コネクタ 24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49" name="テキスト ボックス 248"/>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29936</xdr:rowOff>
    </xdr:from>
    <xdr:to>
      <xdr:col>24</xdr:col>
      <xdr:colOff>62865</xdr:colOff>
      <xdr:row>86</xdr:row>
      <xdr:rowOff>60961</xdr:rowOff>
    </xdr:to>
    <xdr:cxnSp macro="">
      <xdr:nvCxnSpPr>
        <xdr:cNvPr id="252" name="直線コネクタ 251"/>
        <xdr:cNvCxnSpPr/>
      </xdr:nvCxnSpPr>
      <xdr:spPr>
        <a:xfrm flipV="1">
          <a:off x="4634865" y="13403036"/>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405111" cy="259045"/>
    <xdr:sp macro="" textlink="">
      <xdr:nvSpPr>
        <xdr:cNvPr id="253" name="【公営住宅】&#10;有形固定資産減価償却率最小値テキスト"/>
        <xdr:cNvSpPr txBox="1"/>
      </xdr:nvSpPr>
      <xdr:spPr>
        <a:xfrm>
          <a:off x="46736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54" name="直線コネクタ 253"/>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148063</xdr:rowOff>
    </xdr:from>
    <xdr:ext cx="340478" cy="259045"/>
    <xdr:sp macro="" textlink="">
      <xdr:nvSpPr>
        <xdr:cNvPr id="255" name="【公営住宅】&#10;有形固定資産減価償却率最大値テキスト"/>
        <xdr:cNvSpPr txBox="1"/>
      </xdr:nvSpPr>
      <xdr:spPr>
        <a:xfrm>
          <a:off x="4673600" y="1317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29936</xdr:rowOff>
    </xdr:from>
    <xdr:to>
      <xdr:col>24</xdr:col>
      <xdr:colOff>152400</xdr:colOff>
      <xdr:row>78</xdr:row>
      <xdr:rowOff>29936</xdr:rowOff>
    </xdr:to>
    <xdr:cxnSp macro="">
      <xdr:nvCxnSpPr>
        <xdr:cNvPr id="256" name="直線コネクタ 255"/>
        <xdr:cNvCxnSpPr/>
      </xdr:nvCxnSpPr>
      <xdr:spPr>
        <a:xfrm>
          <a:off x="4546600" y="1340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96356</xdr:rowOff>
    </xdr:from>
    <xdr:ext cx="405111" cy="259045"/>
    <xdr:sp macro="" textlink="">
      <xdr:nvSpPr>
        <xdr:cNvPr id="257" name="【公営住宅】&#10;有形固定資産減価償却率平均値テキスト"/>
        <xdr:cNvSpPr txBox="1"/>
      </xdr:nvSpPr>
      <xdr:spPr>
        <a:xfrm>
          <a:off x="4673600" y="14326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117929</xdr:rowOff>
    </xdr:from>
    <xdr:to>
      <xdr:col>24</xdr:col>
      <xdr:colOff>114300</xdr:colOff>
      <xdr:row>84</xdr:row>
      <xdr:rowOff>48079</xdr:rowOff>
    </xdr:to>
    <xdr:sp macro="" textlink="">
      <xdr:nvSpPr>
        <xdr:cNvPr id="258" name="フローチャート: 判断 257"/>
        <xdr:cNvSpPr/>
      </xdr:nvSpPr>
      <xdr:spPr>
        <a:xfrm>
          <a:off x="4584700" y="1434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139156</xdr:rowOff>
    </xdr:from>
    <xdr:to>
      <xdr:col>20</xdr:col>
      <xdr:colOff>38100</xdr:colOff>
      <xdr:row>84</xdr:row>
      <xdr:rowOff>69306</xdr:rowOff>
    </xdr:to>
    <xdr:sp macro="" textlink="">
      <xdr:nvSpPr>
        <xdr:cNvPr id="259" name="フローチャート: 判断 258"/>
        <xdr:cNvSpPr/>
      </xdr:nvSpPr>
      <xdr:spPr>
        <a:xfrm>
          <a:off x="37465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119562</xdr:rowOff>
    </xdr:from>
    <xdr:to>
      <xdr:col>15</xdr:col>
      <xdr:colOff>101600</xdr:colOff>
      <xdr:row>84</xdr:row>
      <xdr:rowOff>49712</xdr:rowOff>
    </xdr:to>
    <xdr:sp macro="" textlink="">
      <xdr:nvSpPr>
        <xdr:cNvPr id="260" name="フローチャート: 判断 259"/>
        <xdr:cNvSpPr/>
      </xdr:nvSpPr>
      <xdr:spPr>
        <a:xfrm>
          <a:off x="2857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82006</xdr:rowOff>
    </xdr:from>
    <xdr:to>
      <xdr:col>10</xdr:col>
      <xdr:colOff>165100</xdr:colOff>
      <xdr:row>84</xdr:row>
      <xdr:rowOff>12156</xdr:rowOff>
    </xdr:to>
    <xdr:sp macro="" textlink="">
      <xdr:nvSpPr>
        <xdr:cNvPr id="261" name="フローチャート: 判断 260"/>
        <xdr:cNvSpPr/>
      </xdr:nvSpPr>
      <xdr:spPr>
        <a:xfrm>
          <a:off x="1968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49349</xdr:rowOff>
    </xdr:from>
    <xdr:to>
      <xdr:col>6</xdr:col>
      <xdr:colOff>38100</xdr:colOff>
      <xdr:row>83</xdr:row>
      <xdr:rowOff>150949</xdr:rowOff>
    </xdr:to>
    <xdr:sp macro="" textlink="">
      <xdr:nvSpPr>
        <xdr:cNvPr id="262" name="フローチャート: 判断 261"/>
        <xdr:cNvSpPr/>
      </xdr:nvSpPr>
      <xdr:spPr>
        <a:xfrm>
          <a:off x="1079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114663</xdr:rowOff>
    </xdr:from>
    <xdr:to>
      <xdr:col>24</xdr:col>
      <xdr:colOff>114300</xdr:colOff>
      <xdr:row>79</xdr:row>
      <xdr:rowOff>44813</xdr:rowOff>
    </xdr:to>
    <xdr:sp macro="" textlink="">
      <xdr:nvSpPr>
        <xdr:cNvPr id="268" name="楕円 267"/>
        <xdr:cNvSpPr/>
      </xdr:nvSpPr>
      <xdr:spPr>
        <a:xfrm>
          <a:off x="4584700" y="1348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137540</xdr:rowOff>
    </xdr:from>
    <xdr:ext cx="405111" cy="259045"/>
    <xdr:sp macro="" textlink="">
      <xdr:nvSpPr>
        <xdr:cNvPr id="269" name="【公営住宅】&#10;有形固定資産減価償却率該当値テキスト"/>
        <xdr:cNvSpPr txBox="1"/>
      </xdr:nvSpPr>
      <xdr:spPr>
        <a:xfrm>
          <a:off x="4673600" y="1333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68943</xdr:rowOff>
    </xdr:from>
    <xdr:to>
      <xdr:col>20</xdr:col>
      <xdr:colOff>38100</xdr:colOff>
      <xdr:row>78</xdr:row>
      <xdr:rowOff>170543</xdr:rowOff>
    </xdr:to>
    <xdr:sp macro="" textlink="">
      <xdr:nvSpPr>
        <xdr:cNvPr id="270" name="楕円 269"/>
        <xdr:cNvSpPr/>
      </xdr:nvSpPr>
      <xdr:spPr>
        <a:xfrm>
          <a:off x="3746500" y="1344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119743</xdr:rowOff>
    </xdr:from>
    <xdr:to>
      <xdr:col>24</xdr:col>
      <xdr:colOff>63500</xdr:colOff>
      <xdr:row>78</xdr:row>
      <xdr:rowOff>165463</xdr:rowOff>
    </xdr:to>
    <xdr:cxnSp macro="">
      <xdr:nvCxnSpPr>
        <xdr:cNvPr id="271" name="直線コネクタ 270"/>
        <xdr:cNvCxnSpPr/>
      </xdr:nvCxnSpPr>
      <xdr:spPr>
        <a:xfrm>
          <a:off x="3797300" y="1349284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60433</xdr:rowOff>
    </xdr:from>
    <xdr:ext cx="405111" cy="259045"/>
    <xdr:sp macro="" textlink="">
      <xdr:nvSpPr>
        <xdr:cNvPr id="272" name="n_1aveValue【公営住宅】&#10;有形固定資産減価償却率"/>
        <xdr:cNvSpPr txBox="1"/>
      </xdr:nvSpPr>
      <xdr:spPr>
        <a:xfrm>
          <a:off x="3582044" y="1446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66239</xdr:rowOff>
    </xdr:from>
    <xdr:ext cx="405111" cy="259045"/>
    <xdr:sp macro="" textlink="">
      <xdr:nvSpPr>
        <xdr:cNvPr id="273" name="n_2aveValue【公営住宅】&#10;有形固定資産減価償却率"/>
        <xdr:cNvSpPr txBox="1"/>
      </xdr:nvSpPr>
      <xdr:spPr>
        <a:xfrm>
          <a:off x="2705744" y="14125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28683</xdr:rowOff>
    </xdr:from>
    <xdr:ext cx="405111" cy="259045"/>
    <xdr:sp macro="" textlink="">
      <xdr:nvSpPr>
        <xdr:cNvPr id="274" name="n_3aveValue【公営住宅】&#10;有形固定資産減価償却率"/>
        <xdr:cNvSpPr txBox="1"/>
      </xdr:nvSpPr>
      <xdr:spPr>
        <a:xfrm>
          <a:off x="18167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167476</xdr:rowOff>
    </xdr:from>
    <xdr:ext cx="405111" cy="259045"/>
    <xdr:sp macro="" textlink="">
      <xdr:nvSpPr>
        <xdr:cNvPr id="275" name="n_4aveValue【公営住宅】&#10;有形固定資産減価償却率"/>
        <xdr:cNvSpPr txBox="1"/>
      </xdr:nvSpPr>
      <xdr:spPr>
        <a:xfrm>
          <a:off x="927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15620</xdr:rowOff>
    </xdr:from>
    <xdr:ext cx="405111" cy="259045"/>
    <xdr:sp macro="" textlink="">
      <xdr:nvSpPr>
        <xdr:cNvPr id="276" name="n_1mainValue【公営住宅】&#10;有形固定資産減価償却率"/>
        <xdr:cNvSpPr txBox="1"/>
      </xdr:nvSpPr>
      <xdr:spPr>
        <a:xfrm>
          <a:off x="3582044" y="13217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7" name="正方形/長方形 27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8" name="正方形/長方形 27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9" name="正方形/長方形 27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0" name="正方形/長方形 27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1" name="正方形/長方形 28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2" name="正方形/長方形 28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3" name="正方形/長方形 28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4" name="正方形/長方形 28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5" name="テキスト ボックス 28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6" name="直線コネクタ 28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7" name="直線コネクタ 28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8" name="テキスト ボックス 28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9" name="直線コネクタ 28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0" name="テキスト ボックス 28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1" name="直線コネクタ 29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2" name="テキスト ボックス 29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3" name="直線コネクタ 29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4" name="テキスト ボックス 29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5" name="直線コネクタ 29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6" name="テキスト ボックス 29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8840</xdr:rowOff>
    </xdr:from>
    <xdr:to>
      <xdr:col>54</xdr:col>
      <xdr:colOff>189865</xdr:colOff>
      <xdr:row>86</xdr:row>
      <xdr:rowOff>36271</xdr:rowOff>
    </xdr:to>
    <xdr:cxnSp macro="">
      <xdr:nvCxnSpPr>
        <xdr:cNvPr id="298" name="直線コネクタ 297"/>
        <xdr:cNvCxnSpPr/>
      </xdr:nvCxnSpPr>
      <xdr:spPr>
        <a:xfrm flipV="1">
          <a:off x="10476865" y="13381940"/>
          <a:ext cx="0"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99"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00" name="直線コネクタ 299"/>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126967</xdr:rowOff>
    </xdr:from>
    <xdr:ext cx="469744" cy="259045"/>
    <xdr:sp macro="" textlink="">
      <xdr:nvSpPr>
        <xdr:cNvPr id="301" name="【公営住宅】&#10;一人当たり面積最大値テキスト"/>
        <xdr:cNvSpPr txBox="1"/>
      </xdr:nvSpPr>
      <xdr:spPr>
        <a:xfrm>
          <a:off x="10515600" y="1315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8840</xdr:rowOff>
    </xdr:from>
    <xdr:to>
      <xdr:col>55</xdr:col>
      <xdr:colOff>88900</xdr:colOff>
      <xdr:row>78</xdr:row>
      <xdr:rowOff>8840</xdr:rowOff>
    </xdr:to>
    <xdr:cxnSp macro="">
      <xdr:nvCxnSpPr>
        <xdr:cNvPr id="302" name="直線コネクタ 301"/>
        <xdr:cNvCxnSpPr/>
      </xdr:nvCxnSpPr>
      <xdr:spPr>
        <a:xfrm>
          <a:off x="10388600" y="1338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113403</xdr:rowOff>
    </xdr:from>
    <xdr:ext cx="469744" cy="259045"/>
    <xdr:sp macro="" textlink="">
      <xdr:nvSpPr>
        <xdr:cNvPr id="303" name="【公営住宅】&#10;一人当たり面積平均値テキスト"/>
        <xdr:cNvSpPr txBox="1"/>
      </xdr:nvSpPr>
      <xdr:spPr>
        <a:xfrm>
          <a:off x="10515600" y="143437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134976</xdr:rowOff>
    </xdr:from>
    <xdr:to>
      <xdr:col>55</xdr:col>
      <xdr:colOff>50800</xdr:colOff>
      <xdr:row>84</xdr:row>
      <xdr:rowOff>65126</xdr:rowOff>
    </xdr:to>
    <xdr:sp macro="" textlink="">
      <xdr:nvSpPr>
        <xdr:cNvPr id="304" name="フローチャート: 判断 303"/>
        <xdr:cNvSpPr/>
      </xdr:nvSpPr>
      <xdr:spPr>
        <a:xfrm>
          <a:off x="104267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94284</xdr:rowOff>
    </xdr:from>
    <xdr:to>
      <xdr:col>50</xdr:col>
      <xdr:colOff>165100</xdr:colOff>
      <xdr:row>85</xdr:row>
      <xdr:rowOff>24434</xdr:rowOff>
    </xdr:to>
    <xdr:sp macro="" textlink="">
      <xdr:nvSpPr>
        <xdr:cNvPr id="305" name="フローチャート: 判断 304"/>
        <xdr:cNvSpPr/>
      </xdr:nvSpPr>
      <xdr:spPr>
        <a:xfrm>
          <a:off x="9588500" y="1449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86970</xdr:rowOff>
    </xdr:from>
    <xdr:to>
      <xdr:col>46</xdr:col>
      <xdr:colOff>38100</xdr:colOff>
      <xdr:row>85</xdr:row>
      <xdr:rowOff>17120</xdr:rowOff>
    </xdr:to>
    <xdr:sp macro="" textlink="">
      <xdr:nvSpPr>
        <xdr:cNvPr id="306" name="フローチャート: 判断 305"/>
        <xdr:cNvSpPr/>
      </xdr:nvSpPr>
      <xdr:spPr>
        <a:xfrm>
          <a:off x="86995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89255</xdr:rowOff>
    </xdr:from>
    <xdr:to>
      <xdr:col>41</xdr:col>
      <xdr:colOff>101600</xdr:colOff>
      <xdr:row>85</xdr:row>
      <xdr:rowOff>19405</xdr:rowOff>
    </xdr:to>
    <xdr:sp macro="" textlink="">
      <xdr:nvSpPr>
        <xdr:cNvPr id="307" name="フローチャート: 判断 306"/>
        <xdr:cNvSpPr/>
      </xdr:nvSpPr>
      <xdr:spPr>
        <a:xfrm>
          <a:off x="7810500" y="1449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86055</xdr:rowOff>
    </xdr:from>
    <xdr:to>
      <xdr:col>36</xdr:col>
      <xdr:colOff>165100</xdr:colOff>
      <xdr:row>85</xdr:row>
      <xdr:rowOff>16205</xdr:rowOff>
    </xdr:to>
    <xdr:sp macro="" textlink="">
      <xdr:nvSpPr>
        <xdr:cNvPr id="308" name="フローチャート: 判断 307"/>
        <xdr:cNvSpPr/>
      </xdr:nvSpPr>
      <xdr:spPr>
        <a:xfrm>
          <a:off x="6921500" y="144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9" name="テキスト ボックス 30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0" name="テキスト ボックス 30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1" name="テキスト ボックス 31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2" name="テキスト ボックス 31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3" name="テキスト ボックス 31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129490</xdr:rowOff>
    </xdr:from>
    <xdr:to>
      <xdr:col>55</xdr:col>
      <xdr:colOff>50800</xdr:colOff>
      <xdr:row>78</xdr:row>
      <xdr:rowOff>59640</xdr:rowOff>
    </xdr:to>
    <xdr:sp macro="" textlink="">
      <xdr:nvSpPr>
        <xdr:cNvPr id="314" name="楕円 313"/>
        <xdr:cNvSpPr/>
      </xdr:nvSpPr>
      <xdr:spPr>
        <a:xfrm>
          <a:off x="10426700" y="1333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82517</xdr:rowOff>
    </xdr:from>
    <xdr:ext cx="469744" cy="259045"/>
    <xdr:sp macro="" textlink="">
      <xdr:nvSpPr>
        <xdr:cNvPr id="315" name="【公営住宅】&#10;一人当たり面積該当値テキスト"/>
        <xdr:cNvSpPr txBox="1"/>
      </xdr:nvSpPr>
      <xdr:spPr>
        <a:xfrm>
          <a:off x="10515600" y="1328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159665</xdr:rowOff>
    </xdr:from>
    <xdr:to>
      <xdr:col>50</xdr:col>
      <xdr:colOff>165100</xdr:colOff>
      <xdr:row>78</xdr:row>
      <xdr:rowOff>89815</xdr:rowOff>
    </xdr:to>
    <xdr:sp macro="" textlink="">
      <xdr:nvSpPr>
        <xdr:cNvPr id="316" name="楕円 315"/>
        <xdr:cNvSpPr/>
      </xdr:nvSpPr>
      <xdr:spPr>
        <a:xfrm>
          <a:off x="9588500" y="1336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8840</xdr:rowOff>
    </xdr:from>
    <xdr:to>
      <xdr:col>55</xdr:col>
      <xdr:colOff>0</xdr:colOff>
      <xdr:row>78</xdr:row>
      <xdr:rowOff>39015</xdr:rowOff>
    </xdr:to>
    <xdr:cxnSp macro="">
      <xdr:nvCxnSpPr>
        <xdr:cNvPr id="317" name="直線コネクタ 316"/>
        <xdr:cNvCxnSpPr/>
      </xdr:nvCxnSpPr>
      <xdr:spPr>
        <a:xfrm flipV="1">
          <a:off x="9639300" y="13381940"/>
          <a:ext cx="8382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15561</xdr:rowOff>
    </xdr:from>
    <xdr:ext cx="469744" cy="259045"/>
    <xdr:sp macro="" textlink="">
      <xdr:nvSpPr>
        <xdr:cNvPr id="318" name="n_1aveValue【公営住宅】&#10;一人当たり面積"/>
        <xdr:cNvSpPr txBox="1"/>
      </xdr:nvSpPr>
      <xdr:spPr>
        <a:xfrm>
          <a:off x="9391727" y="1458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33647</xdr:rowOff>
    </xdr:from>
    <xdr:ext cx="469744" cy="259045"/>
    <xdr:sp macro="" textlink="">
      <xdr:nvSpPr>
        <xdr:cNvPr id="319" name="n_2aveValue【公営住宅】&#10;一人当たり面積"/>
        <xdr:cNvSpPr txBox="1"/>
      </xdr:nvSpPr>
      <xdr:spPr>
        <a:xfrm>
          <a:off x="8515427" y="1426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35932</xdr:rowOff>
    </xdr:from>
    <xdr:ext cx="469744" cy="259045"/>
    <xdr:sp macro="" textlink="">
      <xdr:nvSpPr>
        <xdr:cNvPr id="320" name="n_3aveValue【公営住宅】&#10;一人当たり面積"/>
        <xdr:cNvSpPr txBox="1"/>
      </xdr:nvSpPr>
      <xdr:spPr>
        <a:xfrm>
          <a:off x="7626427" y="1426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32732</xdr:rowOff>
    </xdr:from>
    <xdr:ext cx="469744" cy="259045"/>
    <xdr:sp macro="" textlink="">
      <xdr:nvSpPr>
        <xdr:cNvPr id="321" name="n_4aveValue【公営住宅】&#10;一人当たり面積"/>
        <xdr:cNvSpPr txBox="1"/>
      </xdr:nvSpPr>
      <xdr:spPr>
        <a:xfrm>
          <a:off x="6737427" y="1426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106342</xdr:rowOff>
    </xdr:from>
    <xdr:ext cx="469744" cy="259045"/>
    <xdr:sp macro="" textlink="">
      <xdr:nvSpPr>
        <xdr:cNvPr id="322" name="n_1mainValue【公営住宅】&#10;一人当たり面積"/>
        <xdr:cNvSpPr txBox="1"/>
      </xdr:nvSpPr>
      <xdr:spPr>
        <a:xfrm>
          <a:off x="9391727" y="1313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3" name="正方形/長方形 32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4" name="正方形/長方形 32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5" name="正方形/長方形 32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6" name="正方形/長方形 32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7" name="正方形/長方形 32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8" name="正方形/長方形 32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9" name="正方形/長方形 32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0" name="正方形/長方形 32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1" name="正方形/長方形 33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2" name="正方形/長方形 33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3" name="正方形/長方形 33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4" name="正方形/長方形 33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5" name="正方形/長方形 33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6" name="正方形/長方形 33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7" name="正方形/長方形 33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8" name="正方形/長方形 33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9" name="正方形/長方形 33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0" name="正方形/長方形 33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1" name="正方形/長方形 34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2" name="正方形/長方形 34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3" name="正方形/長方形 34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4" name="正方形/長方形 34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5" name="正方形/長方形 34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6" name="正方形/長方形 34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7" name="テキスト ボックス 34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8" name="直線コネクタ 34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49" name="テキスト ボックス 34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50" name="直線コネクタ 34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51" name="テキスト ボックス 35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52" name="直線コネクタ 35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53" name="テキスト ボックス 35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54" name="直線コネクタ 35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55" name="テキスト ボックス 35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56" name="直線コネクタ 35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57" name="テキスト ボックス 356"/>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8" name="直線コネクタ 35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59" name="テキスト ボックス 35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35052</xdr:rowOff>
    </xdr:from>
    <xdr:to>
      <xdr:col>85</xdr:col>
      <xdr:colOff>126364</xdr:colOff>
      <xdr:row>42</xdr:row>
      <xdr:rowOff>64770</xdr:rowOff>
    </xdr:to>
    <xdr:cxnSp macro="">
      <xdr:nvCxnSpPr>
        <xdr:cNvPr id="361" name="直線コネクタ 360"/>
        <xdr:cNvCxnSpPr/>
      </xdr:nvCxnSpPr>
      <xdr:spPr>
        <a:xfrm flipV="1">
          <a:off x="16318864" y="603580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68597</xdr:rowOff>
    </xdr:from>
    <xdr:ext cx="405111" cy="259045"/>
    <xdr:sp macro="" textlink="">
      <xdr:nvSpPr>
        <xdr:cNvPr id="362" name="【認定こども園・幼稚園・保育所】&#10;有形固定資産減価償却率最小値テキスト"/>
        <xdr:cNvSpPr txBox="1"/>
      </xdr:nvSpPr>
      <xdr:spPr>
        <a:xfrm>
          <a:off x="16357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64770</xdr:rowOff>
    </xdr:from>
    <xdr:to>
      <xdr:col>86</xdr:col>
      <xdr:colOff>25400</xdr:colOff>
      <xdr:row>42</xdr:row>
      <xdr:rowOff>64770</xdr:rowOff>
    </xdr:to>
    <xdr:cxnSp macro="">
      <xdr:nvCxnSpPr>
        <xdr:cNvPr id="363" name="直線コネクタ 362"/>
        <xdr:cNvCxnSpPr/>
      </xdr:nvCxnSpPr>
      <xdr:spPr>
        <a:xfrm>
          <a:off x="16230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153179</xdr:rowOff>
    </xdr:from>
    <xdr:ext cx="405111" cy="259045"/>
    <xdr:sp macro="" textlink="">
      <xdr:nvSpPr>
        <xdr:cNvPr id="364" name="【認定こども園・幼稚園・保育所】&#10;有形固定資産減価償却率最大値テキスト"/>
        <xdr:cNvSpPr txBox="1"/>
      </xdr:nvSpPr>
      <xdr:spPr>
        <a:xfrm>
          <a:off x="16357600" y="5811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35052</xdr:rowOff>
    </xdr:from>
    <xdr:to>
      <xdr:col>86</xdr:col>
      <xdr:colOff>25400</xdr:colOff>
      <xdr:row>35</xdr:row>
      <xdr:rowOff>35052</xdr:rowOff>
    </xdr:to>
    <xdr:cxnSp macro="">
      <xdr:nvCxnSpPr>
        <xdr:cNvPr id="365" name="直線コネクタ 364"/>
        <xdr:cNvCxnSpPr/>
      </xdr:nvCxnSpPr>
      <xdr:spPr>
        <a:xfrm>
          <a:off x="16230600" y="6035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147845</xdr:rowOff>
    </xdr:from>
    <xdr:ext cx="405111" cy="259045"/>
    <xdr:sp macro="" textlink="">
      <xdr:nvSpPr>
        <xdr:cNvPr id="366" name="【認定こども園・幼稚園・保育所】&#10;有形固定資産減価償却率平均値テキスト"/>
        <xdr:cNvSpPr txBox="1"/>
      </xdr:nvSpPr>
      <xdr:spPr>
        <a:xfrm>
          <a:off x="16357600" y="64914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169418</xdr:rowOff>
    </xdr:from>
    <xdr:to>
      <xdr:col>85</xdr:col>
      <xdr:colOff>177800</xdr:colOff>
      <xdr:row>38</xdr:row>
      <xdr:rowOff>99568</xdr:rowOff>
    </xdr:to>
    <xdr:sp macro="" textlink="">
      <xdr:nvSpPr>
        <xdr:cNvPr id="367" name="フローチャート: 判断 366"/>
        <xdr:cNvSpPr/>
      </xdr:nvSpPr>
      <xdr:spPr>
        <a:xfrm>
          <a:off x="16268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55118</xdr:rowOff>
    </xdr:from>
    <xdr:to>
      <xdr:col>81</xdr:col>
      <xdr:colOff>101600</xdr:colOff>
      <xdr:row>39</xdr:row>
      <xdr:rowOff>156718</xdr:rowOff>
    </xdr:to>
    <xdr:sp macro="" textlink="">
      <xdr:nvSpPr>
        <xdr:cNvPr id="368" name="フローチャート: 判断 367"/>
        <xdr:cNvSpPr/>
      </xdr:nvSpPr>
      <xdr:spPr>
        <a:xfrm>
          <a:off x="15430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151130</xdr:rowOff>
    </xdr:from>
    <xdr:to>
      <xdr:col>76</xdr:col>
      <xdr:colOff>165100</xdr:colOff>
      <xdr:row>39</xdr:row>
      <xdr:rowOff>81280</xdr:rowOff>
    </xdr:to>
    <xdr:sp macro="" textlink="">
      <xdr:nvSpPr>
        <xdr:cNvPr id="369" name="フローチャート: 判断 368"/>
        <xdr:cNvSpPr/>
      </xdr:nvSpPr>
      <xdr:spPr>
        <a:xfrm>
          <a:off x="14541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7112</xdr:rowOff>
    </xdr:from>
    <xdr:to>
      <xdr:col>72</xdr:col>
      <xdr:colOff>38100</xdr:colOff>
      <xdr:row>39</xdr:row>
      <xdr:rowOff>108712</xdr:rowOff>
    </xdr:to>
    <xdr:sp macro="" textlink="">
      <xdr:nvSpPr>
        <xdr:cNvPr id="370" name="フローチャート: 判断 369"/>
        <xdr:cNvSpPr/>
      </xdr:nvSpPr>
      <xdr:spPr>
        <a:xfrm>
          <a:off x="13652500" y="66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146558</xdr:rowOff>
    </xdr:from>
    <xdr:to>
      <xdr:col>67</xdr:col>
      <xdr:colOff>101600</xdr:colOff>
      <xdr:row>39</xdr:row>
      <xdr:rowOff>76708</xdr:rowOff>
    </xdr:to>
    <xdr:sp macro="" textlink="">
      <xdr:nvSpPr>
        <xdr:cNvPr id="371" name="フローチャート: 判断 370"/>
        <xdr:cNvSpPr/>
      </xdr:nvSpPr>
      <xdr:spPr>
        <a:xfrm>
          <a:off x="12763500" y="6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2" name="テキスト ボックス 37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3" name="テキスト ボックス 37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4" name="テキスト ボックス 37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5" name="テキスト ボックス 37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6" name="テキスト ボックス 37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157988</xdr:rowOff>
    </xdr:from>
    <xdr:to>
      <xdr:col>85</xdr:col>
      <xdr:colOff>177800</xdr:colOff>
      <xdr:row>38</xdr:row>
      <xdr:rowOff>88138</xdr:rowOff>
    </xdr:to>
    <xdr:sp macro="" textlink="">
      <xdr:nvSpPr>
        <xdr:cNvPr id="377" name="楕円 376"/>
        <xdr:cNvSpPr/>
      </xdr:nvSpPr>
      <xdr:spPr>
        <a:xfrm>
          <a:off x="16268700" y="650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9415</xdr:rowOff>
    </xdr:from>
    <xdr:ext cx="405111" cy="259045"/>
    <xdr:sp macro="" textlink="">
      <xdr:nvSpPr>
        <xdr:cNvPr id="378" name="【認定こども園・幼稚園・保育所】&#10;有形固定資産減価償却率該当値テキスト"/>
        <xdr:cNvSpPr txBox="1"/>
      </xdr:nvSpPr>
      <xdr:spPr>
        <a:xfrm>
          <a:off x="16357600" y="6353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98552</xdr:rowOff>
    </xdr:from>
    <xdr:to>
      <xdr:col>81</xdr:col>
      <xdr:colOff>101600</xdr:colOff>
      <xdr:row>38</xdr:row>
      <xdr:rowOff>28702</xdr:rowOff>
    </xdr:to>
    <xdr:sp macro="" textlink="">
      <xdr:nvSpPr>
        <xdr:cNvPr id="379" name="楕円 378"/>
        <xdr:cNvSpPr/>
      </xdr:nvSpPr>
      <xdr:spPr>
        <a:xfrm>
          <a:off x="15430500" y="644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149352</xdr:rowOff>
    </xdr:from>
    <xdr:to>
      <xdr:col>85</xdr:col>
      <xdr:colOff>127000</xdr:colOff>
      <xdr:row>38</xdr:row>
      <xdr:rowOff>37338</xdr:rowOff>
    </xdr:to>
    <xdr:cxnSp macro="">
      <xdr:nvCxnSpPr>
        <xdr:cNvPr id="380" name="直線コネクタ 379"/>
        <xdr:cNvCxnSpPr/>
      </xdr:nvCxnSpPr>
      <xdr:spPr>
        <a:xfrm>
          <a:off x="15481300" y="649300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147845</xdr:rowOff>
    </xdr:from>
    <xdr:ext cx="405111" cy="259045"/>
    <xdr:sp macro="" textlink="">
      <xdr:nvSpPr>
        <xdr:cNvPr id="381" name="n_1aveValue【認定こども園・幼稚園・保育所】&#10;有形固定資産減価償却率"/>
        <xdr:cNvSpPr txBox="1"/>
      </xdr:nvSpPr>
      <xdr:spPr>
        <a:xfrm>
          <a:off x="15266044" y="683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97807</xdr:rowOff>
    </xdr:from>
    <xdr:ext cx="405111" cy="259045"/>
    <xdr:sp macro="" textlink="">
      <xdr:nvSpPr>
        <xdr:cNvPr id="382" name="n_2aveValue【認定こども園・幼稚園・保育所】&#10;有形固定資産減価償却率"/>
        <xdr:cNvSpPr txBox="1"/>
      </xdr:nvSpPr>
      <xdr:spPr>
        <a:xfrm>
          <a:off x="14389744" y="644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125239</xdr:rowOff>
    </xdr:from>
    <xdr:ext cx="405111" cy="259045"/>
    <xdr:sp macro="" textlink="">
      <xdr:nvSpPr>
        <xdr:cNvPr id="383" name="n_3aveValue【認定こども園・幼稚園・保育所】&#10;有形固定資産減価償却率"/>
        <xdr:cNvSpPr txBox="1"/>
      </xdr:nvSpPr>
      <xdr:spPr>
        <a:xfrm>
          <a:off x="13500744" y="6468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93235</xdr:rowOff>
    </xdr:from>
    <xdr:ext cx="405111" cy="259045"/>
    <xdr:sp macro="" textlink="">
      <xdr:nvSpPr>
        <xdr:cNvPr id="384" name="n_4aveValue【認定こども園・幼稚園・保育所】&#10;有形固定資産減価償却率"/>
        <xdr:cNvSpPr txBox="1"/>
      </xdr:nvSpPr>
      <xdr:spPr>
        <a:xfrm>
          <a:off x="12611744" y="643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45229</xdr:rowOff>
    </xdr:from>
    <xdr:ext cx="405111" cy="259045"/>
    <xdr:sp macro="" textlink="">
      <xdr:nvSpPr>
        <xdr:cNvPr id="385" name="n_1mainValue【認定こども園・幼稚園・保育所】&#10;有形固定資産減価償却率"/>
        <xdr:cNvSpPr txBox="1"/>
      </xdr:nvSpPr>
      <xdr:spPr>
        <a:xfrm>
          <a:off x="15266044" y="621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6" name="正方形/長方形 38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7" name="正方形/長方形 38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8" name="正方形/長方形 38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9" name="正方形/長方形 38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0" name="正方形/長方形 38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1" name="正方形/長方形 39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2" name="正方形/長方形 39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3" name="正方形/長方形 39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4" name="テキスト ボックス 39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5" name="直線コネクタ 39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6" name="直線コネクタ 39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97" name="テキスト ボックス 39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8" name="直線コネクタ 39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99" name="テキスト ボックス 39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00" name="直線コネクタ 39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01" name="テキスト ボックス 40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02" name="直線コネクタ 40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03" name="テキスト ボックス 40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04" name="直線コネクタ 40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05" name="テキスト ボックス 40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6" name="直線コネクタ 40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07" name="テキスト ボックス 40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8" name="直線コネクタ 40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9" name="テキスト ボックス 40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143147</xdr:rowOff>
    </xdr:from>
    <xdr:to>
      <xdr:col>116</xdr:col>
      <xdr:colOff>62864</xdr:colOff>
      <xdr:row>42</xdr:row>
      <xdr:rowOff>43543</xdr:rowOff>
    </xdr:to>
    <xdr:cxnSp macro="">
      <xdr:nvCxnSpPr>
        <xdr:cNvPr id="411" name="直線コネクタ 410"/>
        <xdr:cNvCxnSpPr/>
      </xdr:nvCxnSpPr>
      <xdr:spPr>
        <a:xfrm flipV="1">
          <a:off x="22160864" y="580099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47370</xdr:rowOff>
    </xdr:from>
    <xdr:ext cx="469744" cy="259045"/>
    <xdr:sp macro="" textlink="">
      <xdr:nvSpPr>
        <xdr:cNvPr id="412" name="【認定こども園・幼稚園・保育所】&#10;一人当たり面積最小値テキスト"/>
        <xdr:cNvSpPr txBox="1"/>
      </xdr:nvSpPr>
      <xdr:spPr>
        <a:xfrm>
          <a:off x="22199600" y="724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43543</xdr:rowOff>
    </xdr:from>
    <xdr:to>
      <xdr:col>116</xdr:col>
      <xdr:colOff>152400</xdr:colOff>
      <xdr:row>42</xdr:row>
      <xdr:rowOff>43543</xdr:rowOff>
    </xdr:to>
    <xdr:cxnSp macro="">
      <xdr:nvCxnSpPr>
        <xdr:cNvPr id="413" name="直線コネクタ 412"/>
        <xdr:cNvCxnSpPr/>
      </xdr:nvCxnSpPr>
      <xdr:spPr>
        <a:xfrm>
          <a:off x="22072600" y="724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89824</xdr:rowOff>
    </xdr:from>
    <xdr:ext cx="469744" cy="259045"/>
    <xdr:sp macro="" textlink="">
      <xdr:nvSpPr>
        <xdr:cNvPr id="414" name="【認定こども園・幼稚園・保育所】&#10;一人当たり面積最大値テキスト"/>
        <xdr:cNvSpPr txBox="1"/>
      </xdr:nvSpPr>
      <xdr:spPr>
        <a:xfrm>
          <a:off x="22199600" y="557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143147</xdr:rowOff>
    </xdr:from>
    <xdr:to>
      <xdr:col>116</xdr:col>
      <xdr:colOff>152400</xdr:colOff>
      <xdr:row>33</xdr:row>
      <xdr:rowOff>143147</xdr:rowOff>
    </xdr:to>
    <xdr:cxnSp macro="">
      <xdr:nvCxnSpPr>
        <xdr:cNvPr id="415" name="直線コネクタ 414"/>
        <xdr:cNvCxnSpPr/>
      </xdr:nvCxnSpPr>
      <xdr:spPr>
        <a:xfrm>
          <a:off x="22072600" y="580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160581</xdr:rowOff>
    </xdr:from>
    <xdr:ext cx="469744" cy="259045"/>
    <xdr:sp macro="" textlink="">
      <xdr:nvSpPr>
        <xdr:cNvPr id="416" name="【認定こども園・幼稚園・保育所】&#10;一人当たり面積平均値テキスト"/>
        <xdr:cNvSpPr txBox="1"/>
      </xdr:nvSpPr>
      <xdr:spPr>
        <a:xfrm>
          <a:off x="22199600" y="6675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10704</xdr:rowOff>
    </xdr:from>
    <xdr:to>
      <xdr:col>116</xdr:col>
      <xdr:colOff>114300</xdr:colOff>
      <xdr:row>39</xdr:row>
      <xdr:rowOff>112304</xdr:rowOff>
    </xdr:to>
    <xdr:sp macro="" textlink="">
      <xdr:nvSpPr>
        <xdr:cNvPr id="417" name="フローチャート: 判断 416"/>
        <xdr:cNvSpPr/>
      </xdr:nvSpPr>
      <xdr:spPr>
        <a:xfrm>
          <a:off x="22110700" y="669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82550</xdr:rowOff>
    </xdr:from>
    <xdr:to>
      <xdr:col>112</xdr:col>
      <xdr:colOff>38100</xdr:colOff>
      <xdr:row>40</xdr:row>
      <xdr:rowOff>12700</xdr:rowOff>
    </xdr:to>
    <xdr:sp macro="" textlink="">
      <xdr:nvSpPr>
        <xdr:cNvPr id="418" name="フローチャート: 判断 417"/>
        <xdr:cNvSpPr/>
      </xdr:nvSpPr>
      <xdr:spPr>
        <a:xfrm>
          <a:off x="212725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56424</xdr:rowOff>
    </xdr:from>
    <xdr:to>
      <xdr:col>107</xdr:col>
      <xdr:colOff>101600</xdr:colOff>
      <xdr:row>39</xdr:row>
      <xdr:rowOff>158024</xdr:rowOff>
    </xdr:to>
    <xdr:sp macro="" textlink="">
      <xdr:nvSpPr>
        <xdr:cNvPr id="419" name="フローチャート: 判断 418"/>
        <xdr:cNvSpPr/>
      </xdr:nvSpPr>
      <xdr:spPr>
        <a:xfrm>
          <a:off x="20383500" y="674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62956</xdr:rowOff>
    </xdr:from>
    <xdr:to>
      <xdr:col>102</xdr:col>
      <xdr:colOff>165100</xdr:colOff>
      <xdr:row>39</xdr:row>
      <xdr:rowOff>164556</xdr:rowOff>
    </xdr:to>
    <xdr:sp macro="" textlink="">
      <xdr:nvSpPr>
        <xdr:cNvPr id="420" name="フローチャート: 判断 419"/>
        <xdr:cNvSpPr/>
      </xdr:nvSpPr>
      <xdr:spPr>
        <a:xfrm>
          <a:off x="19494500" y="674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59690</xdr:rowOff>
    </xdr:from>
    <xdr:to>
      <xdr:col>98</xdr:col>
      <xdr:colOff>38100</xdr:colOff>
      <xdr:row>39</xdr:row>
      <xdr:rowOff>161290</xdr:rowOff>
    </xdr:to>
    <xdr:sp macro="" textlink="">
      <xdr:nvSpPr>
        <xdr:cNvPr id="421" name="フローチャート: 判断 420"/>
        <xdr:cNvSpPr/>
      </xdr:nvSpPr>
      <xdr:spPr>
        <a:xfrm>
          <a:off x="18605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2" name="テキスト ボックス 42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3" name="テキスト ボックス 42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4" name="テキスト ボックス 42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5" name="テキスト ボックス 42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6" name="テキスト ボックス 42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80917</xdr:rowOff>
    </xdr:from>
    <xdr:to>
      <xdr:col>116</xdr:col>
      <xdr:colOff>114300</xdr:colOff>
      <xdr:row>39</xdr:row>
      <xdr:rowOff>11067</xdr:rowOff>
    </xdr:to>
    <xdr:sp macro="" textlink="">
      <xdr:nvSpPr>
        <xdr:cNvPr id="427" name="楕円 426"/>
        <xdr:cNvSpPr/>
      </xdr:nvSpPr>
      <xdr:spPr>
        <a:xfrm>
          <a:off x="221107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103794</xdr:rowOff>
    </xdr:from>
    <xdr:ext cx="469744" cy="259045"/>
    <xdr:sp macro="" textlink="">
      <xdr:nvSpPr>
        <xdr:cNvPr id="428" name="【認定こども園・幼稚園・保育所】&#10;一人当たり面積該当値テキスト"/>
        <xdr:cNvSpPr txBox="1"/>
      </xdr:nvSpPr>
      <xdr:spPr>
        <a:xfrm>
          <a:off x="22199600" y="644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74385</xdr:rowOff>
    </xdr:from>
    <xdr:to>
      <xdr:col>112</xdr:col>
      <xdr:colOff>38100</xdr:colOff>
      <xdr:row>39</xdr:row>
      <xdr:rowOff>4535</xdr:rowOff>
    </xdr:to>
    <xdr:sp macro="" textlink="">
      <xdr:nvSpPr>
        <xdr:cNvPr id="429" name="楕円 428"/>
        <xdr:cNvSpPr/>
      </xdr:nvSpPr>
      <xdr:spPr>
        <a:xfrm>
          <a:off x="21272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125185</xdr:rowOff>
    </xdr:from>
    <xdr:to>
      <xdr:col>116</xdr:col>
      <xdr:colOff>63500</xdr:colOff>
      <xdr:row>38</xdr:row>
      <xdr:rowOff>131717</xdr:rowOff>
    </xdr:to>
    <xdr:cxnSp macro="">
      <xdr:nvCxnSpPr>
        <xdr:cNvPr id="430" name="直線コネクタ 429"/>
        <xdr:cNvCxnSpPr/>
      </xdr:nvCxnSpPr>
      <xdr:spPr>
        <a:xfrm>
          <a:off x="21323300" y="6640285"/>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3827</xdr:rowOff>
    </xdr:from>
    <xdr:ext cx="469744" cy="259045"/>
    <xdr:sp macro="" textlink="">
      <xdr:nvSpPr>
        <xdr:cNvPr id="431" name="n_1aveValue【認定こども園・幼稚園・保育所】&#10;一人当たり面積"/>
        <xdr:cNvSpPr txBox="1"/>
      </xdr:nvSpPr>
      <xdr:spPr>
        <a:xfrm>
          <a:off x="210757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3101</xdr:rowOff>
    </xdr:from>
    <xdr:ext cx="469744" cy="259045"/>
    <xdr:sp macro="" textlink="">
      <xdr:nvSpPr>
        <xdr:cNvPr id="432" name="n_2aveValue【認定こども園・幼稚園・保育所】&#10;一人当たり面積"/>
        <xdr:cNvSpPr txBox="1"/>
      </xdr:nvSpPr>
      <xdr:spPr>
        <a:xfrm>
          <a:off x="20199427" y="651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9633</xdr:rowOff>
    </xdr:from>
    <xdr:ext cx="469744" cy="259045"/>
    <xdr:sp macro="" textlink="">
      <xdr:nvSpPr>
        <xdr:cNvPr id="433" name="n_3aveValue【認定こども園・幼稚園・保育所】&#10;一人当たり面積"/>
        <xdr:cNvSpPr txBox="1"/>
      </xdr:nvSpPr>
      <xdr:spPr>
        <a:xfrm>
          <a:off x="19310427" y="652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6367</xdr:rowOff>
    </xdr:from>
    <xdr:ext cx="469744" cy="259045"/>
    <xdr:sp macro="" textlink="">
      <xdr:nvSpPr>
        <xdr:cNvPr id="434" name="n_4aveValue【認定こども園・幼稚園・保育所】&#10;一人当たり面積"/>
        <xdr:cNvSpPr txBox="1"/>
      </xdr:nvSpPr>
      <xdr:spPr>
        <a:xfrm>
          <a:off x="18421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21063</xdr:rowOff>
    </xdr:from>
    <xdr:ext cx="469744" cy="259045"/>
    <xdr:sp macro="" textlink="">
      <xdr:nvSpPr>
        <xdr:cNvPr id="435" name="n_1mainValue【認定こども園・幼稚園・保育所】&#10;一人当たり面積"/>
        <xdr:cNvSpPr txBox="1"/>
      </xdr:nvSpPr>
      <xdr:spPr>
        <a:xfrm>
          <a:off x="21075727" y="636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6" name="正方形/長方形 43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7" name="正方形/長方形 43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8" name="正方形/長方形 43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9" name="正方形/長方形 43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0" name="正方形/長方形 43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1" name="正方形/長方形 44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2" name="正方形/長方形 44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3" name="正方形/長方形 44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4" name="テキスト ボックス 44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5" name="直線コネクタ 44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46" name="テキスト ボックス 44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7" name="直線コネクタ 44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48" name="テキスト ボックス 44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9" name="直線コネクタ 44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0" name="テキスト ボックス 44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1" name="直線コネクタ 45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2" name="テキスト ボックス 45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3" name="直線コネクタ 45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4" name="テキスト ボックス 45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5" name="直線コネクタ 45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6" name="テキスト ボックス 45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7" name="直線コネクタ 45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58" name="テキスト ボックス 45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9" name="直線コネクタ 45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63</xdr:row>
      <xdr:rowOff>89807</xdr:rowOff>
    </xdr:to>
    <xdr:cxnSp macro="">
      <xdr:nvCxnSpPr>
        <xdr:cNvPr id="461" name="直線コネクタ 460"/>
        <xdr:cNvCxnSpPr/>
      </xdr:nvCxnSpPr>
      <xdr:spPr>
        <a:xfrm flipV="1">
          <a:off x="16318864" y="9677944"/>
          <a:ext cx="0" cy="1213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93634</xdr:rowOff>
    </xdr:from>
    <xdr:ext cx="405111" cy="259045"/>
    <xdr:sp macro="" textlink="">
      <xdr:nvSpPr>
        <xdr:cNvPr id="462" name="【学校施設】&#10;有形固定資産減価償却率最小値テキスト"/>
        <xdr:cNvSpPr txBox="1"/>
      </xdr:nvSpPr>
      <xdr:spPr>
        <a:xfrm>
          <a:off x="16357600" y="1089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89807</xdr:rowOff>
    </xdr:from>
    <xdr:to>
      <xdr:col>86</xdr:col>
      <xdr:colOff>25400</xdr:colOff>
      <xdr:row>63</xdr:row>
      <xdr:rowOff>89807</xdr:rowOff>
    </xdr:to>
    <xdr:cxnSp macro="">
      <xdr:nvCxnSpPr>
        <xdr:cNvPr id="463" name="直線コネクタ 462"/>
        <xdr:cNvCxnSpPr/>
      </xdr:nvCxnSpPr>
      <xdr:spPr>
        <a:xfrm>
          <a:off x="16230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464" name="【学校施設】&#10;有形固定資産減価償却率最大値テキスト"/>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465" name="直線コネクタ 464"/>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146793</xdr:rowOff>
    </xdr:from>
    <xdr:ext cx="405111" cy="259045"/>
    <xdr:sp macro="" textlink="">
      <xdr:nvSpPr>
        <xdr:cNvPr id="466" name="【学校施設】&#10;有形固定資産減価償却率平均値テキスト"/>
        <xdr:cNvSpPr txBox="1"/>
      </xdr:nvSpPr>
      <xdr:spPr>
        <a:xfrm>
          <a:off x="16357600" y="10262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123916</xdr:rowOff>
    </xdr:from>
    <xdr:to>
      <xdr:col>85</xdr:col>
      <xdr:colOff>177800</xdr:colOff>
      <xdr:row>61</xdr:row>
      <xdr:rowOff>54066</xdr:rowOff>
    </xdr:to>
    <xdr:sp macro="" textlink="">
      <xdr:nvSpPr>
        <xdr:cNvPr id="467" name="フローチャート: 判断 466"/>
        <xdr:cNvSpPr/>
      </xdr:nvSpPr>
      <xdr:spPr>
        <a:xfrm>
          <a:off x="162687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34109</xdr:rowOff>
    </xdr:from>
    <xdr:to>
      <xdr:col>81</xdr:col>
      <xdr:colOff>101600</xdr:colOff>
      <xdr:row>61</xdr:row>
      <xdr:rowOff>135709</xdr:rowOff>
    </xdr:to>
    <xdr:sp macro="" textlink="">
      <xdr:nvSpPr>
        <xdr:cNvPr id="468" name="フローチャート: 判断 467"/>
        <xdr:cNvSpPr/>
      </xdr:nvSpPr>
      <xdr:spPr>
        <a:xfrm>
          <a:off x="15430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16147</xdr:rowOff>
    </xdr:from>
    <xdr:to>
      <xdr:col>76</xdr:col>
      <xdr:colOff>165100</xdr:colOff>
      <xdr:row>61</xdr:row>
      <xdr:rowOff>117747</xdr:rowOff>
    </xdr:to>
    <xdr:sp macro="" textlink="">
      <xdr:nvSpPr>
        <xdr:cNvPr id="469" name="フローチャート: 判断 468"/>
        <xdr:cNvSpPr/>
      </xdr:nvSpPr>
      <xdr:spPr>
        <a:xfrm>
          <a:off x="14541500" y="1047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7983</xdr:rowOff>
    </xdr:from>
    <xdr:to>
      <xdr:col>72</xdr:col>
      <xdr:colOff>38100</xdr:colOff>
      <xdr:row>61</xdr:row>
      <xdr:rowOff>109583</xdr:rowOff>
    </xdr:to>
    <xdr:sp macro="" textlink="">
      <xdr:nvSpPr>
        <xdr:cNvPr id="470" name="フローチャート: 判断 469"/>
        <xdr:cNvSpPr/>
      </xdr:nvSpPr>
      <xdr:spPr>
        <a:xfrm>
          <a:off x="136525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166370</xdr:rowOff>
    </xdr:from>
    <xdr:to>
      <xdr:col>67</xdr:col>
      <xdr:colOff>101600</xdr:colOff>
      <xdr:row>61</xdr:row>
      <xdr:rowOff>96520</xdr:rowOff>
    </xdr:to>
    <xdr:sp macro="" textlink="">
      <xdr:nvSpPr>
        <xdr:cNvPr id="471" name="フローチャート: 判断 470"/>
        <xdr:cNvSpPr/>
      </xdr:nvSpPr>
      <xdr:spPr>
        <a:xfrm>
          <a:off x="12763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2" name="テキスト ボックス 47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3" name="テキスト ボックス 47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4" name="テキスト ボックス 47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5" name="テキスト ボックス 47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6" name="テキスト ボックス 47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151674</xdr:rowOff>
    </xdr:from>
    <xdr:to>
      <xdr:col>85</xdr:col>
      <xdr:colOff>177800</xdr:colOff>
      <xdr:row>62</xdr:row>
      <xdr:rowOff>81824</xdr:rowOff>
    </xdr:to>
    <xdr:sp macro="" textlink="">
      <xdr:nvSpPr>
        <xdr:cNvPr id="477" name="楕円 476"/>
        <xdr:cNvSpPr/>
      </xdr:nvSpPr>
      <xdr:spPr>
        <a:xfrm>
          <a:off x="16268700" y="1061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130101</xdr:rowOff>
    </xdr:from>
    <xdr:ext cx="405111" cy="259045"/>
    <xdr:sp macro="" textlink="">
      <xdr:nvSpPr>
        <xdr:cNvPr id="478" name="【学校施設】&#10;有形固定資産減価償却率該当値テキスト"/>
        <xdr:cNvSpPr txBox="1"/>
      </xdr:nvSpPr>
      <xdr:spPr>
        <a:xfrm>
          <a:off x="16357600"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122283</xdr:rowOff>
    </xdr:from>
    <xdr:to>
      <xdr:col>81</xdr:col>
      <xdr:colOff>101600</xdr:colOff>
      <xdr:row>62</xdr:row>
      <xdr:rowOff>52433</xdr:rowOff>
    </xdr:to>
    <xdr:sp macro="" textlink="">
      <xdr:nvSpPr>
        <xdr:cNvPr id="479" name="楕円 478"/>
        <xdr:cNvSpPr/>
      </xdr:nvSpPr>
      <xdr:spPr>
        <a:xfrm>
          <a:off x="15430500" y="105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1633</xdr:rowOff>
    </xdr:from>
    <xdr:to>
      <xdr:col>85</xdr:col>
      <xdr:colOff>127000</xdr:colOff>
      <xdr:row>62</xdr:row>
      <xdr:rowOff>31024</xdr:rowOff>
    </xdr:to>
    <xdr:cxnSp macro="">
      <xdr:nvCxnSpPr>
        <xdr:cNvPr id="480" name="直線コネクタ 479"/>
        <xdr:cNvCxnSpPr/>
      </xdr:nvCxnSpPr>
      <xdr:spPr>
        <a:xfrm>
          <a:off x="15481300" y="1063153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152236</xdr:rowOff>
    </xdr:from>
    <xdr:ext cx="405111" cy="259045"/>
    <xdr:sp macro="" textlink="">
      <xdr:nvSpPr>
        <xdr:cNvPr id="481" name="n_1aveValue【学校施設】&#10;有形固定資産減価償却率"/>
        <xdr:cNvSpPr txBox="1"/>
      </xdr:nvSpPr>
      <xdr:spPr>
        <a:xfrm>
          <a:off x="152660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134274</xdr:rowOff>
    </xdr:from>
    <xdr:ext cx="405111" cy="259045"/>
    <xdr:sp macro="" textlink="">
      <xdr:nvSpPr>
        <xdr:cNvPr id="482" name="n_2aveValue【学校施設】&#10;有形固定資産減価償却率"/>
        <xdr:cNvSpPr txBox="1"/>
      </xdr:nvSpPr>
      <xdr:spPr>
        <a:xfrm>
          <a:off x="14389744" y="10249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126110</xdr:rowOff>
    </xdr:from>
    <xdr:ext cx="405111" cy="259045"/>
    <xdr:sp macro="" textlink="">
      <xdr:nvSpPr>
        <xdr:cNvPr id="483" name="n_3aveValue【学校施設】&#10;有形固定資産減価償却率"/>
        <xdr:cNvSpPr txBox="1"/>
      </xdr:nvSpPr>
      <xdr:spPr>
        <a:xfrm>
          <a:off x="13500744" y="10241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113047</xdr:rowOff>
    </xdr:from>
    <xdr:ext cx="405111" cy="259045"/>
    <xdr:sp macro="" textlink="">
      <xdr:nvSpPr>
        <xdr:cNvPr id="484" name="n_4aveValue【学校施設】&#10;有形固定資産減価償却率"/>
        <xdr:cNvSpPr txBox="1"/>
      </xdr:nvSpPr>
      <xdr:spPr>
        <a:xfrm>
          <a:off x="12611744" y="1022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43560</xdr:rowOff>
    </xdr:from>
    <xdr:ext cx="405111" cy="259045"/>
    <xdr:sp macro="" textlink="">
      <xdr:nvSpPr>
        <xdr:cNvPr id="485" name="n_1mainValue【学校施設】&#10;有形固定資産減価償却率"/>
        <xdr:cNvSpPr txBox="1"/>
      </xdr:nvSpPr>
      <xdr:spPr>
        <a:xfrm>
          <a:off x="15266044" y="1067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6" name="正方形/長方形 48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7" name="正方形/長方形 48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8" name="正方形/長方形 48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9" name="正方形/長方形 48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0" name="正方形/長方形 48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1" name="正方形/長方形 49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2" name="正方形/長方形 49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3" name="正方形/長方形 49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4" name="テキスト ボックス 49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5" name="直線コネクタ 49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6" name="テキスト ボックス 49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97" name="直線コネクタ 49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8" name="テキスト ボックス 49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9" name="直線コネクタ 49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0" name="テキスト ボックス 49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1" name="直線コネクタ 50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2" name="テキスト ボックス 50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3" name="直線コネクタ 50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4" name="テキスト ボックス 50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5" name="直線コネクタ 50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6" name="テキスト ボックス 50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69494</xdr:rowOff>
    </xdr:from>
    <xdr:to>
      <xdr:col>116</xdr:col>
      <xdr:colOff>62864</xdr:colOff>
      <xdr:row>63</xdr:row>
      <xdr:rowOff>156363</xdr:rowOff>
    </xdr:to>
    <xdr:cxnSp macro="">
      <xdr:nvCxnSpPr>
        <xdr:cNvPr id="508" name="直線コネクタ 507"/>
        <xdr:cNvCxnSpPr/>
      </xdr:nvCxnSpPr>
      <xdr:spPr>
        <a:xfrm flipV="1">
          <a:off x="22160864" y="9842144"/>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160190</xdr:rowOff>
    </xdr:from>
    <xdr:ext cx="469744" cy="259045"/>
    <xdr:sp macro="" textlink="">
      <xdr:nvSpPr>
        <xdr:cNvPr id="509" name="【学校施設】&#10;一人当たり面積最小値テキスト"/>
        <xdr:cNvSpPr txBox="1"/>
      </xdr:nvSpPr>
      <xdr:spPr>
        <a:xfrm>
          <a:off x="22199600" y="1096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156363</xdr:rowOff>
    </xdr:from>
    <xdr:to>
      <xdr:col>116</xdr:col>
      <xdr:colOff>152400</xdr:colOff>
      <xdr:row>63</xdr:row>
      <xdr:rowOff>156363</xdr:rowOff>
    </xdr:to>
    <xdr:cxnSp macro="">
      <xdr:nvCxnSpPr>
        <xdr:cNvPr id="510" name="直線コネクタ 509"/>
        <xdr:cNvCxnSpPr/>
      </xdr:nvCxnSpPr>
      <xdr:spPr>
        <a:xfrm>
          <a:off x="22072600" y="1095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16171</xdr:rowOff>
    </xdr:from>
    <xdr:ext cx="469744" cy="259045"/>
    <xdr:sp macro="" textlink="">
      <xdr:nvSpPr>
        <xdr:cNvPr id="511" name="【学校施設】&#10;一人当たり面積最大値テキスト"/>
        <xdr:cNvSpPr txBox="1"/>
      </xdr:nvSpPr>
      <xdr:spPr>
        <a:xfrm>
          <a:off x="22199600" y="961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69494</xdr:rowOff>
    </xdr:from>
    <xdr:to>
      <xdr:col>116</xdr:col>
      <xdr:colOff>152400</xdr:colOff>
      <xdr:row>57</xdr:row>
      <xdr:rowOff>69494</xdr:rowOff>
    </xdr:to>
    <xdr:cxnSp macro="">
      <xdr:nvCxnSpPr>
        <xdr:cNvPr id="512" name="直線コネクタ 511"/>
        <xdr:cNvCxnSpPr/>
      </xdr:nvCxnSpPr>
      <xdr:spPr>
        <a:xfrm>
          <a:off x="22072600" y="98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160341</xdr:rowOff>
    </xdr:from>
    <xdr:ext cx="469744" cy="259045"/>
    <xdr:sp macro="" textlink="">
      <xdr:nvSpPr>
        <xdr:cNvPr id="513" name="【学校施設】&#10;一人当たり面積平均値テキスト"/>
        <xdr:cNvSpPr txBox="1"/>
      </xdr:nvSpPr>
      <xdr:spPr>
        <a:xfrm>
          <a:off x="22199600" y="10447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10464</xdr:rowOff>
    </xdr:from>
    <xdr:to>
      <xdr:col>116</xdr:col>
      <xdr:colOff>114300</xdr:colOff>
      <xdr:row>61</xdr:row>
      <xdr:rowOff>112064</xdr:rowOff>
    </xdr:to>
    <xdr:sp macro="" textlink="">
      <xdr:nvSpPr>
        <xdr:cNvPr id="514" name="フローチャート: 判断 513"/>
        <xdr:cNvSpPr/>
      </xdr:nvSpPr>
      <xdr:spPr>
        <a:xfrm>
          <a:off x="22110700" y="1046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160427</xdr:rowOff>
    </xdr:from>
    <xdr:to>
      <xdr:col>112</xdr:col>
      <xdr:colOff>38100</xdr:colOff>
      <xdr:row>62</xdr:row>
      <xdr:rowOff>90577</xdr:rowOff>
    </xdr:to>
    <xdr:sp macro="" textlink="">
      <xdr:nvSpPr>
        <xdr:cNvPr id="515" name="フローチャート: 判断 514"/>
        <xdr:cNvSpPr/>
      </xdr:nvSpPr>
      <xdr:spPr>
        <a:xfrm>
          <a:off x="21272500" y="106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162713</xdr:rowOff>
    </xdr:from>
    <xdr:to>
      <xdr:col>107</xdr:col>
      <xdr:colOff>101600</xdr:colOff>
      <xdr:row>62</xdr:row>
      <xdr:rowOff>92863</xdr:rowOff>
    </xdr:to>
    <xdr:sp macro="" textlink="">
      <xdr:nvSpPr>
        <xdr:cNvPr id="516" name="フローチャート: 判断 515"/>
        <xdr:cNvSpPr/>
      </xdr:nvSpPr>
      <xdr:spPr>
        <a:xfrm>
          <a:off x="20383500" y="1062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xdr:rowOff>
    </xdr:from>
    <xdr:to>
      <xdr:col>102</xdr:col>
      <xdr:colOff>165100</xdr:colOff>
      <xdr:row>62</xdr:row>
      <xdr:rowOff>114808</xdr:rowOff>
    </xdr:to>
    <xdr:sp macro="" textlink="">
      <xdr:nvSpPr>
        <xdr:cNvPr id="517" name="フローチャート: 判断 516"/>
        <xdr:cNvSpPr/>
      </xdr:nvSpPr>
      <xdr:spPr>
        <a:xfrm>
          <a:off x="19494500" y="1064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20980</xdr:rowOff>
    </xdr:from>
    <xdr:to>
      <xdr:col>98</xdr:col>
      <xdr:colOff>38100</xdr:colOff>
      <xdr:row>62</xdr:row>
      <xdr:rowOff>122580</xdr:rowOff>
    </xdr:to>
    <xdr:sp macro="" textlink="">
      <xdr:nvSpPr>
        <xdr:cNvPr id="518" name="フローチャート: 判断 517"/>
        <xdr:cNvSpPr/>
      </xdr:nvSpPr>
      <xdr:spPr>
        <a:xfrm>
          <a:off x="18605500" y="1065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9" name="テキスト ボックス 51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0" name="テキスト ボックス 51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1" name="テキスト ボックス 52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2" name="テキスト ボックス 52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3" name="テキスト ボックス 52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116992</xdr:rowOff>
    </xdr:from>
    <xdr:to>
      <xdr:col>116</xdr:col>
      <xdr:colOff>114300</xdr:colOff>
      <xdr:row>61</xdr:row>
      <xdr:rowOff>47142</xdr:rowOff>
    </xdr:to>
    <xdr:sp macro="" textlink="">
      <xdr:nvSpPr>
        <xdr:cNvPr id="524" name="楕円 523"/>
        <xdr:cNvSpPr/>
      </xdr:nvSpPr>
      <xdr:spPr>
        <a:xfrm>
          <a:off x="22110700" y="1040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139869</xdr:rowOff>
    </xdr:from>
    <xdr:ext cx="469744" cy="259045"/>
    <xdr:sp macro="" textlink="">
      <xdr:nvSpPr>
        <xdr:cNvPr id="525" name="【学校施設】&#10;一人当たり面積該当値テキスト"/>
        <xdr:cNvSpPr txBox="1"/>
      </xdr:nvSpPr>
      <xdr:spPr>
        <a:xfrm>
          <a:off x="22199600" y="10255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134366</xdr:rowOff>
    </xdr:from>
    <xdr:to>
      <xdr:col>112</xdr:col>
      <xdr:colOff>38100</xdr:colOff>
      <xdr:row>61</xdr:row>
      <xdr:rowOff>64516</xdr:rowOff>
    </xdr:to>
    <xdr:sp macro="" textlink="">
      <xdr:nvSpPr>
        <xdr:cNvPr id="526" name="楕円 525"/>
        <xdr:cNvSpPr/>
      </xdr:nvSpPr>
      <xdr:spPr>
        <a:xfrm>
          <a:off x="21272500" y="1042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167792</xdr:rowOff>
    </xdr:from>
    <xdr:to>
      <xdr:col>116</xdr:col>
      <xdr:colOff>63500</xdr:colOff>
      <xdr:row>61</xdr:row>
      <xdr:rowOff>13716</xdr:rowOff>
    </xdr:to>
    <xdr:cxnSp macro="">
      <xdr:nvCxnSpPr>
        <xdr:cNvPr id="527" name="直線コネクタ 526"/>
        <xdr:cNvCxnSpPr/>
      </xdr:nvCxnSpPr>
      <xdr:spPr>
        <a:xfrm flipV="1">
          <a:off x="21323300" y="10454792"/>
          <a:ext cx="8382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81704</xdr:rowOff>
    </xdr:from>
    <xdr:ext cx="469744" cy="259045"/>
    <xdr:sp macro="" textlink="">
      <xdr:nvSpPr>
        <xdr:cNvPr id="528" name="n_1aveValue【学校施設】&#10;一人当たり面積"/>
        <xdr:cNvSpPr txBox="1"/>
      </xdr:nvSpPr>
      <xdr:spPr>
        <a:xfrm>
          <a:off x="21075727" y="1071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109390</xdr:rowOff>
    </xdr:from>
    <xdr:ext cx="469744" cy="259045"/>
    <xdr:sp macro="" textlink="">
      <xdr:nvSpPr>
        <xdr:cNvPr id="529" name="n_2aveValue【学校施設】&#10;一人当たり面積"/>
        <xdr:cNvSpPr txBox="1"/>
      </xdr:nvSpPr>
      <xdr:spPr>
        <a:xfrm>
          <a:off x="20199427" y="1039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131335</xdr:rowOff>
    </xdr:from>
    <xdr:ext cx="469744" cy="259045"/>
    <xdr:sp macro="" textlink="">
      <xdr:nvSpPr>
        <xdr:cNvPr id="530" name="n_3aveValue【学校施設】&#10;一人当たり面積"/>
        <xdr:cNvSpPr txBox="1"/>
      </xdr:nvSpPr>
      <xdr:spPr>
        <a:xfrm>
          <a:off x="19310427" y="1041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139107</xdr:rowOff>
    </xdr:from>
    <xdr:ext cx="469744" cy="259045"/>
    <xdr:sp macro="" textlink="">
      <xdr:nvSpPr>
        <xdr:cNvPr id="531" name="n_4aveValue【学校施設】&#10;一人当たり面積"/>
        <xdr:cNvSpPr txBox="1"/>
      </xdr:nvSpPr>
      <xdr:spPr>
        <a:xfrm>
          <a:off x="18421427" y="104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81043</xdr:rowOff>
    </xdr:from>
    <xdr:ext cx="469744" cy="259045"/>
    <xdr:sp macro="" textlink="">
      <xdr:nvSpPr>
        <xdr:cNvPr id="532" name="n_1mainValue【学校施設】&#10;一人当たり面積"/>
        <xdr:cNvSpPr txBox="1"/>
      </xdr:nvSpPr>
      <xdr:spPr>
        <a:xfrm>
          <a:off x="21075727" y="1019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3" name="正方形/長方形 53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4" name="正方形/長方形 53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5" name="正方形/長方形 53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6" name="正方形/長方形 53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7" name="正方形/長方形 53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8" name="正方形/長方形 53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9" name="正方形/長方形 53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0" name="正方形/長方形 53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1" name="テキスト ボックス 54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2" name="直線コネクタ 54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43" name="テキスト ボックス 54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4" name="直線コネクタ 54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5" name="テキスト ボックス 54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6" name="直線コネクタ 54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7" name="テキスト ボックス 54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8" name="直線コネクタ 54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9" name="テキスト ボックス 54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50" name="直線コネクタ 54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1" name="テキスト ボックス 55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2" name="直線コネクタ 55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553" name="テキスト ボックス 552"/>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4" name="直線コネクタ 55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556" name="直線コネクタ 555"/>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557" name="【児童館】&#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558" name="直線コネクタ 557"/>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559" name="【児童館】&#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60" name="直線コネクタ 55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104157</xdr:rowOff>
    </xdr:from>
    <xdr:ext cx="405111" cy="259045"/>
    <xdr:sp macro="" textlink="">
      <xdr:nvSpPr>
        <xdr:cNvPr id="561" name="【児童館】&#10;有形固定資産減価償却率平均値テキスト"/>
        <xdr:cNvSpPr txBox="1"/>
      </xdr:nvSpPr>
      <xdr:spPr>
        <a:xfrm>
          <a:off x="16357600" y="13991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125730</xdr:rowOff>
    </xdr:from>
    <xdr:to>
      <xdr:col>85</xdr:col>
      <xdr:colOff>177800</xdr:colOff>
      <xdr:row>82</xdr:row>
      <xdr:rowOff>55880</xdr:rowOff>
    </xdr:to>
    <xdr:sp macro="" textlink="">
      <xdr:nvSpPr>
        <xdr:cNvPr id="562" name="フローチャート: 判断 561"/>
        <xdr:cNvSpPr/>
      </xdr:nvSpPr>
      <xdr:spPr>
        <a:xfrm>
          <a:off x="16268700" y="1401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72389</xdr:rowOff>
    </xdr:from>
    <xdr:to>
      <xdr:col>81</xdr:col>
      <xdr:colOff>101600</xdr:colOff>
      <xdr:row>83</xdr:row>
      <xdr:rowOff>2539</xdr:rowOff>
    </xdr:to>
    <xdr:sp macro="" textlink="">
      <xdr:nvSpPr>
        <xdr:cNvPr id="563" name="フローチャート: 判断 562"/>
        <xdr:cNvSpPr/>
      </xdr:nvSpPr>
      <xdr:spPr>
        <a:xfrm>
          <a:off x="15430500" y="1413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39370</xdr:rowOff>
    </xdr:from>
    <xdr:to>
      <xdr:col>76</xdr:col>
      <xdr:colOff>165100</xdr:colOff>
      <xdr:row>82</xdr:row>
      <xdr:rowOff>140970</xdr:rowOff>
    </xdr:to>
    <xdr:sp macro="" textlink="">
      <xdr:nvSpPr>
        <xdr:cNvPr id="564" name="フローチャート: 判断 563"/>
        <xdr:cNvSpPr/>
      </xdr:nvSpPr>
      <xdr:spPr>
        <a:xfrm>
          <a:off x="14541500" y="1409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25400</xdr:rowOff>
    </xdr:from>
    <xdr:to>
      <xdr:col>72</xdr:col>
      <xdr:colOff>38100</xdr:colOff>
      <xdr:row>82</xdr:row>
      <xdr:rowOff>127000</xdr:rowOff>
    </xdr:to>
    <xdr:sp macro="" textlink="">
      <xdr:nvSpPr>
        <xdr:cNvPr id="565" name="フローチャート: 判断 564"/>
        <xdr:cNvSpPr/>
      </xdr:nvSpPr>
      <xdr:spPr>
        <a:xfrm>
          <a:off x="13652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16511</xdr:rowOff>
    </xdr:from>
    <xdr:to>
      <xdr:col>67</xdr:col>
      <xdr:colOff>101600</xdr:colOff>
      <xdr:row>82</xdr:row>
      <xdr:rowOff>118111</xdr:rowOff>
    </xdr:to>
    <xdr:sp macro="" textlink="">
      <xdr:nvSpPr>
        <xdr:cNvPr id="566" name="フローチャート: 判断 565"/>
        <xdr:cNvSpPr/>
      </xdr:nvSpPr>
      <xdr:spPr>
        <a:xfrm>
          <a:off x="12763500" y="1407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7" name="テキスト ボックス 5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8" name="テキスト ボックス 5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9" name="テキスト ボックス 5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0" name="テキスト ボックス 5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1" name="テキスト ボックス 5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99061</xdr:rowOff>
    </xdr:from>
    <xdr:to>
      <xdr:col>85</xdr:col>
      <xdr:colOff>177800</xdr:colOff>
      <xdr:row>80</xdr:row>
      <xdr:rowOff>29211</xdr:rowOff>
    </xdr:to>
    <xdr:sp macro="" textlink="">
      <xdr:nvSpPr>
        <xdr:cNvPr id="572" name="楕円 571"/>
        <xdr:cNvSpPr/>
      </xdr:nvSpPr>
      <xdr:spPr>
        <a:xfrm>
          <a:off x="16268700" y="136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121938</xdr:rowOff>
    </xdr:from>
    <xdr:ext cx="405111" cy="259045"/>
    <xdr:sp macro="" textlink="">
      <xdr:nvSpPr>
        <xdr:cNvPr id="573" name="【児童館】&#10;有形固定資産減価償却率該当値テキスト"/>
        <xdr:cNvSpPr txBox="1"/>
      </xdr:nvSpPr>
      <xdr:spPr>
        <a:xfrm>
          <a:off x="16357600" y="13495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77470</xdr:rowOff>
    </xdr:from>
    <xdr:to>
      <xdr:col>81</xdr:col>
      <xdr:colOff>101600</xdr:colOff>
      <xdr:row>80</xdr:row>
      <xdr:rowOff>7620</xdr:rowOff>
    </xdr:to>
    <xdr:sp macro="" textlink="">
      <xdr:nvSpPr>
        <xdr:cNvPr id="574" name="楕円 573"/>
        <xdr:cNvSpPr/>
      </xdr:nvSpPr>
      <xdr:spPr>
        <a:xfrm>
          <a:off x="15430500" y="1362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128270</xdr:rowOff>
    </xdr:from>
    <xdr:to>
      <xdr:col>85</xdr:col>
      <xdr:colOff>127000</xdr:colOff>
      <xdr:row>79</xdr:row>
      <xdr:rowOff>149861</xdr:rowOff>
    </xdr:to>
    <xdr:cxnSp macro="">
      <xdr:nvCxnSpPr>
        <xdr:cNvPr id="575" name="直線コネクタ 574"/>
        <xdr:cNvCxnSpPr/>
      </xdr:nvCxnSpPr>
      <xdr:spPr>
        <a:xfrm>
          <a:off x="15481300" y="13672820"/>
          <a:ext cx="8382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165116</xdr:rowOff>
    </xdr:from>
    <xdr:ext cx="405111" cy="259045"/>
    <xdr:sp macro="" textlink="">
      <xdr:nvSpPr>
        <xdr:cNvPr id="576" name="n_1aveValue【児童館】&#10;有形固定資産減価償却率"/>
        <xdr:cNvSpPr txBox="1"/>
      </xdr:nvSpPr>
      <xdr:spPr>
        <a:xfrm>
          <a:off x="15266044" y="14224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157497</xdr:rowOff>
    </xdr:from>
    <xdr:ext cx="405111" cy="259045"/>
    <xdr:sp macro="" textlink="">
      <xdr:nvSpPr>
        <xdr:cNvPr id="577" name="n_2aveValue【児童館】&#10;有形固定資産減価償却率"/>
        <xdr:cNvSpPr txBox="1"/>
      </xdr:nvSpPr>
      <xdr:spPr>
        <a:xfrm>
          <a:off x="14389744" y="13873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143527</xdr:rowOff>
    </xdr:from>
    <xdr:ext cx="405111" cy="259045"/>
    <xdr:sp macro="" textlink="">
      <xdr:nvSpPr>
        <xdr:cNvPr id="578" name="n_3aveValue【児童館】&#10;有形固定資産減価償却率"/>
        <xdr:cNvSpPr txBox="1"/>
      </xdr:nvSpPr>
      <xdr:spPr>
        <a:xfrm>
          <a:off x="13500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134638</xdr:rowOff>
    </xdr:from>
    <xdr:ext cx="405111" cy="259045"/>
    <xdr:sp macro="" textlink="">
      <xdr:nvSpPr>
        <xdr:cNvPr id="579" name="n_4aveValue【児童館】&#10;有形固定資産減価償却率"/>
        <xdr:cNvSpPr txBox="1"/>
      </xdr:nvSpPr>
      <xdr:spPr>
        <a:xfrm>
          <a:off x="12611744" y="13850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24147</xdr:rowOff>
    </xdr:from>
    <xdr:ext cx="405111" cy="259045"/>
    <xdr:sp macro="" textlink="">
      <xdr:nvSpPr>
        <xdr:cNvPr id="580" name="n_1mainValue【児童館】&#10;有形固定資産減価償却率"/>
        <xdr:cNvSpPr txBox="1"/>
      </xdr:nvSpPr>
      <xdr:spPr>
        <a:xfrm>
          <a:off x="15266044" y="13397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1" name="正方形/長方形 5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2" name="正方形/長方形 5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3" name="正方形/長方形 5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4" name="正方形/長方形 5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5" name="正方形/長方形 5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6" name="正方形/長方形 5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7" name="正方形/長方形 5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8" name="正方形/長方形 5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9" name="テキスト ボックス 5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0" name="直線コネクタ 5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1" name="直線コネクタ 59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2" name="テキスト ボックス 59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3" name="直線コネクタ 59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4" name="テキスト ボックス 59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5" name="直線コネクタ 59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6" name="テキスト ボックス 59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7" name="直線コネクタ 59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8" name="テキスト ボックス 59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9" name="直線コネクタ 59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0" name="テキスト ボックス 59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1" name="直線コネクタ 6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2" name="テキスト ボックス 6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57150</xdr:rowOff>
    </xdr:to>
    <xdr:cxnSp macro="">
      <xdr:nvCxnSpPr>
        <xdr:cNvPr id="604" name="直線コネクタ 603"/>
        <xdr:cNvCxnSpPr/>
      </xdr:nvCxnSpPr>
      <xdr:spPr>
        <a:xfrm flipV="1">
          <a:off x="22160864" y="132207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05"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606" name="直線コネクタ 605"/>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607" name="【児童館】&#10;一人当たり面積最大値テキスト"/>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608" name="直線コネクタ 607"/>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609" name="【児童館】&#10;一人当たり面積平均値テキスト"/>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610" name="フローチャート: 判断 609"/>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11" name="フローチャート: 判断 610"/>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12" name="フローチャート: 判断 611"/>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613" name="フローチャート: 判断 612"/>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614" name="フローチャート: 判断 613"/>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5" name="テキスト ボックス 6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6" name="テキスト ボックス 6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7" name="テキスト ボックス 6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8" name="テキスト ボックス 6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9" name="テキスト ボックス 6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6350</xdr:rowOff>
    </xdr:from>
    <xdr:to>
      <xdr:col>116</xdr:col>
      <xdr:colOff>114300</xdr:colOff>
      <xdr:row>84</xdr:row>
      <xdr:rowOff>107950</xdr:rowOff>
    </xdr:to>
    <xdr:sp macro="" textlink="">
      <xdr:nvSpPr>
        <xdr:cNvPr id="620" name="楕円 619"/>
        <xdr:cNvSpPr/>
      </xdr:nvSpPr>
      <xdr:spPr>
        <a:xfrm>
          <a:off x="221107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156227</xdr:rowOff>
    </xdr:from>
    <xdr:ext cx="469744" cy="259045"/>
    <xdr:sp macro="" textlink="">
      <xdr:nvSpPr>
        <xdr:cNvPr id="621" name="【児童館】&#10;一人当たり面積該当値テキスト"/>
        <xdr:cNvSpPr txBox="1"/>
      </xdr:nvSpPr>
      <xdr:spPr>
        <a:xfrm>
          <a:off x="22199600"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25400</xdr:rowOff>
    </xdr:from>
    <xdr:to>
      <xdr:col>112</xdr:col>
      <xdr:colOff>38100</xdr:colOff>
      <xdr:row>84</xdr:row>
      <xdr:rowOff>127000</xdr:rowOff>
    </xdr:to>
    <xdr:sp macro="" textlink="">
      <xdr:nvSpPr>
        <xdr:cNvPr id="622" name="楕円 621"/>
        <xdr:cNvSpPr/>
      </xdr:nvSpPr>
      <xdr:spPr>
        <a:xfrm>
          <a:off x="21272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57150</xdr:rowOff>
    </xdr:from>
    <xdr:to>
      <xdr:col>116</xdr:col>
      <xdr:colOff>63500</xdr:colOff>
      <xdr:row>84</xdr:row>
      <xdr:rowOff>76200</xdr:rowOff>
    </xdr:to>
    <xdr:cxnSp macro="">
      <xdr:nvCxnSpPr>
        <xdr:cNvPr id="623" name="直線コネクタ 622"/>
        <xdr:cNvCxnSpPr/>
      </xdr:nvCxnSpPr>
      <xdr:spPr>
        <a:xfrm flipV="1">
          <a:off x="21323300" y="144589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624"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25"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626" name="n_3aveValue【児童館】&#10;一人当たり面積"/>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627" name="n_4aveValue【児童館】&#10;一人当たり面積"/>
        <xdr:cNvSpPr txBox="1"/>
      </xdr:nvSpPr>
      <xdr:spPr>
        <a:xfrm>
          <a:off x="18421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118127</xdr:rowOff>
    </xdr:from>
    <xdr:ext cx="469744" cy="259045"/>
    <xdr:sp macro="" textlink="">
      <xdr:nvSpPr>
        <xdr:cNvPr id="628" name="n_1mainValue【児童館】&#10;一人当たり面積"/>
        <xdr:cNvSpPr txBox="1"/>
      </xdr:nvSpPr>
      <xdr:spPr>
        <a:xfrm>
          <a:off x="210757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9" name="正方形/長方形 62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0" name="正方形/長方形 62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1" name="正方形/長方形 63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2" name="正方形/長方形 63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3" name="正方形/長方形 63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4" name="正方形/長方形 63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5" name="正方形/長方形 63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6" name="正方形/長方形 63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7" name="テキスト ボックス 63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8" name="直線コネクタ 63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9" name="テキスト ボックス 63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0" name="直線コネクタ 63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1" name="テキスト ボックス 64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2" name="直線コネクタ 64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3" name="テキスト ボックス 64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4" name="直線コネクタ 64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5" name="テキスト ボックス 64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46" name="直線コネクタ 64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47" name="テキスト ボックス 64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8" name="直線コネクタ 64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49" name="テキスト ボックス 64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0" name="直線コネクタ 64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1" name="テキスト ボックス 650"/>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66675</xdr:rowOff>
    </xdr:from>
    <xdr:to>
      <xdr:col>85</xdr:col>
      <xdr:colOff>126364</xdr:colOff>
      <xdr:row>108</xdr:row>
      <xdr:rowOff>97155</xdr:rowOff>
    </xdr:to>
    <xdr:cxnSp macro="">
      <xdr:nvCxnSpPr>
        <xdr:cNvPr id="653" name="直線コネクタ 652"/>
        <xdr:cNvCxnSpPr/>
      </xdr:nvCxnSpPr>
      <xdr:spPr>
        <a:xfrm flipV="1">
          <a:off x="16318864" y="17211675"/>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100982</xdr:rowOff>
    </xdr:from>
    <xdr:ext cx="405111" cy="259045"/>
    <xdr:sp macro="" textlink="">
      <xdr:nvSpPr>
        <xdr:cNvPr id="654" name="【公民館】&#10;有形固定資産減価償却率最小値テキスト"/>
        <xdr:cNvSpPr txBox="1"/>
      </xdr:nvSpPr>
      <xdr:spPr>
        <a:xfrm>
          <a:off x="16357600" y="186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97155</xdr:rowOff>
    </xdr:from>
    <xdr:to>
      <xdr:col>86</xdr:col>
      <xdr:colOff>25400</xdr:colOff>
      <xdr:row>108</xdr:row>
      <xdr:rowOff>97155</xdr:rowOff>
    </xdr:to>
    <xdr:cxnSp macro="">
      <xdr:nvCxnSpPr>
        <xdr:cNvPr id="655" name="直線コネクタ 654"/>
        <xdr:cNvCxnSpPr/>
      </xdr:nvCxnSpPr>
      <xdr:spPr>
        <a:xfrm>
          <a:off x="16230600" y="1861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13352</xdr:rowOff>
    </xdr:from>
    <xdr:ext cx="405111" cy="259045"/>
    <xdr:sp macro="" textlink="">
      <xdr:nvSpPr>
        <xdr:cNvPr id="656" name="【公民館】&#10;有形固定資産減価償却率最大値テキスト"/>
        <xdr:cNvSpPr txBox="1"/>
      </xdr:nvSpPr>
      <xdr:spPr>
        <a:xfrm>
          <a:off x="16357600" y="1698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66675</xdr:rowOff>
    </xdr:from>
    <xdr:to>
      <xdr:col>86</xdr:col>
      <xdr:colOff>25400</xdr:colOff>
      <xdr:row>100</xdr:row>
      <xdr:rowOff>66675</xdr:rowOff>
    </xdr:to>
    <xdr:cxnSp macro="">
      <xdr:nvCxnSpPr>
        <xdr:cNvPr id="657" name="直線コネクタ 656"/>
        <xdr:cNvCxnSpPr/>
      </xdr:nvCxnSpPr>
      <xdr:spPr>
        <a:xfrm>
          <a:off x="16230600" y="1721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146702</xdr:rowOff>
    </xdr:from>
    <xdr:ext cx="405111" cy="259045"/>
    <xdr:sp macro="" textlink="">
      <xdr:nvSpPr>
        <xdr:cNvPr id="658" name="【公民館】&#10;有形固定資産減価償却率平均値テキスト"/>
        <xdr:cNvSpPr txBox="1"/>
      </xdr:nvSpPr>
      <xdr:spPr>
        <a:xfrm>
          <a:off x="16357600" y="1780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168275</xdr:rowOff>
    </xdr:from>
    <xdr:to>
      <xdr:col>85</xdr:col>
      <xdr:colOff>177800</xdr:colOff>
      <xdr:row>104</xdr:row>
      <xdr:rowOff>98425</xdr:rowOff>
    </xdr:to>
    <xdr:sp macro="" textlink="">
      <xdr:nvSpPr>
        <xdr:cNvPr id="659" name="フローチャート: 判断 658"/>
        <xdr:cNvSpPr/>
      </xdr:nvSpPr>
      <xdr:spPr>
        <a:xfrm>
          <a:off x="162687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29211</xdr:rowOff>
    </xdr:from>
    <xdr:to>
      <xdr:col>81</xdr:col>
      <xdr:colOff>101600</xdr:colOff>
      <xdr:row>104</xdr:row>
      <xdr:rowOff>130811</xdr:rowOff>
    </xdr:to>
    <xdr:sp macro="" textlink="">
      <xdr:nvSpPr>
        <xdr:cNvPr id="660" name="フローチャート: 判断 659"/>
        <xdr:cNvSpPr/>
      </xdr:nvSpPr>
      <xdr:spPr>
        <a:xfrm>
          <a:off x="15430500" y="1786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xdr:rowOff>
    </xdr:from>
    <xdr:to>
      <xdr:col>76</xdr:col>
      <xdr:colOff>165100</xdr:colOff>
      <xdr:row>104</xdr:row>
      <xdr:rowOff>109855</xdr:rowOff>
    </xdr:to>
    <xdr:sp macro="" textlink="">
      <xdr:nvSpPr>
        <xdr:cNvPr id="661" name="フローチャート: 判断 660"/>
        <xdr:cNvSpPr/>
      </xdr:nvSpPr>
      <xdr:spPr>
        <a:xfrm>
          <a:off x="14541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154939</xdr:rowOff>
    </xdr:from>
    <xdr:to>
      <xdr:col>72</xdr:col>
      <xdr:colOff>38100</xdr:colOff>
      <xdr:row>104</xdr:row>
      <xdr:rowOff>85089</xdr:rowOff>
    </xdr:to>
    <xdr:sp macro="" textlink="">
      <xdr:nvSpPr>
        <xdr:cNvPr id="662" name="フローチャート: 判断 661"/>
        <xdr:cNvSpPr/>
      </xdr:nvSpPr>
      <xdr:spPr>
        <a:xfrm>
          <a:off x="13652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135889</xdr:rowOff>
    </xdr:from>
    <xdr:to>
      <xdr:col>67</xdr:col>
      <xdr:colOff>101600</xdr:colOff>
      <xdr:row>104</xdr:row>
      <xdr:rowOff>66039</xdr:rowOff>
    </xdr:to>
    <xdr:sp macro="" textlink="">
      <xdr:nvSpPr>
        <xdr:cNvPr id="663" name="フローチャート: 判断 662"/>
        <xdr:cNvSpPr/>
      </xdr:nvSpPr>
      <xdr:spPr>
        <a:xfrm>
          <a:off x="12763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4" name="テキスト ボックス 66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5" name="テキスト ボックス 66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6" name="テキスト ボックス 66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7" name="テキスト ボックス 66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8" name="テキスト ボックス 66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90170</xdr:rowOff>
    </xdr:from>
    <xdr:to>
      <xdr:col>85</xdr:col>
      <xdr:colOff>177800</xdr:colOff>
      <xdr:row>101</xdr:row>
      <xdr:rowOff>20320</xdr:rowOff>
    </xdr:to>
    <xdr:sp macro="" textlink="">
      <xdr:nvSpPr>
        <xdr:cNvPr id="669" name="楕円 668"/>
        <xdr:cNvSpPr/>
      </xdr:nvSpPr>
      <xdr:spPr>
        <a:xfrm>
          <a:off x="16268700" y="1723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5097</xdr:rowOff>
    </xdr:from>
    <xdr:ext cx="405111" cy="259045"/>
    <xdr:sp macro="" textlink="">
      <xdr:nvSpPr>
        <xdr:cNvPr id="670" name="【公民館】&#10;有形固定資産減価償却率該当値テキスト"/>
        <xdr:cNvSpPr txBox="1"/>
      </xdr:nvSpPr>
      <xdr:spPr>
        <a:xfrm>
          <a:off x="16357600" y="17150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151130</xdr:rowOff>
    </xdr:from>
    <xdr:to>
      <xdr:col>81</xdr:col>
      <xdr:colOff>101600</xdr:colOff>
      <xdr:row>105</xdr:row>
      <xdr:rowOff>81280</xdr:rowOff>
    </xdr:to>
    <xdr:sp macro="" textlink="">
      <xdr:nvSpPr>
        <xdr:cNvPr id="671" name="楕円 670"/>
        <xdr:cNvSpPr/>
      </xdr:nvSpPr>
      <xdr:spPr>
        <a:xfrm>
          <a:off x="15430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140970</xdr:rowOff>
    </xdr:from>
    <xdr:to>
      <xdr:col>85</xdr:col>
      <xdr:colOff>127000</xdr:colOff>
      <xdr:row>105</xdr:row>
      <xdr:rowOff>30480</xdr:rowOff>
    </xdr:to>
    <xdr:cxnSp macro="">
      <xdr:nvCxnSpPr>
        <xdr:cNvPr id="672" name="直線コネクタ 671"/>
        <xdr:cNvCxnSpPr/>
      </xdr:nvCxnSpPr>
      <xdr:spPr>
        <a:xfrm flipV="1">
          <a:off x="15481300" y="17285970"/>
          <a:ext cx="838200" cy="74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147338</xdr:rowOff>
    </xdr:from>
    <xdr:ext cx="405111" cy="259045"/>
    <xdr:sp macro="" textlink="">
      <xdr:nvSpPr>
        <xdr:cNvPr id="673" name="n_1aveValue【公民館】&#10;有形固定資産減価償却率"/>
        <xdr:cNvSpPr txBox="1"/>
      </xdr:nvSpPr>
      <xdr:spPr>
        <a:xfrm>
          <a:off x="15266044" y="1763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126382</xdr:rowOff>
    </xdr:from>
    <xdr:ext cx="405111" cy="259045"/>
    <xdr:sp macro="" textlink="">
      <xdr:nvSpPr>
        <xdr:cNvPr id="674" name="n_2aveValue【公民館】&#10;有形固定資産減価償却率"/>
        <xdr:cNvSpPr txBox="1"/>
      </xdr:nvSpPr>
      <xdr:spPr>
        <a:xfrm>
          <a:off x="14389744" y="1761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101616</xdr:rowOff>
    </xdr:from>
    <xdr:ext cx="405111" cy="259045"/>
    <xdr:sp macro="" textlink="">
      <xdr:nvSpPr>
        <xdr:cNvPr id="675" name="n_3aveValue【公民館】&#10;有形固定資産減価償却率"/>
        <xdr:cNvSpPr txBox="1"/>
      </xdr:nvSpPr>
      <xdr:spPr>
        <a:xfrm>
          <a:off x="135007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82566</xdr:rowOff>
    </xdr:from>
    <xdr:ext cx="405111" cy="259045"/>
    <xdr:sp macro="" textlink="">
      <xdr:nvSpPr>
        <xdr:cNvPr id="676" name="n_4aveValue【公民館】&#10;有形固定資産減価償却率"/>
        <xdr:cNvSpPr txBox="1"/>
      </xdr:nvSpPr>
      <xdr:spPr>
        <a:xfrm>
          <a:off x="12611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72407</xdr:rowOff>
    </xdr:from>
    <xdr:ext cx="405111" cy="259045"/>
    <xdr:sp macro="" textlink="">
      <xdr:nvSpPr>
        <xdr:cNvPr id="677" name="n_1mainValue【公民館】&#10;有形固定資産減価償却率"/>
        <xdr:cNvSpPr txBox="1"/>
      </xdr:nvSpPr>
      <xdr:spPr>
        <a:xfrm>
          <a:off x="152660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8" name="正方形/長方形 67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9" name="正方形/長方形 67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0" name="正方形/長方形 67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1" name="正方形/長方形 68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2" name="正方形/長方形 68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3" name="正方形/長方形 68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4" name="正方形/長方形 68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5" name="正方形/長方形 68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6" name="テキスト ボックス 68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7" name="直線コネクタ 68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88" name="直線コネクタ 68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89" name="テキスト ボックス 68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90" name="直線コネクタ 68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91" name="テキスト ボックス 69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92" name="直線コネクタ 69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93" name="テキスト ボックス 69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94" name="直線コネクタ 69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95" name="テキスト ボックス 69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6" name="直線コネクタ 69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7" name="テキスト ボックス 69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21337</xdr:rowOff>
    </xdr:from>
    <xdr:to>
      <xdr:col>116</xdr:col>
      <xdr:colOff>62864</xdr:colOff>
      <xdr:row>108</xdr:row>
      <xdr:rowOff>37337</xdr:rowOff>
    </xdr:to>
    <xdr:cxnSp macro="">
      <xdr:nvCxnSpPr>
        <xdr:cNvPr id="699" name="直線コネクタ 698"/>
        <xdr:cNvCxnSpPr/>
      </xdr:nvCxnSpPr>
      <xdr:spPr>
        <a:xfrm flipV="1">
          <a:off x="22160864" y="17337787"/>
          <a:ext cx="0" cy="1216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700" name="【公民館】&#10;一人当たり面積最小値テキスト"/>
        <xdr:cNvSpPr txBox="1"/>
      </xdr:nvSpPr>
      <xdr:spPr>
        <a:xfrm>
          <a:off x="2219960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701" name="直線コネクタ 700"/>
        <xdr:cNvCxnSpPr/>
      </xdr:nvCxnSpPr>
      <xdr:spPr>
        <a:xfrm>
          <a:off x="22072600" y="1855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139464</xdr:rowOff>
    </xdr:from>
    <xdr:ext cx="469744" cy="259045"/>
    <xdr:sp macro="" textlink="">
      <xdr:nvSpPr>
        <xdr:cNvPr id="702" name="【公民館】&#10;一人当たり面積最大値テキスト"/>
        <xdr:cNvSpPr txBox="1"/>
      </xdr:nvSpPr>
      <xdr:spPr>
        <a:xfrm>
          <a:off x="22199600" y="1711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21337</xdr:rowOff>
    </xdr:from>
    <xdr:to>
      <xdr:col>116</xdr:col>
      <xdr:colOff>152400</xdr:colOff>
      <xdr:row>101</xdr:row>
      <xdr:rowOff>21337</xdr:rowOff>
    </xdr:to>
    <xdr:cxnSp macro="">
      <xdr:nvCxnSpPr>
        <xdr:cNvPr id="703" name="直線コネクタ 702"/>
        <xdr:cNvCxnSpPr/>
      </xdr:nvCxnSpPr>
      <xdr:spPr>
        <a:xfrm>
          <a:off x="22072600" y="17337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136414</xdr:rowOff>
    </xdr:from>
    <xdr:ext cx="469744" cy="259045"/>
    <xdr:sp macro="" textlink="">
      <xdr:nvSpPr>
        <xdr:cNvPr id="704" name="【公民館】&#10;一人当たり面積平均値テキスト"/>
        <xdr:cNvSpPr txBox="1"/>
      </xdr:nvSpPr>
      <xdr:spPr>
        <a:xfrm>
          <a:off x="22199600" y="18138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157987</xdr:rowOff>
    </xdr:from>
    <xdr:to>
      <xdr:col>116</xdr:col>
      <xdr:colOff>114300</xdr:colOff>
      <xdr:row>106</xdr:row>
      <xdr:rowOff>88137</xdr:rowOff>
    </xdr:to>
    <xdr:sp macro="" textlink="">
      <xdr:nvSpPr>
        <xdr:cNvPr id="705" name="フローチャート: 判断 704"/>
        <xdr:cNvSpPr/>
      </xdr:nvSpPr>
      <xdr:spPr>
        <a:xfrm>
          <a:off x="22110700" y="181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48261</xdr:rowOff>
    </xdr:from>
    <xdr:to>
      <xdr:col>112</xdr:col>
      <xdr:colOff>38100</xdr:colOff>
      <xdr:row>106</xdr:row>
      <xdr:rowOff>149861</xdr:rowOff>
    </xdr:to>
    <xdr:sp macro="" textlink="">
      <xdr:nvSpPr>
        <xdr:cNvPr id="706" name="フローチャート: 判断 705"/>
        <xdr:cNvSpPr/>
      </xdr:nvSpPr>
      <xdr:spPr>
        <a:xfrm>
          <a:off x="21272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707" name="フローチャート: 判断 706"/>
        <xdr:cNvSpPr/>
      </xdr:nvSpPr>
      <xdr:spPr>
        <a:xfrm>
          <a:off x="20383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61976</xdr:rowOff>
    </xdr:from>
    <xdr:to>
      <xdr:col>102</xdr:col>
      <xdr:colOff>165100</xdr:colOff>
      <xdr:row>106</xdr:row>
      <xdr:rowOff>163576</xdr:rowOff>
    </xdr:to>
    <xdr:sp macro="" textlink="">
      <xdr:nvSpPr>
        <xdr:cNvPr id="708" name="フローチャート: 判断 707"/>
        <xdr:cNvSpPr/>
      </xdr:nvSpPr>
      <xdr:spPr>
        <a:xfrm>
          <a:off x="19494500" y="1823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80263</xdr:rowOff>
    </xdr:from>
    <xdr:to>
      <xdr:col>98</xdr:col>
      <xdr:colOff>38100</xdr:colOff>
      <xdr:row>107</xdr:row>
      <xdr:rowOff>10413</xdr:rowOff>
    </xdr:to>
    <xdr:sp macro="" textlink="">
      <xdr:nvSpPr>
        <xdr:cNvPr id="709" name="フローチャート: 判断 708"/>
        <xdr:cNvSpPr/>
      </xdr:nvSpPr>
      <xdr:spPr>
        <a:xfrm>
          <a:off x="18605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0" name="テキスト ボックス 70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1" name="テキスト ボックス 71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2" name="テキスト ボックス 71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3" name="テキスト ボックス 71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4" name="テキスト ボックス 71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59689</xdr:rowOff>
    </xdr:from>
    <xdr:to>
      <xdr:col>116</xdr:col>
      <xdr:colOff>114300</xdr:colOff>
      <xdr:row>104</xdr:row>
      <xdr:rowOff>161289</xdr:rowOff>
    </xdr:to>
    <xdr:sp macro="" textlink="">
      <xdr:nvSpPr>
        <xdr:cNvPr id="715" name="楕円 714"/>
        <xdr:cNvSpPr/>
      </xdr:nvSpPr>
      <xdr:spPr>
        <a:xfrm>
          <a:off x="221107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82566</xdr:rowOff>
    </xdr:from>
    <xdr:ext cx="469744" cy="259045"/>
    <xdr:sp macro="" textlink="">
      <xdr:nvSpPr>
        <xdr:cNvPr id="716" name="【公民館】&#10;一人当たり面積該当値テキスト"/>
        <xdr:cNvSpPr txBox="1"/>
      </xdr:nvSpPr>
      <xdr:spPr>
        <a:xfrm>
          <a:off x="22199600"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55118</xdr:rowOff>
    </xdr:from>
    <xdr:to>
      <xdr:col>112</xdr:col>
      <xdr:colOff>38100</xdr:colOff>
      <xdr:row>105</xdr:row>
      <xdr:rowOff>156718</xdr:rowOff>
    </xdr:to>
    <xdr:sp macro="" textlink="">
      <xdr:nvSpPr>
        <xdr:cNvPr id="717" name="楕円 716"/>
        <xdr:cNvSpPr/>
      </xdr:nvSpPr>
      <xdr:spPr>
        <a:xfrm>
          <a:off x="21272500" y="1805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110489</xdr:rowOff>
    </xdr:from>
    <xdr:to>
      <xdr:col>116</xdr:col>
      <xdr:colOff>63500</xdr:colOff>
      <xdr:row>105</xdr:row>
      <xdr:rowOff>105918</xdr:rowOff>
    </xdr:to>
    <xdr:cxnSp macro="">
      <xdr:nvCxnSpPr>
        <xdr:cNvPr id="718" name="直線コネクタ 717"/>
        <xdr:cNvCxnSpPr/>
      </xdr:nvCxnSpPr>
      <xdr:spPr>
        <a:xfrm flipV="1">
          <a:off x="21323300" y="17941289"/>
          <a:ext cx="838200" cy="16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140988</xdr:rowOff>
    </xdr:from>
    <xdr:ext cx="469744" cy="259045"/>
    <xdr:sp macro="" textlink="">
      <xdr:nvSpPr>
        <xdr:cNvPr id="719" name="n_1aveValue【公民館】&#10;一人当たり面積"/>
        <xdr:cNvSpPr txBox="1"/>
      </xdr:nvSpPr>
      <xdr:spPr>
        <a:xfrm>
          <a:off x="210757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6366</xdr:rowOff>
    </xdr:from>
    <xdr:ext cx="469744" cy="259045"/>
    <xdr:sp macro="" textlink="">
      <xdr:nvSpPr>
        <xdr:cNvPr id="720" name="n_2aveValue【公民館】&#10;一人当たり面積"/>
        <xdr:cNvSpPr txBox="1"/>
      </xdr:nvSpPr>
      <xdr:spPr>
        <a:xfrm>
          <a:off x="20199427" y="1800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8653</xdr:rowOff>
    </xdr:from>
    <xdr:ext cx="469744" cy="259045"/>
    <xdr:sp macro="" textlink="">
      <xdr:nvSpPr>
        <xdr:cNvPr id="721" name="n_3aveValue【公民館】&#10;一人当たり面積"/>
        <xdr:cNvSpPr txBox="1"/>
      </xdr:nvSpPr>
      <xdr:spPr>
        <a:xfrm>
          <a:off x="19310427" y="1801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26940</xdr:rowOff>
    </xdr:from>
    <xdr:ext cx="469744" cy="259045"/>
    <xdr:sp macro="" textlink="">
      <xdr:nvSpPr>
        <xdr:cNvPr id="722" name="n_4aveValue【公民館】&#10;一人当たり面積"/>
        <xdr:cNvSpPr txBox="1"/>
      </xdr:nvSpPr>
      <xdr:spPr>
        <a:xfrm>
          <a:off x="184214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1795</xdr:rowOff>
    </xdr:from>
    <xdr:ext cx="469744" cy="259045"/>
    <xdr:sp macro="" textlink="">
      <xdr:nvSpPr>
        <xdr:cNvPr id="723" name="n_1mainValue【公民館】&#10;一人当たり面積"/>
        <xdr:cNvSpPr txBox="1"/>
      </xdr:nvSpPr>
      <xdr:spPr>
        <a:xfrm>
          <a:off x="21075727" y="1783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4" name="正方形/長方形 72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5" name="正方形/長方形 72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6" name="テキスト ボックス 72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類似団体と比較して、特に道路の有形固定資産減価償却率が高くなっている。 道路については、令和３年１２月に策定した気仙沼市道路整備計画（令和３～８年度）に基づいて、計画的に改良、維持補修を実施していくこととしている。</a:t>
          </a:r>
        </a:p>
        <a:p>
          <a:r>
            <a:rPr kumimoji="1" lang="ja-JP" altLang="en-US" sz="1300">
              <a:latin typeface="ＭＳ Ｐゴシック" panose="020B0600070205080204" pitchFamily="50" charset="-128"/>
              <a:ea typeface="ＭＳ Ｐゴシック" panose="020B0600070205080204" pitchFamily="50" charset="-128"/>
            </a:rPr>
            <a:t>公営住宅については、東日本大震災によって被災した市民の住居を確保するため、災害公営住宅を新たに</a:t>
          </a:r>
          <a:r>
            <a:rPr kumimoji="1" lang="en-US" altLang="ja-JP" sz="1300">
              <a:latin typeface="ＭＳ Ｐゴシック" panose="020B0600070205080204" pitchFamily="50" charset="-128"/>
              <a:ea typeface="ＭＳ Ｐゴシック" panose="020B0600070205080204" pitchFamily="50" charset="-128"/>
            </a:rPr>
            <a:t>2,087</a:t>
          </a:r>
          <a:r>
            <a:rPr kumimoji="1" lang="ja-JP" altLang="en-US" sz="1300">
              <a:latin typeface="ＭＳ Ｐゴシック" panose="020B0600070205080204" pitchFamily="50" charset="-128"/>
              <a:ea typeface="ＭＳ Ｐゴシック" panose="020B0600070205080204" pitchFamily="50" charset="-128"/>
            </a:rPr>
            <a:t>戸整備したため、類似団体と比較して有形固定資産減価償却率が低く、一人当たりの面積が大きくなっている。</a:t>
          </a:r>
        </a:p>
        <a:p>
          <a:r>
            <a:rPr kumimoji="1" lang="ja-JP" altLang="en-US" sz="1300">
              <a:latin typeface="ＭＳ Ｐゴシック" panose="020B0600070205080204" pitchFamily="50" charset="-128"/>
              <a:ea typeface="ＭＳ Ｐゴシック" panose="020B0600070205080204" pitchFamily="50" charset="-128"/>
            </a:rPr>
            <a:t>児童館については、老朽化した気仙沼児童館や被災した鹿折児童館を再建したことにより、 類似団体と比較して有形固定資産減価償却率が低くなっている。なお、それぞれ被災した気仙沼図書館、同じく被災した鹿折保育所（再建後は鹿折こども園）と合築することで、総延べ床面積の削減を図っている。</a:t>
          </a:r>
        </a:p>
        <a:p>
          <a:r>
            <a:rPr kumimoji="1" lang="ja-JP" altLang="en-US" sz="1300">
              <a:latin typeface="ＭＳ Ｐゴシック" panose="020B0600070205080204" pitchFamily="50" charset="-128"/>
              <a:ea typeface="ＭＳ Ｐゴシック" panose="020B0600070205080204" pitchFamily="50" charset="-128"/>
            </a:rPr>
            <a:t>公民館については，令和３年に被災した気仙沼中央公民館を再建したことにより，類似団体と比較して有形固定資産減価償却率が低くなっている。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宮城県気仙沼市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60,151
59,604
332.44
78,008,663
69,421,915
3,836,850
19,242,836
30,853,761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112123</xdr:rowOff>
    </xdr:from>
    <xdr:to>
      <xdr:col>24</xdr:col>
      <xdr:colOff>62865</xdr:colOff>
      <xdr:row>42</xdr:row>
      <xdr:rowOff>92528</xdr:rowOff>
    </xdr:to>
    <xdr:cxnSp macro="">
      <xdr:nvCxnSpPr>
        <xdr:cNvPr id="58" name="直線コネクタ 57"/>
        <xdr:cNvCxnSpPr/>
      </xdr:nvCxnSpPr>
      <xdr:spPr>
        <a:xfrm flipV="1">
          <a:off x="4634865"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58800</xdr:rowOff>
    </xdr:from>
    <xdr:ext cx="340478" cy="259045"/>
    <xdr:sp macro="" textlink="">
      <xdr:nvSpPr>
        <xdr:cNvPr id="61" name="【図書館】&#10;有形固定資産減価償却率最大値テキスト"/>
        <xdr:cNvSpPr txBox="1"/>
      </xdr:nvSpPr>
      <xdr:spPr>
        <a:xfrm>
          <a:off x="4673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112123</xdr:rowOff>
    </xdr:from>
    <xdr:to>
      <xdr:col>24</xdr:col>
      <xdr:colOff>152400</xdr:colOff>
      <xdr:row>33</xdr:row>
      <xdr:rowOff>112123</xdr:rowOff>
    </xdr:to>
    <xdr:cxnSp macro="">
      <xdr:nvCxnSpPr>
        <xdr:cNvPr id="62" name="直線コネクタ 61"/>
        <xdr:cNvCxnSpPr/>
      </xdr:nvCxnSpPr>
      <xdr:spPr>
        <a:xfrm>
          <a:off x="4546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85470</xdr:rowOff>
    </xdr:from>
    <xdr:ext cx="405111" cy="259045"/>
    <xdr:sp macro="" textlink="">
      <xdr:nvSpPr>
        <xdr:cNvPr id="63" name="【図書館】&#10;有形固定資産減価償却率平均値テキスト"/>
        <xdr:cNvSpPr txBox="1"/>
      </xdr:nvSpPr>
      <xdr:spPr>
        <a:xfrm>
          <a:off x="4673600" y="6257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107043</xdr:rowOff>
    </xdr:from>
    <xdr:to>
      <xdr:col>24</xdr:col>
      <xdr:colOff>114300</xdr:colOff>
      <xdr:row>37</xdr:row>
      <xdr:rowOff>37193</xdr:rowOff>
    </xdr:to>
    <xdr:sp macro="" textlink="">
      <xdr:nvSpPr>
        <xdr:cNvPr id="64" name="フローチャート: 判断 63"/>
        <xdr:cNvSpPr/>
      </xdr:nvSpPr>
      <xdr:spPr>
        <a:xfrm>
          <a:off x="45847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23767</xdr:rowOff>
    </xdr:from>
    <xdr:to>
      <xdr:col>20</xdr:col>
      <xdr:colOff>38100</xdr:colOff>
      <xdr:row>37</xdr:row>
      <xdr:rowOff>125367</xdr:rowOff>
    </xdr:to>
    <xdr:sp macro="" textlink="">
      <xdr:nvSpPr>
        <xdr:cNvPr id="65" name="フローチャート: 判断 64"/>
        <xdr:cNvSpPr/>
      </xdr:nvSpPr>
      <xdr:spPr>
        <a:xfrm>
          <a:off x="3746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116494</xdr:rowOff>
    </xdr:from>
    <xdr:ext cx="405111" cy="259045"/>
    <xdr:sp macro="" textlink="">
      <xdr:nvSpPr>
        <xdr:cNvPr id="66" name="n_1aveValue【図書館】&#10;有形固定資産減価償却率"/>
        <xdr:cNvSpPr txBox="1"/>
      </xdr:nvSpPr>
      <xdr:spPr>
        <a:xfrm>
          <a:off x="3582044" y="646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15603</xdr:rowOff>
    </xdr:from>
    <xdr:to>
      <xdr:col>15</xdr:col>
      <xdr:colOff>101600</xdr:colOff>
      <xdr:row>37</xdr:row>
      <xdr:rowOff>117203</xdr:rowOff>
    </xdr:to>
    <xdr:sp macro="" textlink="">
      <xdr:nvSpPr>
        <xdr:cNvPr id="67" name="フローチャート: 判断 66"/>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35</xdr:row>
      <xdr:rowOff>133730</xdr:rowOff>
    </xdr:from>
    <xdr:ext cx="405111" cy="259045"/>
    <xdr:sp macro="" textlink="">
      <xdr:nvSpPr>
        <xdr:cNvPr id="68" name="n_2aveValue【図書館】&#10;有形固定資産減価償却率"/>
        <xdr:cNvSpPr txBox="1"/>
      </xdr:nvSpPr>
      <xdr:spPr>
        <a:xfrm>
          <a:off x="2705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164193</xdr:rowOff>
    </xdr:from>
    <xdr:to>
      <xdr:col>10</xdr:col>
      <xdr:colOff>165100</xdr:colOff>
      <xdr:row>37</xdr:row>
      <xdr:rowOff>94343</xdr:rowOff>
    </xdr:to>
    <xdr:sp macro="" textlink="">
      <xdr:nvSpPr>
        <xdr:cNvPr id="69" name="フローチャート: 判断 68"/>
        <xdr:cNvSpPr/>
      </xdr:nvSpPr>
      <xdr:spPr>
        <a:xfrm>
          <a:off x="1968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35</xdr:row>
      <xdr:rowOff>110870</xdr:rowOff>
    </xdr:from>
    <xdr:ext cx="405111" cy="259045"/>
    <xdr:sp macro="" textlink="">
      <xdr:nvSpPr>
        <xdr:cNvPr id="70" name="n_3aveValue【図書館】&#10;有形固定資産減価償却率"/>
        <xdr:cNvSpPr txBox="1"/>
      </xdr:nvSpPr>
      <xdr:spPr>
        <a:xfrm>
          <a:off x="18167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129903</xdr:rowOff>
    </xdr:from>
    <xdr:to>
      <xdr:col>6</xdr:col>
      <xdr:colOff>38100</xdr:colOff>
      <xdr:row>37</xdr:row>
      <xdr:rowOff>60053</xdr:rowOff>
    </xdr:to>
    <xdr:sp macro="" textlink="">
      <xdr:nvSpPr>
        <xdr:cNvPr id="71" name="フローチャート: 判断 70"/>
        <xdr:cNvSpPr/>
      </xdr:nvSpPr>
      <xdr:spPr>
        <a:xfrm>
          <a:off x="1079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35</xdr:row>
      <xdr:rowOff>76580</xdr:rowOff>
    </xdr:from>
    <xdr:ext cx="405111" cy="259045"/>
    <xdr:sp macro="" textlink="">
      <xdr:nvSpPr>
        <xdr:cNvPr id="72" name="n_4aveValue【図書館】&#10;有形固定資産減価償却率"/>
        <xdr:cNvSpPr txBox="1"/>
      </xdr:nvSpPr>
      <xdr:spPr>
        <a:xfrm>
          <a:off x="927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3" name="テキスト ボックス 7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4" name="テキスト ボックス 7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5" name="テキスト ボックス 7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6" name="テキスト ボックス 7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7" name="テキスト ボックス 7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61323</xdr:rowOff>
    </xdr:from>
    <xdr:to>
      <xdr:col>24</xdr:col>
      <xdr:colOff>114300</xdr:colOff>
      <xdr:row>33</xdr:row>
      <xdr:rowOff>162923</xdr:rowOff>
    </xdr:to>
    <xdr:sp macro="" textlink="">
      <xdr:nvSpPr>
        <xdr:cNvPr id="78" name="楕円 77"/>
        <xdr:cNvSpPr/>
      </xdr:nvSpPr>
      <xdr:spPr>
        <a:xfrm>
          <a:off x="4584700" y="571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14350</xdr:rowOff>
    </xdr:from>
    <xdr:ext cx="340478" cy="259045"/>
    <xdr:sp macro="" textlink="">
      <xdr:nvSpPr>
        <xdr:cNvPr id="79" name="【図書館】&#10;有形固定資産減価償却率該当値テキスト"/>
        <xdr:cNvSpPr txBox="1"/>
      </xdr:nvSpPr>
      <xdr:spPr>
        <a:xfrm>
          <a:off x="4673600" y="5672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27033</xdr:rowOff>
    </xdr:from>
    <xdr:to>
      <xdr:col>20</xdr:col>
      <xdr:colOff>38100</xdr:colOff>
      <xdr:row>33</xdr:row>
      <xdr:rowOff>128633</xdr:rowOff>
    </xdr:to>
    <xdr:sp macro="" textlink="">
      <xdr:nvSpPr>
        <xdr:cNvPr id="80" name="楕円 79"/>
        <xdr:cNvSpPr/>
      </xdr:nvSpPr>
      <xdr:spPr>
        <a:xfrm>
          <a:off x="3746500" y="568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77833</xdr:rowOff>
    </xdr:from>
    <xdr:to>
      <xdr:col>24</xdr:col>
      <xdr:colOff>63500</xdr:colOff>
      <xdr:row>33</xdr:row>
      <xdr:rowOff>112123</xdr:rowOff>
    </xdr:to>
    <xdr:cxnSp macro="">
      <xdr:nvCxnSpPr>
        <xdr:cNvPr id="81" name="直線コネクタ 80"/>
        <xdr:cNvCxnSpPr/>
      </xdr:nvCxnSpPr>
      <xdr:spPr>
        <a:xfrm>
          <a:off x="3797300" y="573568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185361</xdr:colOff>
      <xdr:row>31</xdr:row>
      <xdr:rowOff>145160</xdr:rowOff>
    </xdr:from>
    <xdr:ext cx="340478" cy="259045"/>
    <xdr:sp macro="" textlink="">
      <xdr:nvSpPr>
        <xdr:cNvPr id="82" name="n_1mainValue【図書館】&#10;有形固定資産減価償却率"/>
        <xdr:cNvSpPr txBox="1"/>
      </xdr:nvSpPr>
      <xdr:spPr>
        <a:xfrm>
          <a:off x="3614361" y="54601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3" name="テキスト ボックス 9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4" name="直線コネクタ 9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5" name="テキスト ボックス 94"/>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6" name="直線コネクタ 9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7" name="テキスト ボックス 96"/>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8" name="直線コネクタ 9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9" name="テキスト ボックス 98"/>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0" name="直線コネクタ 9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1" name="テキスト ボックス 100"/>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2" name="直線コネクタ 10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3" name="テキスト ボックス 102"/>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4" name="直線コネクタ 10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5" name="テキスト ボックス 104"/>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43543</xdr:rowOff>
    </xdr:from>
    <xdr:to>
      <xdr:col>54</xdr:col>
      <xdr:colOff>189865</xdr:colOff>
      <xdr:row>42</xdr:row>
      <xdr:rowOff>27215</xdr:rowOff>
    </xdr:to>
    <xdr:cxnSp macro="">
      <xdr:nvCxnSpPr>
        <xdr:cNvPr id="109" name="直線コネクタ 108"/>
        <xdr:cNvCxnSpPr/>
      </xdr:nvCxnSpPr>
      <xdr:spPr>
        <a:xfrm flipV="1">
          <a:off x="10476865" y="5872843"/>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0" name="【図書館】&#10;一人当たり面積最小値テキスト"/>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11" name="直線コネクタ 110"/>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161670</xdr:rowOff>
    </xdr:from>
    <xdr:ext cx="469744" cy="259045"/>
    <xdr:sp macro="" textlink="">
      <xdr:nvSpPr>
        <xdr:cNvPr id="112" name="【図書館】&#10;一人当たり面積最大値テキスト"/>
        <xdr:cNvSpPr txBox="1"/>
      </xdr:nvSpPr>
      <xdr:spPr>
        <a:xfrm>
          <a:off x="10515600" y="564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43543</xdr:rowOff>
    </xdr:from>
    <xdr:to>
      <xdr:col>55</xdr:col>
      <xdr:colOff>88900</xdr:colOff>
      <xdr:row>34</xdr:row>
      <xdr:rowOff>43543</xdr:rowOff>
    </xdr:to>
    <xdr:cxnSp macro="">
      <xdr:nvCxnSpPr>
        <xdr:cNvPr id="113" name="直線コネクタ 112"/>
        <xdr:cNvCxnSpPr/>
      </xdr:nvCxnSpPr>
      <xdr:spPr>
        <a:xfrm>
          <a:off x="10388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44649</xdr:rowOff>
    </xdr:from>
    <xdr:ext cx="469744" cy="259045"/>
    <xdr:sp macro="" textlink="">
      <xdr:nvSpPr>
        <xdr:cNvPr id="114" name="【図書館】&#10;一人当たり面積平均値テキスト"/>
        <xdr:cNvSpPr txBox="1"/>
      </xdr:nvSpPr>
      <xdr:spPr>
        <a:xfrm>
          <a:off x="10515600" y="6731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66222</xdr:rowOff>
    </xdr:from>
    <xdr:to>
      <xdr:col>55</xdr:col>
      <xdr:colOff>50800</xdr:colOff>
      <xdr:row>39</xdr:row>
      <xdr:rowOff>167822</xdr:rowOff>
    </xdr:to>
    <xdr:sp macro="" textlink="">
      <xdr:nvSpPr>
        <xdr:cNvPr id="115" name="フローチャート: 判断 114"/>
        <xdr:cNvSpPr/>
      </xdr:nvSpPr>
      <xdr:spPr>
        <a:xfrm>
          <a:off x="10426700" y="675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98878</xdr:rowOff>
    </xdr:from>
    <xdr:to>
      <xdr:col>50</xdr:col>
      <xdr:colOff>165100</xdr:colOff>
      <xdr:row>40</xdr:row>
      <xdr:rowOff>29028</xdr:rowOff>
    </xdr:to>
    <xdr:sp macro="" textlink="">
      <xdr:nvSpPr>
        <xdr:cNvPr id="116" name="フローチャート: 判断 115"/>
        <xdr:cNvSpPr/>
      </xdr:nvSpPr>
      <xdr:spPr>
        <a:xfrm>
          <a:off x="9588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20155</xdr:rowOff>
    </xdr:from>
    <xdr:ext cx="469744" cy="259045"/>
    <xdr:sp macro="" textlink="">
      <xdr:nvSpPr>
        <xdr:cNvPr id="117" name="n_1aveValue【図書館】&#10;一人当たり面積"/>
        <xdr:cNvSpPr txBox="1"/>
      </xdr:nvSpPr>
      <xdr:spPr>
        <a:xfrm>
          <a:off x="9391727" y="687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98878</xdr:rowOff>
    </xdr:from>
    <xdr:to>
      <xdr:col>46</xdr:col>
      <xdr:colOff>38100</xdr:colOff>
      <xdr:row>40</xdr:row>
      <xdr:rowOff>29028</xdr:rowOff>
    </xdr:to>
    <xdr:sp macro="" textlink="">
      <xdr:nvSpPr>
        <xdr:cNvPr id="118" name="フローチャート: 判断 117"/>
        <xdr:cNvSpPr/>
      </xdr:nvSpPr>
      <xdr:spPr>
        <a:xfrm>
          <a:off x="8699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45555</xdr:rowOff>
    </xdr:from>
    <xdr:ext cx="469744" cy="259045"/>
    <xdr:sp macro="" textlink="">
      <xdr:nvSpPr>
        <xdr:cNvPr id="119" name="n_2aveValue【図書館】&#10;一人当たり面積"/>
        <xdr:cNvSpPr txBox="1"/>
      </xdr:nvSpPr>
      <xdr:spPr>
        <a:xfrm>
          <a:off x="8515427"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98878</xdr:rowOff>
    </xdr:from>
    <xdr:to>
      <xdr:col>41</xdr:col>
      <xdr:colOff>101600</xdr:colOff>
      <xdr:row>40</xdr:row>
      <xdr:rowOff>29028</xdr:rowOff>
    </xdr:to>
    <xdr:sp macro="" textlink="">
      <xdr:nvSpPr>
        <xdr:cNvPr id="120" name="フローチャート: 判断 119"/>
        <xdr:cNvSpPr/>
      </xdr:nvSpPr>
      <xdr:spPr>
        <a:xfrm>
          <a:off x="7810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38</xdr:row>
      <xdr:rowOff>45555</xdr:rowOff>
    </xdr:from>
    <xdr:ext cx="469744" cy="259045"/>
    <xdr:sp macro="" textlink="">
      <xdr:nvSpPr>
        <xdr:cNvPr id="121" name="n_3aveValue【図書館】&#10;一人当たり面積"/>
        <xdr:cNvSpPr txBox="1"/>
      </xdr:nvSpPr>
      <xdr:spPr>
        <a:xfrm>
          <a:off x="7626427"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82550</xdr:rowOff>
    </xdr:from>
    <xdr:to>
      <xdr:col>36</xdr:col>
      <xdr:colOff>165100</xdr:colOff>
      <xdr:row>40</xdr:row>
      <xdr:rowOff>12700</xdr:rowOff>
    </xdr:to>
    <xdr:sp macro="" textlink="">
      <xdr:nvSpPr>
        <xdr:cNvPr id="122" name="フローチャート: 判断 121"/>
        <xdr:cNvSpPr/>
      </xdr:nvSpPr>
      <xdr:spPr>
        <a:xfrm>
          <a:off x="69215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38</xdr:row>
      <xdr:rowOff>29227</xdr:rowOff>
    </xdr:from>
    <xdr:ext cx="469744" cy="259045"/>
    <xdr:sp macro="" textlink="">
      <xdr:nvSpPr>
        <xdr:cNvPr id="123" name="n_4aveValue【図書館】&#10;一人当たり面積"/>
        <xdr:cNvSpPr txBox="1"/>
      </xdr:nvSpPr>
      <xdr:spPr>
        <a:xfrm>
          <a:off x="67374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49893</xdr:rowOff>
    </xdr:from>
    <xdr:to>
      <xdr:col>55</xdr:col>
      <xdr:colOff>50800</xdr:colOff>
      <xdr:row>39</xdr:row>
      <xdr:rowOff>151493</xdr:rowOff>
    </xdr:to>
    <xdr:sp macro="" textlink="">
      <xdr:nvSpPr>
        <xdr:cNvPr id="129" name="楕円 128"/>
        <xdr:cNvSpPr/>
      </xdr:nvSpPr>
      <xdr:spPr>
        <a:xfrm>
          <a:off x="10426700" y="673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72770</xdr:rowOff>
    </xdr:from>
    <xdr:ext cx="469744" cy="259045"/>
    <xdr:sp macro="" textlink="">
      <xdr:nvSpPr>
        <xdr:cNvPr id="130" name="【図書館】&#10;一人当たり面積該当値テキスト"/>
        <xdr:cNvSpPr txBox="1"/>
      </xdr:nvSpPr>
      <xdr:spPr>
        <a:xfrm>
          <a:off x="10515600" y="658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66222</xdr:rowOff>
    </xdr:from>
    <xdr:to>
      <xdr:col>50</xdr:col>
      <xdr:colOff>165100</xdr:colOff>
      <xdr:row>39</xdr:row>
      <xdr:rowOff>167822</xdr:rowOff>
    </xdr:to>
    <xdr:sp macro="" textlink="">
      <xdr:nvSpPr>
        <xdr:cNvPr id="131" name="楕円 130"/>
        <xdr:cNvSpPr/>
      </xdr:nvSpPr>
      <xdr:spPr>
        <a:xfrm>
          <a:off x="9588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100693</xdr:rowOff>
    </xdr:from>
    <xdr:to>
      <xdr:col>55</xdr:col>
      <xdr:colOff>0</xdr:colOff>
      <xdr:row>39</xdr:row>
      <xdr:rowOff>117022</xdr:rowOff>
    </xdr:to>
    <xdr:cxnSp macro="">
      <xdr:nvCxnSpPr>
        <xdr:cNvPr id="132" name="直線コネクタ 131"/>
        <xdr:cNvCxnSpPr/>
      </xdr:nvCxnSpPr>
      <xdr:spPr>
        <a:xfrm flipV="1">
          <a:off x="9639300" y="67872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12899</xdr:rowOff>
    </xdr:from>
    <xdr:ext cx="469744" cy="259045"/>
    <xdr:sp macro="" textlink="">
      <xdr:nvSpPr>
        <xdr:cNvPr id="133" name="n_1mainValue【図書館】&#10;一人当たり面積"/>
        <xdr:cNvSpPr txBox="1"/>
      </xdr:nvSpPr>
      <xdr:spPr>
        <a:xfrm>
          <a:off x="9391727" y="652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4" name="テキスト ボックス 143"/>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6" name="テキスト ボックス 145"/>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4" name="テキスト ボックス 15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6" name="テキスト ボックス 155"/>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64770</xdr:rowOff>
    </xdr:from>
    <xdr:to>
      <xdr:col>24</xdr:col>
      <xdr:colOff>62865</xdr:colOff>
      <xdr:row>63</xdr:row>
      <xdr:rowOff>91440</xdr:rowOff>
    </xdr:to>
    <xdr:cxnSp macro="">
      <xdr:nvCxnSpPr>
        <xdr:cNvPr id="158" name="直線コネクタ 157"/>
        <xdr:cNvCxnSpPr/>
      </xdr:nvCxnSpPr>
      <xdr:spPr>
        <a:xfrm flipV="1">
          <a:off x="4634865" y="966597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59" name="【体育館・プー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60" name="直線コネクタ 159"/>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11447</xdr:rowOff>
    </xdr:from>
    <xdr:ext cx="405111" cy="259045"/>
    <xdr:sp macro="" textlink="">
      <xdr:nvSpPr>
        <xdr:cNvPr id="161" name="【体育館・プール】&#10;有形固定資産減価償却率最大値テキスト"/>
        <xdr:cNvSpPr txBox="1"/>
      </xdr:nvSpPr>
      <xdr:spPr>
        <a:xfrm>
          <a:off x="4673600" y="944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64770</xdr:rowOff>
    </xdr:from>
    <xdr:to>
      <xdr:col>24</xdr:col>
      <xdr:colOff>152400</xdr:colOff>
      <xdr:row>56</xdr:row>
      <xdr:rowOff>64770</xdr:rowOff>
    </xdr:to>
    <xdr:cxnSp macro="">
      <xdr:nvCxnSpPr>
        <xdr:cNvPr id="162" name="直線コネクタ 161"/>
        <xdr:cNvCxnSpPr/>
      </xdr:nvCxnSpPr>
      <xdr:spPr>
        <a:xfrm>
          <a:off x="4546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154322</xdr:rowOff>
    </xdr:from>
    <xdr:ext cx="405111" cy="259045"/>
    <xdr:sp macro="" textlink="">
      <xdr:nvSpPr>
        <xdr:cNvPr id="163" name="【体育館・プール】&#10;有形固定資産減価償却率平均値テキスト"/>
        <xdr:cNvSpPr txBox="1"/>
      </xdr:nvSpPr>
      <xdr:spPr>
        <a:xfrm>
          <a:off x="4673600" y="1026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164" name="フローチャート: 判断 163"/>
        <xdr:cNvSpPr/>
      </xdr:nvSpPr>
      <xdr:spPr>
        <a:xfrm>
          <a:off x="45847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164465</xdr:rowOff>
    </xdr:from>
    <xdr:to>
      <xdr:col>20</xdr:col>
      <xdr:colOff>38100</xdr:colOff>
      <xdr:row>60</xdr:row>
      <xdr:rowOff>94615</xdr:rowOff>
    </xdr:to>
    <xdr:sp macro="" textlink="">
      <xdr:nvSpPr>
        <xdr:cNvPr id="165" name="フローチャート: 判断 164"/>
        <xdr:cNvSpPr/>
      </xdr:nvSpPr>
      <xdr:spPr>
        <a:xfrm>
          <a:off x="3746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85742</xdr:rowOff>
    </xdr:from>
    <xdr:ext cx="405111" cy="259045"/>
    <xdr:sp macro="" textlink="">
      <xdr:nvSpPr>
        <xdr:cNvPr id="166" name="n_1aveValue【体育館・プール】&#10;有形固定資産減価償却率"/>
        <xdr:cNvSpPr txBox="1"/>
      </xdr:nvSpPr>
      <xdr:spPr>
        <a:xfrm>
          <a:off x="35820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154940</xdr:rowOff>
    </xdr:from>
    <xdr:to>
      <xdr:col>15</xdr:col>
      <xdr:colOff>101600</xdr:colOff>
      <xdr:row>60</xdr:row>
      <xdr:rowOff>85090</xdr:rowOff>
    </xdr:to>
    <xdr:sp macro="" textlink="">
      <xdr:nvSpPr>
        <xdr:cNvPr id="167" name="フローチャート: 判断 166"/>
        <xdr:cNvSpPr/>
      </xdr:nvSpPr>
      <xdr:spPr>
        <a:xfrm>
          <a:off x="2857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101617</xdr:rowOff>
    </xdr:from>
    <xdr:ext cx="405111" cy="259045"/>
    <xdr:sp macro="" textlink="">
      <xdr:nvSpPr>
        <xdr:cNvPr id="168" name="n_2aveValue【体育館・プール】&#10;有形固定資産減価償却率"/>
        <xdr:cNvSpPr txBox="1"/>
      </xdr:nvSpPr>
      <xdr:spPr>
        <a:xfrm>
          <a:off x="2705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164465</xdr:rowOff>
    </xdr:from>
    <xdr:to>
      <xdr:col>10</xdr:col>
      <xdr:colOff>165100</xdr:colOff>
      <xdr:row>60</xdr:row>
      <xdr:rowOff>94615</xdr:rowOff>
    </xdr:to>
    <xdr:sp macro="" textlink="">
      <xdr:nvSpPr>
        <xdr:cNvPr id="169" name="フローチャート: 判断 168"/>
        <xdr:cNvSpPr/>
      </xdr:nvSpPr>
      <xdr:spPr>
        <a:xfrm>
          <a:off x="1968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111142</xdr:rowOff>
    </xdr:from>
    <xdr:ext cx="405111" cy="259045"/>
    <xdr:sp macro="" textlink="">
      <xdr:nvSpPr>
        <xdr:cNvPr id="170" name="n_3aveValue【体育館・プール】&#10;有形固定資産減価償却率"/>
        <xdr:cNvSpPr txBox="1"/>
      </xdr:nvSpPr>
      <xdr:spPr>
        <a:xfrm>
          <a:off x="1816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130175</xdr:rowOff>
    </xdr:from>
    <xdr:to>
      <xdr:col>6</xdr:col>
      <xdr:colOff>38100</xdr:colOff>
      <xdr:row>60</xdr:row>
      <xdr:rowOff>60325</xdr:rowOff>
    </xdr:to>
    <xdr:sp macro="" textlink="">
      <xdr:nvSpPr>
        <xdr:cNvPr id="171" name="フローチャート: 判断 170"/>
        <xdr:cNvSpPr/>
      </xdr:nvSpPr>
      <xdr:spPr>
        <a:xfrm>
          <a:off x="1079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58</xdr:row>
      <xdr:rowOff>76852</xdr:rowOff>
    </xdr:from>
    <xdr:ext cx="405111" cy="259045"/>
    <xdr:sp macro="" textlink="">
      <xdr:nvSpPr>
        <xdr:cNvPr id="172" name="n_4aveValue【体育館・プール】&#10;有形固定資産減価償却率"/>
        <xdr:cNvSpPr txBox="1"/>
      </xdr:nvSpPr>
      <xdr:spPr>
        <a:xfrm>
          <a:off x="927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55880</xdr:rowOff>
    </xdr:from>
    <xdr:to>
      <xdr:col>24</xdr:col>
      <xdr:colOff>114300</xdr:colOff>
      <xdr:row>59</xdr:row>
      <xdr:rowOff>157480</xdr:rowOff>
    </xdr:to>
    <xdr:sp macro="" textlink="">
      <xdr:nvSpPr>
        <xdr:cNvPr id="178" name="楕円 177"/>
        <xdr:cNvSpPr/>
      </xdr:nvSpPr>
      <xdr:spPr>
        <a:xfrm>
          <a:off x="45847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78757</xdr:rowOff>
    </xdr:from>
    <xdr:ext cx="405111" cy="259045"/>
    <xdr:sp macro="" textlink="">
      <xdr:nvSpPr>
        <xdr:cNvPr id="179" name="【体育館・プール】&#10;有形固定資産減価償却率該当値テキスト"/>
        <xdr:cNvSpPr txBox="1"/>
      </xdr:nvSpPr>
      <xdr:spPr>
        <a:xfrm>
          <a:off x="4673600"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13970</xdr:rowOff>
    </xdr:from>
    <xdr:to>
      <xdr:col>20</xdr:col>
      <xdr:colOff>38100</xdr:colOff>
      <xdr:row>59</xdr:row>
      <xdr:rowOff>115570</xdr:rowOff>
    </xdr:to>
    <xdr:sp macro="" textlink="">
      <xdr:nvSpPr>
        <xdr:cNvPr id="180" name="楕円 179"/>
        <xdr:cNvSpPr/>
      </xdr:nvSpPr>
      <xdr:spPr>
        <a:xfrm>
          <a:off x="3746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64770</xdr:rowOff>
    </xdr:from>
    <xdr:to>
      <xdr:col>24</xdr:col>
      <xdr:colOff>63500</xdr:colOff>
      <xdr:row>59</xdr:row>
      <xdr:rowOff>106680</xdr:rowOff>
    </xdr:to>
    <xdr:cxnSp macro="">
      <xdr:nvCxnSpPr>
        <xdr:cNvPr id="181" name="直線コネクタ 180"/>
        <xdr:cNvCxnSpPr/>
      </xdr:nvCxnSpPr>
      <xdr:spPr>
        <a:xfrm>
          <a:off x="3797300" y="101803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132097</xdr:rowOff>
    </xdr:from>
    <xdr:ext cx="405111" cy="259045"/>
    <xdr:sp macro="" textlink="">
      <xdr:nvSpPr>
        <xdr:cNvPr id="182" name="n_1mainValue【体育館・プール】&#10;有形固定資産減価償却率"/>
        <xdr:cNvSpPr txBox="1"/>
      </xdr:nvSpPr>
      <xdr:spPr>
        <a:xfrm>
          <a:off x="35820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4" name="テキスト ボックス 19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6" name="テキスト ボックス 19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8" name="テキスト ボックス 19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0" name="テキスト ボックス 19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2" name="テキスト ボックス 20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54610</xdr:rowOff>
    </xdr:to>
    <xdr:cxnSp macro="">
      <xdr:nvCxnSpPr>
        <xdr:cNvPr id="206" name="直線コネクタ 205"/>
        <xdr:cNvCxnSpPr/>
      </xdr:nvCxnSpPr>
      <xdr:spPr>
        <a:xfrm flipV="1">
          <a:off x="10476865" y="9608820"/>
          <a:ext cx="0" cy="1418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07" name="【体育館・プール】&#10;一人当たり面積最小値テキスト"/>
        <xdr:cNvSpPr txBox="1"/>
      </xdr:nvSpPr>
      <xdr:spPr>
        <a:xfrm>
          <a:off x="10515600" y="110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08" name="直線コネクタ 207"/>
        <xdr:cNvCxnSpPr/>
      </xdr:nvCxnSpPr>
      <xdr:spPr>
        <a:xfrm>
          <a:off x="10388600" y="1102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09" name="【体育館・プール】&#10;一人当たり面積最大値テキスト"/>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10" name="直線コネクタ 209"/>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165117</xdr:rowOff>
    </xdr:from>
    <xdr:ext cx="469744" cy="259045"/>
    <xdr:sp macro="" textlink="">
      <xdr:nvSpPr>
        <xdr:cNvPr id="211" name="【体育館・プール】&#10;一人当たり面積平均値テキスト"/>
        <xdr:cNvSpPr txBox="1"/>
      </xdr:nvSpPr>
      <xdr:spPr>
        <a:xfrm>
          <a:off x="10515600" y="10623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15240</xdr:rowOff>
    </xdr:from>
    <xdr:to>
      <xdr:col>55</xdr:col>
      <xdr:colOff>50800</xdr:colOff>
      <xdr:row>62</xdr:row>
      <xdr:rowOff>116840</xdr:rowOff>
    </xdr:to>
    <xdr:sp macro="" textlink="">
      <xdr:nvSpPr>
        <xdr:cNvPr id="212" name="フローチャート: 判断 211"/>
        <xdr:cNvSpPr/>
      </xdr:nvSpPr>
      <xdr:spPr>
        <a:xfrm>
          <a:off x="10426700" y="1064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138430</xdr:rowOff>
    </xdr:from>
    <xdr:to>
      <xdr:col>50</xdr:col>
      <xdr:colOff>165100</xdr:colOff>
      <xdr:row>63</xdr:row>
      <xdr:rowOff>68580</xdr:rowOff>
    </xdr:to>
    <xdr:sp macro="" textlink="">
      <xdr:nvSpPr>
        <xdr:cNvPr id="213" name="フローチャート: 判断 212"/>
        <xdr:cNvSpPr/>
      </xdr:nvSpPr>
      <xdr:spPr>
        <a:xfrm>
          <a:off x="95885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59707</xdr:rowOff>
    </xdr:from>
    <xdr:ext cx="469744" cy="259045"/>
    <xdr:sp macro="" textlink="">
      <xdr:nvSpPr>
        <xdr:cNvPr id="214" name="n_1aveValue【体育館・プール】&#10;一人当たり面積"/>
        <xdr:cNvSpPr txBox="1"/>
      </xdr:nvSpPr>
      <xdr:spPr>
        <a:xfrm>
          <a:off x="9391727" y="1086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130810</xdr:rowOff>
    </xdr:from>
    <xdr:to>
      <xdr:col>46</xdr:col>
      <xdr:colOff>38100</xdr:colOff>
      <xdr:row>63</xdr:row>
      <xdr:rowOff>60960</xdr:rowOff>
    </xdr:to>
    <xdr:sp macro="" textlink="">
      <xdr:nvSpPr>
        <xdr:cNvPr id="215" name="フローチャート: 判断 214"/>
        <xdr:cNvSpPr/>
      </xdr:nvSpPr>
      <xdr:spPr>
        <a:xfrm>
          <a:off x="8699500" y="1076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77487</xdr:rowOff>
    </xdr:from>
    <xdr:ext cx="469744" cy="259045"/>
    <xdr:sp macro="" textlink="">
      <xdr:nvSpPr>
        <xdr:cNvPr id="216" name="n_2aveValue【体育館・プール】&#10;一人当たり面積"/>
        <xdr:cNvSpPr txBox="1"/>
      </xdr:nvSpPr>
      <xdr:spPr>
        <a:xfrm>
          <a:off x="8515427" y="1053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80010</xdr:rowOff>
    </xdr:from>
    <xdr:to>
      <xdr:col>41</xdr:col>
      <xdr:colOff>101600</xdr:colOff>
      <xdr:row>63</xdr:row>
      <xdr:rowOff>10160</xdr:rowOff>
    </xdr:to>
    <xdr:sp macro="" textlink="">
      <xdr:nvSpPr>
        <xdr:cNvPr id="217" name="フローチャート: 判断 216"/>
        <xdr:cNvSpPr/>
      </xdr:nvSpPr>
      <xdr:spPr>
        <a:xfrm>
          <a:off x="7810500" y="1070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26687</xdr:rowOff>
    </xdr:from>
    <xdr:ext cx="469744" cy="259045"/>
    <xdr:sp macro="" textlink="">
      <xdr:nvSpPr>
        <xdr:cNvPr id="218" name="n_3aveValue【体育館・プール】&#10;一人当たり面積"/>
        <xdr:cNvSpPr txBox="1"/>
      </xdr:nvSpPr>
      <xdr:spPr>
        <a:xfrm>
          <a:off x="7626427" y="1048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62</xdr:row>
      <xdr:rowOff>77470</xdr:rowOff>
    </xdr:from>
    <xdr:to>
      <xdr:col>36</xdr:col>
      <xdr:colOff>165100</xdr:colOff>
      <xdr:row>63</xdr:row>
      <xdr:rowOff>7620</xdr:rowOff>
    </xdr:to>
    <xdr:sp macro="" textlink="">
      <xdr:nvSpPr>
        <xdr:cNvPr id="219" name="フローチャート: 判断 218"/>
        <xdr:cNvSpPr/>
      </xdr:nvSpPr>
      <xdr:spPr>
        <a:xfrm>
          <a:off x="6921500" y="1070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61</xdr:row>
      <xdr:rowOff>24147</xdr:rowOff>
    </xdr:from>
    <xdr:ext cx="469744" cy="259045"/>
    <xdr:sp macro="" textlink="">
      <xdr:nvSpPr>
        <xdr:cNvPr id="220" name="n_4aveValue【体育館・プール】&#10;一人当たり面積"/>
        <xdr:cNvSpPr txBox="1"/>
      </xdr:nvSpPr>
      <xdr:spPr>
        <a:xfrm>
          <a:off x="6737427" y="1048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21" name="テキスト ボックス 2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158750</xdr:rowOff>
    </xdr:from>
    <xdr:to>
      <xdr:col>55</xdr:col>
      <xdr:colOff>50800</xdr:colOff>
      <xdr:row>62</xdr:row>
      <xdr:rowOff>88900</xdr:rowOff>
    </xdr:to>
    <xdr:sp macro="" textlink="">
      <xdr:nvSpPr>
        <xdr:cNvPr id="226" name="楕円 225"/>
        <xdr:cNvSpPr/>
      </xdr:nvSpPr>
      <xdr:spPr>
        <a:xfrm>
          <a:off x="104267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10177</xdr:rowOff>
    </xdr:from>
    <xdr:ext cx="469744" cy="259045"/>
    <xdr:sp macro="" textlink="">
      <xdr:nvSpPr>
        <xdr:cNvPr id="227" name="【体育館・プール】&#10;一人当たり面積該当値テキスト"/>
        <xdr:cNvSpPr txBox="1"/>
      </xdr:nvSpPr>
      <xdr:spPr>
        <a:xfrm>
          <a:off x="10515600"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166370</xdr:rowOff>
    </xdr:from>
    <xdr:to>
      <xdr:col>50</xdr:col>
      <xdr:colOff>165100</xdr:colOff>
      <xdr:row>62</xdr:row>
      <xdr:rowOff>96520</xdr:rowOff>
    </xdr:to>
    <xdr:sp macro="" textlink="">
      <xdr:nvSpPr>
        <xdr:cNvPr id="228" name="楕円 227"/>
        <xdr:cNvSpPr/>
      </xdr:nvSpPr>
      <xdr:spPr>
        <a:xfrm>
          <a:off x="9588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38100</xdr:rowOff>
    </xdr:from>
    <xdr:to>
      <xdr:col>55</xdr:col>
      <xdr:colOff>0</xdr:colOff>
      <xdr:row>62</xdr:row>
      <xdr:rowOff>45720</xdr:rowOff>
    </xdr:to>
    <xdr:cxnSp macro="">
      <xdr:nvCxnSpPr>
        <xdr:cNvPr id="229" name="直線コネクタ 228"/>
        <xdr:cNvCxnSpPr/>
      </xdr:nvCxnSpPr>
      <xdr:spPr>
        <a:xfrm flipV="1">
          <a:off x="9639300" y="106680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113047</xdr:rowOff>
    </xdr:from>
    <xdr:ext cx="469744" cy="259045"/>
    <xdr:sp macro="" textlink="">
      <xdr:nvSpPr>
        <xdr:cNvPr id="230" name="n_1mainValue【体育館・プール】&#10;一人当たり面積"/>
        <xdr:cNvSpPr txBox="1"/>
      </xdr:nvSpPr>
      <xdr:spPr>
        <a:xfrm>
          <a:off x="93917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1" name="テキスト ボックス 24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2" name="直線コネクタ 24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3" name="テキスト ボックス 242"/>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4" name="直線コネクタ 24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5" name="テキスト ボックス 24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6" name="直線コネクタ 24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7" name="テキスト ボックス 24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8" name="直線コネクタ 24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9" name="テキスト ボックス 24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0" name="直線コネクタ 24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1" name="テキスト ボックス 250"/>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3" name="テキスト ボックス 252"/>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43814</xdr:rowOff>
    </xdr:from>
    <xdr:to>
      <xdr:col>24</xdr:col>
      <xdr:colOff>62865</xdr:colOff>
      <xdr:row>86</xdr:row>
      <xdr:rowOff>114300</xdr:rowOff>
    </xdr:to>
    <xdr:cxnSp macro="">
      <xdr:nvCxnSpPr>
        <xdr:cNvPr id="255" name="直線コネクタ 254"/>
        <xdr:cNvCxnSpPr/>
      </xdr:nvCxnSpPr>
      <xdr:spPr>
        <a:xfrm flipV="1">
          <a:off x="4634865" y="13245464"/>
          <a:ext cx="0" cy="1613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56"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57" name="直線コネクタ 256"/>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161941</xdr:rowOff>
    </xdr:from>
    <xdr:ext cx="405111" cy="259045"/>
    <xdr:sp macro="" textlink="">
      <xdr:nvSpPr>
        <xdr:cNvPr id="258" name="【福祉施設】&#10;有形固定資産減価償却率最大値テキスト"/>
        <xdr:cNvSpPr txBox="1"/>
      </xdr:nvSpPr>
      <xdr:spPr>
        <a:xfrm>
          <a:off x="4673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43814</xdr:rowOff>
    </xdr:from>
    <xdr:to>
      <xdr:col>24</xdr:col>
      <xdr:colOff>152400</xdr:colOff>
      <xdr:row>77</xdr:row>
      <xdr:rowOff>43814</xdr:rowOff>
    </xdr:to>
    <xdr:cxnSp macro="">
      <xdr:nvCxnSpPr>
        <xdr:cNvPr id="259" name="直線コネクタ 258"/>
        <xdr:cNvCxnSpPr/>
      </xdr:nvCxnSpPr>
      <xdr:spPr>
        <a:xfrm>
          <a:off x="4546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151147</xdr:rowOff>
    </xdr:from>
    <xdr:ext cx="405111" cy="259045"/>
    <xdr:sp macro="" textlink="">
      <xdr:nvSpPr>
        <xdr:cNvPr id="260" name="【福祉施設】&#10;有形固定資産減価償却率平均値テキスト"/>
        <xdr:cNvSpPr txBox="1"/>
      </xdr:nvSpPr>
      <xdr:spPr>
        <a:xfrm>
          <a:off x="4673600" y="1386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61" name="フローチャート: 判断 260"/>
        <xdr:cNvSpPr/>
      </xdr:nvSpPr>
      <xdr:spPr>
        <a:xfrm>
          <a:off x="45847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62" name="フローチャート: 判断 261"/>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130191</xdr:rowOff>
    </xdr:from>
    <xdr:ext cx="405111" cy="259045"/>
    <xdr:sp macro="" textlink="">
      <xdr:nvSpPr>
        <xdr:cNvPr id="263" name="n_1aveValue【福祉施設】&#10;有形固定資産減価償却率"/>
        <xdr:cNvSpPr txBox="1"/>
      </xdr:nvSpPr>
      <xdr:spPr>
        <a:xfrm>
          <a:off x="35820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120650</xdr:rowOff>
    </xdr:from>
    <xdr:to>
      <xdr:col>15</xdr:col>
      <xdr:colOff>101600</xdr:colOff>
      <xdr:row>82</xdr:row>
      <xdr:rowOff>50800</xdr:rowOff>
    </xdr:to>
    <xdr:sp macro="" textlink="">
      <xdr:nvSpPr>
        <xdr:cNvPr id="264" name="フローチャート: 判断 263"/>
        <xdr:cNvSpPr/>
      </xdr:nvSpPr>
      <xdr:spPr>
        <a:xfrm>
          <a:off x="2857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67327</xdr:rowOff>
    </xdr:from>
    <xdr:ext cx="405111" cy="259045"/>
    <xdr:sp macro="" textlink="">
      <xdr:nvSpPr>
        <xdr:cNvPr id="265" name="n_2aveValue【福祉施設】&#10;有形固定資産減価償却率"/>
        <xdr:cNvSpPr txBox="1"/>
      </xdr:nvSpPr>
      <xdr:spPr>
        <a:xfrm>
          <a:off x="2705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84455</xdr:rowOff>
    </xdr:from>
    <xdr:to>
      <xdr:col>10</xdr:col>
      <xdr:colOff>165100</xdr:colOff>
      <xdr:row>82</xdr:row>
      <xdr:rowOff>14605</xdr:rowOff>
    </xdr:to>
    <xdr:sp macro="" textlink="">
      <xdr:nvSpPr>
        <xdr:cNvPr id="266" name="フローチャート: 判断 265"/>
        <xdr:cNvSpPr/>
      </xdr:nvSpPr>
      <xdr:spPr>
        <a:xfrm>
          <a:off x="1968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31132</xdr:rowOff>
    </xdr:from>
    <xdr:ext cx="405111" cy="259045"/>
    <xdr:sp macro="" textlink="">
      <xdr:nvSpPr>
        <xdr:cNvPr id="267" name="n_3aveValue【福祉施設】&#10;有形固定資産減価償却率"/>
        <xdr:cNvSpPr txBox="1"/>
      </xdr:nvSpPr>
      <xdr:spPr>
        <a:xfrm>
          <a:off x="1816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81</xdr:row>
      <xdr:rowOff>44450</xdr:rowOff>
    </xdr:from>
    <xdr:to>
      <xdr:col>6</xdr:col>
      <xdr:colOff>38100</xdr:colOff>
      <xdr:row>81</xdr:row>
      <xdr:rowOff>146050</xdr:rowOff>
    </xdr:to>
    <xdr:sp macro="" textlink="">
      <xdr:nvSpPr>
        <xdr:cNvPr id="268" name="フローチャート: 判断 267"/>
        <xdr:cNvSpPr/>
      </xdr:nvSpPr>
      <xdr:spPr>
        <a:xfrm>
          <a:off x="1079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79</xdr:row>
      <xdr:rowOff>162577</xdr:rowOff>
    </xdr:from>
    <xdr:ext cx="405111" cy="259045"/>
    <xdr:sp macro="" textlink="">
      <xdr:nvSpPr>
        <xdr:cNvPr id="269" name="n_4aveValue【福祉施設】&#10;有形固定資産減価償却率"/>
        <xdr:cNvSpPr txBox="1"/>
      </xdr:nvSpPr>
      <xdr:spPr>
        <a:xfrm>
          <a:off x="927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70" name="テキスト ボックス 26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1" name="テキスト ボックス 27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2" name="テキスト ボックス 27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3" name="テキスト ボックス 27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4" name="テキスト ボックス 27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59689</xdr:rowOff>
    </xdr:from>
    <xdr:to>
      <xdr:col>24</xdr:col>
      <xdr:colOff>114300</xdr:colOff>
      <xdr:row>83</xdr:row>
      <xdr:rowOff>161289</xdr:rowOff>
    </xdr:to>
    <xdr:sp macro="" textlink="">
      <xdr:nvSpPr>
        <xdr:cNvPr id="275" name="楕円 274"/>
        <xdr:cNvSpPr/>
      </xdr:nvSpPr>
      <xdr:spPr>
        <a:xfrm>
          <a:off x="45847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38116</xdr:rowOff>
    </xdr:from>
    <xdr:ext cx="405111" cy="259045"/>
    <xdr:sp macro="" textlink="">
      <xdr:nvSpPr>
        <xdr:cNvPr id="276" name="【福祉施設】&#10;有形固定資産減価償却率該当値テキスト"/>
        <xdr:cNvSpPr txBox="1"/>
      </xdr:nvSpPr>
      <xdr:spPr>
        <a:xfrm>
          <a:off x="4673600"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12064</xdr:rowOff>
    </xdr:from>
    <xdr:to>
      <xdr:col>20</xdr:col>
      <xdr:colOff>38100</xdr:colOff>
      <xdr:row>83</xdr:row>
      <xdr:rowOff>113664</xdr:rowOff>
    </xdr:to>
    <xdr:sp macro="" textlink="">
      <xdr:nvSpPr>
        <xdr:cNvPr id="277" name="楕円 276"/>
        <xdr:cNvSpPr/>
      </xdr:nvSpPr>
      <xdr:spPr>
        <a:xfrm>
          <a:off x="3746500" y="1424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62864</xdr:rowOff>
    </xdr:from>
    <xdr:to>
      <xdr:col>24</xdr:col>
      <xdr:colOff>63500</xdr:colOff>
      <xdr:row>83</xdr:row>
      <xdr:rowOff>110489</xdr:rowOff>
    </xdr:to>
    <xdr:cxnSp macro="">
      <xdr:nvCxnSpPr>
        <xdr:cNvPr id="278" name="直線コネクタ 277"/>
        <xdr:cNvCxnSpPr/>
      </xdr:nvCxnSpPr>
      <xdr:spPr>
        <a:xfrm>
          <a:off x="3797300" y="14293214"/>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104791</xdr:rowOff>
    </xdr:from>
    <xdr:ext cx="405111" cy="259045"/>
    <xdr:sp macro="" textlink="">
      <xdr:nvSpPr>
        <xdr:cNvPr id="279" name="n_1mainValue【福祉施設】&#10;有形固定資産減価償却率"/>
        <xdr:cNvSpPr txBox="1"/>
      </xdr:nvSpPr>
      <xdr:spPr>
        <a:xfrm>
          <a:off x="3582044"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0" name="直線コネクタ 28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1" name="テキスト ボックス 29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2" name="直線コネクタ 29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3" name="テキスト ボックス 29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4" name="直線コネクタ 29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5" name="テキスト ボックス 29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6" name="直線コネクタ 29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7" name="テキスト ボックス 29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8" name="直線コネクタ 29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9" name="テキスト ボックス 29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1" name="テキスト ボックス 30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91439</xdr:rowOff>
    </xdr:to>
    <xdr:cxnSp macro="">
      <xdr:nvCxnSpPr>
        <xdr:cNvPr id="303" name="直線コネクタ 302"/>
        <xdr:cNvCxnSpPr/>
      </xdr:nvCxnSpPr>
      <xdr:spPr>
        <a:xfrm flipV="1">
          <a:off x="10476865" y="13365480"/>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04" name="【福祉施設】&#10;一人当たり面積最小値テキスト"/>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05" name="直線コネクタ 304"/>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06" name="【福祉施設】&#10;一人当たり面積最大値テキスト"/>
        <xdr:cNvSpPr txBox="1"/>
      </xdr:nvSpPr>
      <xdr:spPr>
        <a:xfrm>
          <a:off x="10515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07" name="直線コネクタ 306"/>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162577</xdr:rowOff>
    </xdr:from>
    <xdr:ext cx="469744" cy="259045"/>
    <xdr:sp macro="" textlink="">
      <xdr:nvSpPr>
        <xdr:cNvPr id="308" name="【福祉施設】&#10;一人当たり面積平均値テキスト"/>
        <xdr:cNvSpPr txBox="1"/>
      </xdr:nvSpPr>
      <xdr:spPr>
        <a:xfrm>
          <a:off x="10515600" y="1422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139700</xdr:rowOff>
    </xdr:from>
    <xdr:to>
      <xdr:col>55</xdr:col>
      <xdr:colOff>50800</xdr:colOff>
      <xdr:row>84</xdr:row>
      <xdr:rowOff>69850</xdr:rowOff>
    </xdr:to>
    <xdr:sp macro="" textlink="">
      <xdr:nvSpPr>
        <xdr:cNvPr id="309" name="フローチャート: 判断 308"/>
        <xdr:cNvSpPr/>
      </xdr:nvSpPr>
      <xdr:spPr>
        <a:xfrm>
          <a:off x="10426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109220</xdr:rowOff>
    </xdr:from>
    <xdr:to>
      <xdr:col>50</xdr:col>
      <xdr:colOff>165100</xdr:colOff>
      <xdr:row>85</xdr:row>
      <xdr:rowOff>39370</xdr:rowOff>
    </xdr:to>
    <xdr:sp macro="" textlink="">
      <xdr:nvSpPr>
        <xdr:cNvPr id="310" name="フローチャート: 判断 309"/>
        <xdr:cNvSpPr/>
      </xdr:nvSpPr>
      <xdr:spPr>
        <a:xfrm>
          <a:off x="9588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55897</xdr:rowOff>
    </xdr:from>
    <xdr:ext cx="469744" cy="259045"/>
    <xdr:sp macro="" textlink="">
      <xdr:nvSpPr>
        <xdr:cNvPr id="311" name="n_1aveValue【福祉施設】&#10;一人当たり面積"/>
        <xdr:cNvSpPr txBox="1"/>
      </xdr:nvSpPr>
      <xdr:spPr>
        <a:xfrm>
          <a:off x="9391727"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71120</xdr:rowOff>
    </xdr:from>
    <xdr:to>
      <xdr:col>46</xdr:col>
      <xdr:colOff>38100</xdr:colOff>
      <xdr:row>85</xdr:row>
      <xdr:rowOff>1270</xdr:rowOff>
    </xdr:to>
    <xdr:sp macro="" textlink="">
      <xdr:nvSpPr>
        <xdr:cNvPr id="312" name="フローチャート: 判断 311"/>
        <xdr:cNvSpPr/>
      </xdr:nvSpPr>
      <xdr:spPr>
        <a:xfrm>
          <a:off x="8699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17797</xdr:rowOff>
    </xdr:from>
    <xdr:ext cx="469744" cy="259045"/>
    <xdr:sp macro="" textlink="">
      <xdr:nvSpPr>
        <xdr:cNvPr id="313" name="n_2aveValue【福祉施設】&#10;一人当たり面積"/>
        <xdr:cNvSpPr txBox="1"/>
      </xdr:nvSpPr>
      <xdr:spPr>
        <a:xfrm>
          <a:off x="8515427"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82550</xdr:rowOff>
    </xdr:from>
    <xdr:to>
      <xdr:col>41</xdr:col>
      <xdr:colOff>101600</xdr:colOff>
      <xdr:row>85</xdr:row>
      <xdr:rowOff>12700</xdr:rowOff>
    </xdr:to>
    <xdr:sp macro="" textlink="">
      <xdr:nvSpPr>
        <xdr:cNvPr id="314" name="フローチャート: 判断 313"/>
        <xdr:cNvSpPr/>
      </xdr:nvSpPr>
      <xdr:spPr>
        <a:xfrm>
          <a:off x="7810500" y="144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29227</xdr:rowOff>
    </xdr:from>
    <xdr:ext cx="469744" cy="259045"/>
    <xdr:sp macro="" textlink="">
      <xdr:nvSpPr>
        <xdr:cNvPr id="315" name="n_3aveValue【福祉施設】&#10;一人当たり面積"/>
        <xdr:cNvSpPr txBox="1"/>
      </xdr:nvSpPr>
      <xdr:spPr>
        <a:xfrm>
          <a:off x="7626427" y="1425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84</xdr:row>
      <xdr:rowOff>86361</xdr:rowOff>
    </xdr:from>
    <xdr:to>
      <xdr:col>36</xdr:col>
      <xdr:colOff>165100</xdr:colOff>
      <xdr:row>85</xdr:row>
      <xdr:rowOff>16511</xdr:rowOff>
    </xdr:to>
    <xdr:sp macro="" textlink="">
      <xdr:nvSpPr>
        <xdr:cNvPr id="316" name="フローチャート: 判断 315"/>
        <xdr:cNvSpPr/>
      </xdr:nvSpPr>
      <xdr:spPr>
        <a:xfrm>
          <a:off x="6921500" y="1448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83</xdr:row>
      <xdr:rowOff>33038</xdr:rowOff>
    </xdr:from>
    <xdr:ext cx="469744" cy="259045"/>
    <xdr:sp macro="" textlink="">
      <xdr:nvSpPr>
        <xdr:cNvPr id="317" name="n_4aveValue【福祉施設】&#10;一人当たり面積"/>
        <xdr:cNvSpPr txBox="1"/>
      </xdr:nvSpPr>
      <xdr:spPr>
        <a:xfrm>
          <a:off x="6737427" y="1426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18" name="テキスト ボックス 31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9" name="テキスト ボックス 31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0" name="テキスト ボックス 31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1" name="テキスト ボックス 32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2" name="テキスト ボックス 32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40639</xdr:rowOff>
    </xdr:from>
    <xdr:to>
      <xdr:col>55</xdr:col>
      <xdr:colOff>50800</xdr:colOff>
      <xdr:row>85</xdr:row>
      <xdr:rowOff>142239</xdr:rowOff>
    </xdr:to>
    <xdr:sp macro="" textlink="">
      <xdr:nvSpPr>
        <xdr:cNvPr id="323" name="楕円 322"/>
        <xdr:cNvSpPr/>
      </xdr:nvSpPr>
      <xdr:spPr>
        <a:xfrm>
          <a:off x="10426700" y="14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19066</xdr:rowOff>
    </xdr:from>
    <xdr:ext cx="469744" cy="259045"/>
    <xdr:sp macro="" textlink="">
      <xdr:nvSpPr>
        <xdr:cNvPr id="324" name="【福祉施設】&#10;一人当たり面積該当値テキスト"/>
        <xdr:cNvSpPr txBox="1"/>
      </xdr:nvSpPr>
      <xdr:spPr>
        <a:xfrm>
          <a:off x="10515600" y="1459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44450</xdr:rowOff>
    </xdr:from>
    <xdr:to>
      <xdr:col>50</xdr:col>
      <xdr:colOff>165100</xdr:colOff>
      <xdr:row>85</xdr:row>
      <xdr:rowOff>146050</xdr:rowOff>
    </xdr:to>
    <xdr:sp macro="" textlink="">
      <xdr:nvSpPr>
        <xdr:cNvPr id="325" name="楕円 324"/>
        <xdr:cNvSpPr/>
      </xdr:nvSpPr>
      <xdr:spPr>
        <a:xfrm>
          <a:off x="9588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91439</xdr:rowOff>
    </xdr:from>
    <xdr:to>
      <xdr:col>55</xdr:col>
      <xdr:colOff>0</xdr:colOff>
      <xdr:row>85</xdr:row>
      <xdr:rowOff>95250</xdr:rowOff>
    </xdr:to>
    <xdr:cxnSp macro="">
      <xdr:nvCxnSpPr>
        <xdr:cNvPr id="326" name="直線コネクタ 325"/>
        <xdr:cNvCxnSpPr/>
      </xdr:nvCxnSpPr>
      <xdr:spPr>
        <a:xfrm flipV="1">
          <a:off x="9639300" y="146646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137177</xdr:rowOff>
    </xdr:from>
    <xdr:ext cx="469744" cy="259045"/>
    <xdr:sp macro="" textlink="">
      <xdr:nvSpPr>
        <xdr:cNvPr id="327" name="n_1mainValue【福祉施設】&#10;一人当たり面積"/>
        <xdr:cNvSpPr txBox="1"/>
      </xdr:nvSpPr>
      <xdr:spPr>
        <a:xfrm>
          <a:off x="9391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6" name="テキスト ボックス 33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7" name="直線コネクタ 33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38" name="テキスト ボックス 33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9" name="直線コネクタ 33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40" name="テキスト ボックス 339"/>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1" name="直線コネクタ 34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2" name="テキスト ボックス 34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3" name="直線コネクタ 34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4" name="テキスト ボックス 34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5" name="直線コネクタ 34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6" name="テキスト ボックス 34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7" name="直線コネクタ 34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48" name="テキスト ボックス 34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9" name="直線コネクタ 34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50" name="テキスト ボックス 349"/>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352" name="直線コネクタ 351"/>
        <xdr:cNvCxnSpPr/>
      </xdr:nvCxnSpPr>
      <xdr:spPr>
        <a:xfrm flipV="1">
          <a:off x="4634865"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53"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54" name="直線コネクタ 353"/>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355" name="【市民会館】&#10;有形固定資産減価償却率最大値テキスト"/>
        <xdr:cNvSpPr txBox="1"/>
      </xdr:nvSpPr>
      <xdr:spPr>
        <a:xfrm>
          <a:off x="4673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356" name="直線コネクタ 355"/>
        <xdr:cNvCxnSpPr/>
      </xdr:nvCxnSpPr>
      <xdr:spPr>
        <a:xfrm>
          <a:off x="4546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127652</xdr:rowOff>
    </xdr:from>
    <xdr:ext cx="405111" cy="259045"/>
    <xdr:sp macro="" textlink="">
      <xdr:nvSpPr>
        <xdr:cNvPr id="357" name="【市民会館】&#10;有形固定資産減価償却率平均値テキスト"/>
        <xdr:cNvSpPr txBox="1"/>
      </xdr:nvSpPr>
      <xdr:spPr>
        <a:xfrm>
          <a:off x="4673600" y="17615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149225</xdr:rowOff>
    </xdr:from>
    <xdr:to>
      <xdr:col>24</xdr:col>
      <xdr:colOff>114300</xdr:colOff>
      <xdr:row>103</xdr:row>
      <xdr:rowOff>79375</xdr:rowOff>
    </xdr:to>
    <xdr:sp macro="" textlink="">
      <xdr:nvSpPr>
        <xdr:cNvPr id="358" name="フローチャート: 判断 357"/>
        <xdr:cNvSpPr/>
      </xdr:nvSpPr>
      <xdr:spPr>
        <a:xfrm>
          <a:off x="4584700" y="1763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52070</xdr:rowOff>
    </xdr:from>
    <xdr:to>
      <xdr:col>20</xdr:col>
      <xdr:colOff>38100</xdr:colOff>
      <xdr:row>103</xdr:row>
      <xdr:rowOff>153670</xdr:rowOff>
    </xdr:to>
    <xdr:sp macro="" textlink="">
      <xdr:nvSpPr>
        <xdr:cNvPr id="359" name="フローチャート: 判断 358"/>
        <xdr:cNvSpPr/>
      </xdr:nvSpPr>
      <xdr:spPr>
        <a:xfrm>
          <a:off x="3746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144797</xdr:rowOff>
    </xdr:from>
    <xdr:ext cx="405111" cy="259045"/>
    <xdr:sp macro="" textlink="">
      <xdr:nvSpPr>
        <xdr:cNvPr id="360" name="n_1aveValue【市民会館】&#10;有形固定資産減価償却率"/>
        <xdr:cNvSpPr txBox="1"/>
      </xdr:nvSpPr>
      <xdr:spPr>
        <a:xfrm>
          <a:off x="35820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33020</xdr:rowOff>
    </xdr:from>
    <xdr:to>
      <xdr:col>15</xdr:col>
      <xdr:colOff>101600</xdr:colOff>
      <xdr:row>103</xdr:row>
      <xdr:rowOff>134620</xdr:rowOff>
    </xdr:to>
    <xdr:sp macro="" textlink="">
      <xdr:nvSpPr>
        <xdr:cNvPr id="361" name="フローチャート: 判断 360"/>
        <xdr:cNvSpPr/>
      </xdr:nvSpPr>
      <xdr:spPr>
        <a:xfrm>
          <a:off x="2857500" y="1769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101</xdr:row>
      <xdr:rowOff>151147</xdr:rowOff>
    </xdr:from>
    <xdr:ext cx="405111" cy="259045"/>
    <xdr:sp macro="" textlink="">
      <xdr:nvSpPr>
        <xdr:cNvPr id="362" name="n_2aveValue【市民会館】&#10;有形固定資産減価償却率"/>
        <xdr:cNvSpPr txBox="1"/>
      </xdr:nvSpPr>
      <xdr:spPr>
        <a:xfrm>
          <a:off x="2705744" y="1746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103</xdr:row>
      <xdr:rowOff>29211</xdr:rowOff>
    </xdr:from>
    <xdr:to>
      <xdr:col>10</xdr:col>
      <xdr:colOff>165100</xdr:colOff>
      <xdr:row>103</xdr:row>
      <xdr:rowOff>130811</xdr:rowOff>
    </xdr:to>
    <xdr:sp macro="" textlink="">
      <xdr:nvSpPr>
        <xdr:cNvPr id="363" name="フローチャート: 判断 362"/>
        <xdr:cNvSpPr/>
      </xdr:nvSpPr>
      <xdr:spPr>
        <a:xfrm>
          <a:off x="1968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101</xdr:row>
      <xdr:rowOff>147338</xdr:rowOff>
    </xdr:from>
    <xdr:ext cx="405111" cy="259045"/>
    <xdr:sp macro="" textlink="">
      <xdr:nvSpPr>
        <xdr:cNvPr id="364" name="n_3aveValue【市民会館】&#10;有形固定資産減価償却率"/>
        <xdr:cNvSpPr txBox="1"/>
      </xdr:nvSpPr>
      <xdr:spPr>
        <a:xfrm>
          <a:off x="18167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102</xdr:row>
      <xdr:rowOff>166370</xdr:rowOff>
    </xdr:from>
    <xdr:to>
      <xdr:col>6</xdr:col>
      <xdr:colOff>38100</xdr:colOff>
      <xdr:row>103</xdr:row>
      <xdr:rowOff>96520</xdr:rowOff>
    </xdr:to>
    <xdr:sp macro="" textlink="">
      <xdr:nvSpPr>
        <xdr:cNvPr id="365" name="フローチャート: 判断 364"/>
        <xdr:cNvSpPr/>
      </xdr:nvSpPr>
      <xdr:spPr>
        <a:xfrm>
          <a:off x="1079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101</xdr:row>
      <xdr:rowOff>113047</xdr:rowOff>
    </xdr:from>
    <xdr:ext cx="405111" cy="259045"/>
    <xdr:sp macro="" textlink="">
      <xdr:nvSpPr>
        <xdr:cNvPr id="366" name="n_4aveValue【市民会館】&#10;有形固定資産減価償却率"/>
        <xdr:cNvSpPr txBox="1"/>
      </xdr:nvSpPr>
      <xdr:spPr>
        <a:xfrm>
          <a:off x="9277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67" name="テキスト ボックス 36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8" name="テキスト ボックス 36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9" name="テキスト ボックス 36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0" name="テキスト ボックス 36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1" name="テキスト ボックス 37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145414</xdr:rowOff>
    </xdr:from>
    <xdr:to>
      <xdr:col>24</xdr:col>
      <xdr:colOff>114300</xdr:colOff>
      <xdr:row>103</xdr:row>
      <xdr:rowOff>75564</xdr:rowOff>
    </xdr:to>
    <xdr:sp macro="" textlink="">
      <xdr:nvSpPr>
        <xdr:cNvPr id="372" name="楕円 371"/>
        <xdr:cNvSpPr/>
      </xdr:nvSpPr>
      <xdr:spPr>
        <a:xfrm>
          <a:off x="4584700" y="1763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168291</xdr:rowOff>
    </xdr:from>
    <xdr:ext cx="405111" cy="259045"/>
    <xdr:sp macro="" textlink="">
      <xdr:nvSpPr>
        <xdr:cNvPr id="373" name="【市民会館】&#10;有形固定資産減価償却率該当値テキスト"/>
        <xdr:cNvSpPr txBox="1"/>
      </xdr:nvSpPr>
      <xdr:spPr>
        <a:xfrm>
          <a:off x="4673600" y="1748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103505</xdr:rowOff>
    </xdr:from>
    <xdr:to>
      <xdr:col>20</xdr:col>
      <xdr:colOff>38100</xdr:colOff>
      <xdr:row>103</xdr:row>
      <xdr:rowOff>33655</xdr:rowOff>
    </xdr:to>
    <xdr:sp macro="" textlink="">
      <xdr:nvSpPr>
        <xdr:cNvPr id="374" name="楕円 373"/>
        <xdr:cNvSpPr/>
      </xdr:nvSpPr>
      <xdr:spPr>
        <a:xfrm>
          <a:off x="3746500" y="1759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154305</xdr:rowOff>
    </xdr:from>
    <xdr:to>
      <xdr:col>24</xdr:col>
      <xdr:colOff>63500</xdr:colOff>
      <xdr:row>103</xdr:row>
      <xdr:rowOff>24764</xdr:rowOff>
    </xdr:to>
    <xdr:cxnSp macro="">
      <xdr:nvCxnSpPr>
        <xdr:cNvPr id="375" name="直線コネクタ 374"/>
        <xdr:cNvCxnSpPr/>
      </xdr:nvCxnSpPr>
      <xdr:spPr>
        <a:xfrm>
          <a:off x="3797300" y="17642205"/>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50182</xdr:rowOff>
    </xdr:from>
    <xdr:ext cx="405111" cy="259045"/>
    <xdr:sp macro="" textlink="">
      <xdr:nvSpPr>
        <xdr:cNvPr id="376" name="n_1mainValue【市民会館】&#10;有形固定資産減価償却率"/>
        <xdr:cNvSpPr txBox="1"/>
      </xdr:nvSpPr>
      <xdr:spPr>
        <a:xfrm>
          <a:off x="3582044" y="1736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7" name="正方形/長方形 37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8" name="正方形/長方形 37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9" name="正方形/長方形 37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0" name="正方形/長方形 37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1" name="正方形/長方形 38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2" name="正方形/長方形 38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3" name="正方形/長方形 38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4" name="正方形/長方形 38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5" name="テキスト ボックス 38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6" name="直線コネクタ 38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7" name="直線コネクタ 38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8" name="テキスト ボックス 38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9" name="直線コネクタ 38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0" name="テキスト ボックス 38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1" name="直線コネクタ 39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2" name="テキスト ボックス 39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3" name="直線コネクタ 39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4" name="テキスト ボックス 39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5" name="直線コネクタ 39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6" name="テキスト ボックス 39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7" name="直線コネクタ 39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8" name="テキスト ボックス 39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144780</xdr:rowOff>
    </xdr:from>
    <xdr:to>
      <xdr:col>54</xdr:col>
      <xdr:colOff>189865</xdr:colOff>
      <xdr:row>108</xdr:row>
      <xdr:rowOff>118111</xdr:rowOff>
    </xdr:to>
    <xdr:cxnSp macro="">
      <xdr:nvCxnSpPr>
        <xdr:cNvPr id="400" name="直線コネクタ 399"/>
        <xdr:cNvCxnSpPr/>
      </xdr:nvCxnSpPr>
      <xdr:spPr>
        <a:xfrm flipV="1">
          <a:off x="10476865" y="1711833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121938</xdr:rowOff>
    </xdr:from>
    <xdr:ext cx="469744" cy="259045"/>
    <xdr:sp macro="" textlink="">
      <xdr:nvSpPr>
        <xdr:cNvPr id="401" name="【市民会館】&#10;一人当たり面積最小値テキスト"/>
        <xdr:cNvSpPr txBox="1"/>
      </xdr:nvSpPr>
      <xdr:spPr>
        <a:xfrm>
          <a:off x="10515600" y="186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118111</xdr:rowOff>
    </xdr:from>
    <xdr:to>
      <xdr:col>55</xdr:col>
      <xdr:colOff>88900</xdr:colOff>
      <xdr:row>108</xdr:row>
      <xdr:rowOff>118111</xdr:rowOff>
    </xdr:to>
    <xdr:cxnSp macro="">
      <xdr:nvCxnSpPr>
        <xdr:cNvPr id="402" name="直線コネクタ 401"/>
        <xdr:cNvCxnSpPr/>
      </xdr:nvCxnSpPr>
      <xdr:spPr>
        <a:xfrm>
          <a:off x="10388600" y="1863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91457</xdr:rowOff>
    </xdr:from>
    <xdr:ext cx="469744" cy="259045"/>
    <xdr:sp macro="" textlink="">
      <xdr:nvSpPr>
        <xdr:cNvPr id="403" name="【市民会館】&#10;一人当たり面積最大値テキスト"/>
        <xdr:cNvSpPr txBox="1"/>
      </xdr:nvSpPr>
      <xdr:spPr>
        <a:xfrm>
          <a:off x="10515600" y="1689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144780</xdr:rowOff>
    </xdr:from>
    <xdr:to>
      <xdr:col>55</xdr:col>
      <xdr:colOff>88900</xdr:colOff>
      <xdr:row>99</xdr:row>
      <xdr:rowOff>144780</xdr:rowOff>
    </xdr:to>
    <xdr:cxnSp macro="">
      <xdr:nvCxnSpPr>
        <xdr:cNvPr id="404" name="直線コネクタ 403"/>
        <xdr:cNvCxnSpPr/>
      </xdr:nvCxnSpPr>
      <xdr:spPr>
        <a:xfrm>
          <a:off x="10388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137177</xdr:rowOff>
    </xdr:from>
    <xdr:ext cx="469744" cy="259045"/>
    <xdr:sp macro="" textlink="">
      <xdr:nvSpPr>
        <xdr:cNvPr id="405" name="【市民会館】&#10;一人当たり面積平均値テキスト"/>
        <xdr:cNvSpPr txBox="1"/>
      </xdr:nvSpPr>
      <xdr:spPr>
        <a:xfrm>
          <a:off x="10515600" y="1813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158750</xdr:rowOff>
    </xdr:from>
    <xdr:to>
      <xdr:col>55</xdr:col>
      <xdr:colOff>50800</xdr:colOff>
      <xdr:row>106</xdr:row>
      <xdr:rowOff>88900</xdr:rowOff>
    </xdr:to>
    <xdr:sp macro="" textlink="">
      <xdr:nvSpPr>
        <xdr:cNvPr id="406" name="フローチャート: 判断 405"/>
        <xdr:cNvSpPr/>
      </xdr:nvSpPr>
      <xdr:spPr>
        <a:xfrm>
          <a:off x="104267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86361</xdr:rowOff>
    </xdr:from>
    <xdr:to>
      <xdr:col>50</xdr:col>
      <xdr:colOff>165100</xdr:colOff>
      <xdr:row>106</xdr:row>
      <xdr:rowOff>16511</xdr:rowOff>
    </xdr:to>
    <xdr:sp macro="" textlink="">
      <xdr:nvSpPr>
        <xdr:cNvPr id="407" name="フローチャート: 判断 406"/>
        <xdr:cNvSpPr/>
      </xdr:nvSpPr>
      <xdr:spPr>
        <a:xfrm>
          <a:off x="9588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7638</xdr:rowOff>
    </xdr:from>
    <xdr:ext cx="469744" cy="259045"/>
    <xdr:sp macro="" textlink="">
      <xdr:nvSpPr>
        <xdr:cNvPr id="408" name="n_1aveValue【市民会館】&#10;一人当たり面積"/>
        <xdr:cNvSpPr txBox="1"/>
      </xdr:nvSpPr>
      <xdr:spPr>
        <a:xfrm>
          <a:off x="93917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82550</xdr:rowOff>
    </xdr:from>
    <xdr:to>
      <xdr:col>46</xdr:col>
      <xdr:colOff>38100</xdr:colOff>
      <xdr:row>106</xdr:row>
      <xdr:rowOff>12700</xdr:rowOff>
    </xdr:to>
    <xdr:sp macro="" textlink="">
      <xdr:nvSpPr>
        <xdr:cNvPr id="409" name="フローチャート: 判断 408"/>
        <xdr:cNvSpPr/>
      </xdr:nvSpPr>
      <xdr:spPr>
        <a:xfrm>
          <a:off x="8699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29227</xdr:rowOff>
    </xdr:from>
    <xdr:ext cx="469744" cy="259045"/>
    <xdr:sp macro="" textlink="">
      <xdr:nvSpPr>
        <xdr:cNvPr id="410" name="n_2aveValue【市民会館】&#10;一人当たり面積"/>
        <xdr:cNvSpPr txBox="1"/>
      </xdr:nvSpPr>
      <xdr:spPr>
        <a:xfrm>
          <a:off x="8515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93980</xdr:rowOff>
    </xdr:from>
    <xdr:to>
      <xdr:col>41</xdr:col>
      <xdr:colOff>101600</xdr:colOff>
      <xdr:row>106</xdr:row>
      <xdr:rowOff>24130</xdr:rowOff>
    </xdr:to>
    <xdr:sp macro="" textlink="">
      <xdr:nvSpPr>
        <xdr:cNvPr id="411" name="フローチャート: 判断 410"/>
        <xdr:cNvSpPr/>
      </xdr:nvSpPr>
      <xdr:spPr>
        <a:xfrm>
          <a:off x="781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104</xdr:row>
      <xdr:rowOff>40657</xdr:rowOff>
    </xdr:from>
    <xdr:ext cx="469744" cy="259045"/>
    <xdr:sp macro="" textlink="">
      <xdr:nvSpPr>
        <xdr:cNvPr id="412" name="n_3aveValue【市民会館】&#10;一人当たり面積"/>
        <xdr:cNvSpPr txBox="1"/>
      </xdr:nvSpPr>
      <xdr:spPr>
        <a:xfrm>
          <a:off x="7626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105</xdr:row>
      <xdr:rowOff>93980</xdr:rowOff>
    </xdr:from>
    <xdr:to>
      <xdr:col>36</xdr:col>
      <xdr:colOff>165100</xdr:colOff>
      <xdr:row>106</xdr:row>
      <xdr:rowOff>24130</xdr:rowOff>
    </xdr:to>
    <xdr:sp macro="" textlink="">
      <xdr:nvSpPr>
        <xdr:cNvPr id="413" name="フローチャート: 判断 412"/>
        <xdr:cNvSpPr/>
      </xdr:nvSpPr>
      <xdr:spPr>
        <a:xfrm>
          <a:off x="6921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104</xdr:row>
      <xdr:rowOff>40657</xdr:rowOff>
    </xdr:from>
    <xdr:ext cx="469744" cy="259045"/>
    <xdr:sp macro="" textlink="">
      <xdr:nvSpPr>
        <xdr:cNvPr id="414" name="n_4aveValue【市民会館】&#10;一人当たり面積"/>
        <xdr:cNvSpPr txBox="1"/>
      </xdr:nvSpPr>
      <xdr:spPr>
        <a:xfrm>
          <a:off x="6737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15" name="テキスト ボックス 41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6" name="テキスト ボックス 41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7" name="テキスト ボックス 41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8" name="テキスト ボックス 41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9" name="テキスト ボックス 41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93980</xdr:rowOff>
    </xdr:from>
    <xdr:to>
      <xdr:col>55</xdr:col>
      <xdr:colOff>50800</xdr:colOff>
      <xdr:row>100</xdr:row>
      <xdr:rowOff>24130</xdr:rowOff>
    </xdr:to>
    <xdr:sp macro="" textlink="">
      <xdr:nvSpPr>
        <xdr:cNvPr id="420" name="楕円 419"/>
        <xdr:cNvSpPr/>
      </xdr:nvSpPr>
      <xdr:spPr>
        <a:xfrm>
          <a:off x="10426700" y="1706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47007</xdr:rowOff>
    </xdr:from>
    <xdr:ext cx="469744" cy="259045"/>
    <xdr:sp macro="" textlink="">
      <xdr:nvSpPr>
        <xdr:cNvPr id="421" name="【市民会館】&#10;一人当たり面積該当値テキスト"/>
        <xdr:cNvSpPr txBox="1"/>
      </xdr:nvSpPr>
      <xdr:spPr>
        <a:xfrm>
          <a:off x="105156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128270</xdr:rowOff>
    </xdr:from>
    <xdr:to>
      <xdr:col>50</xdr:col>
      <xdr:colOff>165100</xdr:colOff>
      <xdr:row>100</xdr:row>
      <xdr:rowOff>58420</xdr:rowOff>
    </xdr:to>
    <xdr:sp macro="" textlink="">
      <xdr:nvSpPr>
        <xdr:cNvPr id="422" name="楕円 421"/>
        <xdr:cNvSpPr/>
      </xdr:nvSpPr>
      <xdr:spPr>
        <a:xfrm>
          <a:off x="9588500" y="1710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99</xdr:row>
      <xdr:rowOff>144780</xdr:rowOff>
    </xdr:from>
    <xdr:to>
      <xdr:col>55</xdr:col>
      <xdr:colOff>0</xdr:colOff>
      <xdr:row>100</xdr:row>
      <xdr:rowOff>7620</xdr:rowOff>
    </xdr:to>
    <xdr:cxnSp macro="">
      <xdr:nvCxnSpPr>
        <xdr:cNvPr id="423" name="直線コネクタ 422"/>
        <xdr:cNvCxnSpPr/>
      </xdr:nvCxnSpPr>
      <xdr:spPr>
        <a:xfrm flipV="1">
          <a:off x="9639300" y="171183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98</xdr:row>
      <xdr:rowOff>74947</xdr:rowOff>
    </xdr:from>
    <xdr:ext cx="469744" cy="259045"/>
    <xdr:sp macro="" textlink="">
      <xdr:nvSpPr>
        <xdr:cNvPr id="424" name="n_1mainValue【市民会館】&#10;一人当たり面積"/>
        <xdr:cNvSpPr txBox="1"/>
      </xdr:nvSpPr>
      <xdr:spPr>
        <a:xfrm>
          <a:off x="9391727" y="1687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5" name="正方形/長方形 42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6" name="正方形/長方形 42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7" name="正方形/長方形 42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8" name="正方形/長方形 42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9" name="正方形/長方形 42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0" name="正方形/長方形 42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1" name="正方形/長方形 43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2" name="正方形/長方形 43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3" name="テキスト ボックス 43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4" name="直線コネクタ 43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35" name="テキスト ボックス 43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6" name="直線コネクタ 43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37" name="テキスト ボックス 43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8" name="直線コネクタ 43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9" name="テキスト ボックス 43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0" name="直線コネクタ 43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1" name="テキスト ボックス 44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2" name="直線コネクタ 44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3" name="テキスト ボックス 44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4" name="直線コネクタ 44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45" name="テキスト ボックス 44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6" name="直線コネクタ 44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47" name="テキスト ボックス 44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118110</xdr:rowOff>
    </xdr:from>
    <xdr:to>
      <xdr:col>85</xdr:col>
      <xdr:colOff>126364</xdr:colOff>
      <xdr:row>41</xdr:row>
      <xdr:rowOff>160020</xdr:rowOff>
    </xdr:to>
    <xdr:cxnSp macro="">
      <xdr:nvCxnSpPr>
        <xdr:cNvPr id="449" name="直線コネクタ 448"/>
        <xdr:cNvCxnSpPr/>
      </xdr:nvCxnSpPr>
      <xdr:spPr>
        <a:xfrm flipV="1">
          <a:off x="16318864" y="560451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163847</xdr:rowOff>
    </xdr:from>
    <xdr:ext cx="405111" cy="259045"/>
    <xdr:sp macro="" textlink="">
      <xdr:nvSpPr>
        <xdr:cNvPr id="450" name="【一般廃棄物処理施設】&#10;有形固定資産減価償却率最小値テキスト"/>
        <xdr:cNvSpPr txBox="1"/>
      </xdr:nvSpPr>
      <xdr:spPr>
        <a:xfrm>
          <a:off x="16357600"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160020</xdr:rowOff>
    </xdr:from>
    <xdr:to>
      <xdr:col>86</xdr:col>
      <xdr:colOff>25400</xdr:colOff>
      <xdr:row>41</xdr:row>
      <xdr:rowOff>160020</xdr:rowOff>
    </xdr:to>
    <xdr:cxnSp macro="">
      <xdr:nvCxnSpPr>
        <xdr:cNvPr id="451" name="直線コネクタ 450"/>
        <xdr:cNvCxnSpPr/>
      </xdr:nvCxnSpPr>
      <xdr:spPr>
        <a:xfrm>
          <a:off x="16230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64787</xdr:rowOff>
    </xdr:from>
    <xdr:ext cx="405111" cy="259045"/>
    <xdr:sp macro="" textlink="">
      <xdr:nvSpPr>
        <xdr:cNvPr id="452" name="【一般廃棄物処理施設】&#10;有形固定資産減価償却率最大値テキスト"/>
        <xdr:cNvSpPr txBox="1"/>
      </xdr:nvSpPr>
      <xdr:spPr>
        <a:xfrm>
          <a:off x="16357600" y="537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118110</xdr:rowOff>
    </xdr:from>
    <xdr:to>
      <xdr:col>86</xdr:col>
      <xdr:colOff>25400</xdr:colOff>
      <xdr:row>32</xdr:row>
      <xdr:rowOff>118110</xdr:rowOff>
    </xdr:to>
    <xdr:cxnSp macro="">
      <xdr:nvCxnSpPr>
        <xdr:cNvPr id="453" name="直線コネクタ 452"/>
        <xdr:cNvCxnSpPr/>
      </xdr:nvCxnSpPr>
      <xdr:spPr>
        <a:xfrm>
          <a:off x="16230600" y="560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53992</xdr:rowOff>
    </xdr:from>
    <xdr:ext cx="405111" cy="259045"/>
    <xdr:sp macro="" textlink="">
      <xdr:nvSpPr>
        <xdr:cNvPr id="454" name="【一般廃棄物処理施設】&#10;有形固定資産減価償却率平均値テキスト"/>
        <xdr:cNvSpPr txBox="1"/>
      </xdr:nvSpPr>
      <xdr:spPr>
        <a:xfrm>
          <a:off x="16357600" y="6226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455" name="フローチャート: 判断 454"/>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456" name="フローチャート: 判断 455"/>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78757</xdr:rowOff>
    </xdr:from>
    <xdr:ext cx="405111" cy="259045"/>
    <xdr:sp macro="" textlink="">
      <xdr:nvSpPr>
        <xdr:cNvPr id="457" name="n_1aveValue【一般廃棄物処理施設】&#10;有形固定資産減価償却率"/>
        <xdr:cNvSpPr txBox="1"/>
      </xdr:nvSpPr>
      <xdr:spPr>
        <a:xfrm>
          <a:off x="15266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53975</xdr:rowOff>
    </xdr:from>
    <xdr:to>
      <xdr:col>76</xdr:col>
      <xdr:colOff>165100</xdr:colOff>
      <xdr:row>38</xdr:row>
      <xdr:rowOff>155575</xdr:rowOff>
    </xdr:to>
    <xdr:sp macro="" textlink="">
      <xdr:nvSpPr>
        <xdr:cNvPr id="458" name="フローチャート: 判断 457"/>
        <xdr:cNvSpPr/>
      </xdr:nvSpPr>
      <xdr:spPr>
        <a:xfrm>
          <a:off x="14541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652</xdr:rowOff>
    </xdr:from>
    <xdr:ext cx="405111" cy="259045"/>
    <xdr:sp macro="" textlink="">
      <xdr:nvSpPr>
        <xdr:cNvPr id="459" name="n_2aveValue【一般廃棄物処理施設】&#10;有形固定資産減価償却率"/>
        <xdr:cNvSpPr txBox="1"/>
      </xdr:nvSpPr>
      <xdr:spPr>
        <a:xfrm>
          <a:off x="14389744" y="634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8255</xdr:rowOff>
    </xdr:from>
    <xdr:to>
      <xdr:col>72</xdr:col>
      <xdr:colOff>38100</xdr:colOff>
      <xdr:row>38</xdr:row>
      <xdr:rowOff>109855</xdr:rowOff>
    </xdr:to>
    <xdr:sp macro="" textlink="">
      <xdr:nvSpPr>
        <xdr:cNvPr id="460" name="フローチャート: 判断 459"/>
        <xdr:cNvSpPr/>
      </xdr:nvSpPr>
      <xdr:spPr>
        <a:xfrm>
          <a:off x="13652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126382</xdr:rowOff>
    </xdr:from>
    <xdr:ext cx="405111" cy="259045"/>
    <xdr:sp macro="" textlink="">
      <xdr:nvSpPr>
        <xdr:cNvPr id="461" name="n_3aveValue【一般廃棄物処理施設】&#10;有形固定資産減価償却率"/>
        <xdr:cNvSpPr txBox="1"/>
      </xdr:nvSpPr>
      <xdr:spPr>
        <a:xfrm>
          <a:off x="135007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40640</xdr:rowOff>
    </xdr:from>
    <xdr:to>
      <xdr:col>67</xdr:col>
      <xdr:colOff>101600</xdr:colOff>
      <xdr:row>38</xdr:row>
      <xdr:rowOff>142240</xdr:rowOff>
    </xdr:to>
    <xdr:sp macro="" textlink="">
      <xdr:nvSpPr>
        <xdr:cNvPr id="462" name="フローチャート: 判断 461"/>
        <xdr:cNvSpPr/>
      </xdr:nvSpPr>
      <xdr:spPr>
        <a:xfrm>
          <a:off x="12763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36</xdr:row>
      <xdr:rowOff>158767</xdr:rowOff>
    </xdr:from>
    <xdr:ext cx="405111" cy="259045"/>
    <xdr:sp macro="" textlink="">
      <xdr:nvSpPr>
        <xdr:cNvPr id="463" name="n_4aveValue【一般廃棄物処理施設】&#10;有形固定資産減価償却率"/>
        <xdr:cNvSpPr txBox="1"/>
      </xdr:nvSpPr>
      <xdr:spPr>
        <a:xfrm>
          <a:off x="12611744" y="633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64" name="テキスト ボックス 46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5" name="テキスト ボックス 46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6" name="テキスト ボックス 46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7" name="テキスト ボックス 46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8" name="テキスト ボックス 46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29210</xdr:rowOff>
    </xdr:from>
    <xdr:to>
      <xdr:col>85</xdr:col>
      <xdr:colOff>177800</xdr:colOff>
      <xdr:row>39</xdr:row>
      <xdr:rowOff>130810</xdr:rowOff>
    </xdr:to>
    <xdr:sp macro="" textlink="">
      <xdr:nvSpPr>
        <xdr:cNvPr id="469" name="楕円 468"/>
        <xdr:cNvSpPr/>
      </xdr:nvSpPr>
      <xdr:spPr>
        <a:xfrm>
          <a:off x="162687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7637</xdr:rowOff>
    </xdr:from>
    <xdr:ext cx="405111" cy="259045"/>
    <xdr:sp macro="" textlink="">
      <xdr:nvSpPr>
        <xdr:cNvPr id="470" name="【一般廃棄物処理施設】&#10;有形固定資産減価償却率該当値テキスト"/>
        <xdr:cNvSpPr txBox="1"/>
      </xdr:nvSpPr>
      <xdr:spPr>
        <a:xfrm>
          <a:off x="16357600" y="669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635</xdr:rowOff>
    </xdr:from>
    <xdr:to>
      <xdr:col>81</xdr:col>
      <xdr:colOff>101600</xdr:colOff>
      <xdr:row>39</xdr:row>
      <xdr:rowOff>102235</xdr:rowOff>
    </xdr:to>
    <xdr:sp macro="" textlink="">
      <xdr:nvSpPr>
        <xdr:cNvPr id="471" name="楕円 470"/>
        <xdr:cNvSpPr/>
      </xdr:nvSpPr>
      <xdr:spPr>
        <a:xfrm>
          <a:off x="15430500" y="66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51435</xdr:rowOff>
    </xdr:from>
    <xdr:to>
      <xdr:col>85</xdr:col>
      <xdr:colOff>127000</xdr:colOff>
      <xdr:row>39</xdr:row>
      <xdr:rowOff>80010</xdr:rowOff>
    </xdr:to>
    <xdr:cxnSp macro="">
      <xdr:nvCxnSpPr>
        <xdr:cNvPr id="472" name="直線コネクタ 471"/>
        <xdr:cNvCxnSpPr/>
      </xdr:nvCxnSpPr>
      <xdr:spPr>
        <a:xfrm>
          <a:off x="15481300" y="673798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93362</xdr:rowOff>
    </xdr:from>
    <xdr:ext cx="405111" cy="259045"/>
    <xdr:sp macro="" textlink="">
      <xdr:nvSpPr>
        <xdr:cNvPr id="473" name="n_1mainValue【一般廃棄物処理施設】&#10;有形固定資産減価償却率"/>
        <xdr:cNvSpPr txBox="1"/>
      </xdr:nvSpPr>
      <xdr:spPr>
        <a:xfrm>
          <a:off x="15266044" y="677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4" name="正方形/長方形 47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5" name="正方形/長方形 47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6" name="正方形/長方形 47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7" name="正方形/長方形 47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8" name="正方形/長方形 47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9" name="正方形/長方形 47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0" name="正方形/長方形 47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1" name="正方形/長方形 48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2" name="テキスト ボックス 48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3" name="直線コネクタ 48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84" name="直線コネクタ 48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85" name="テキスト ボックス 48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86" name="直線コネクタ 48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87" name="テキスト ボックス 48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88" name="直線コネクタ 48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89" name="テキスト ボックス 48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90" name="直線コネクタ 48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91" name="テキスト ボックス 49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2" name="直線コネクタ 49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3" name="テキスト ボックス 49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16430</xdr:rowOff>
    </xdr:from>
    <xdr:to>
      <xdr:col>116</xdr:col>
      <xdr:colOff>62864</xdr:colOff>
      <xdr:row>41</xdr:row>
      <xdr:rowOff>121097</xdr:rowOff>
    </xdr:to>
    <xdr:cxnSp macro="">
      <xdr:nvCxnSpPr>
        <xdr:cNvPr id="495" name="直線コネクタ 494"/>
        <xdr:cNvCxnSpPr/>
      </xdr:nvCxnSpPr>
      <xdr:spPr>
        <a:xfrm flipV="1">
          <a:off x="22160864" y="5845730"/>
          <a:ext cx="0" cy="1304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124924</xdr:rowOff>
    </xdr:from>
    <xdr:ext cx="469744" cy="259045"/>
    <xdr:sp macro="" textlink="">
      <xdr:nvSpPr>
        <xdr:cNvPr id="496" name="【一般廃棄物処理施設】&#10;一人当たり有形固定資産（償却資産）額最小値テキスト"/>
        <xdr:cNvSpPr txBox="1"/>
      </xdr:nvSpPr>
      <xdr:spPr>
        <a:xfrm>
          <a:off x="22199600" y="7154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121097</xdr:rowOff>
    </xdr:from>
    <xdr:to>
      <xdr:col>116</xdr:col>
      <xdr:colOff>152400</xdr:colOff>
      <xdr:row>41</xdr:row>
      <xdr:rowOff>121097</xdr:rowOff>
    </xdr:to>
    <xdr:cxnSp macro="">
      <xdr:nvCxnSpPr>
        <xdr:cNvPr id="497" name="直線コネクタ 496"/>
        <xdr:cNvCxnSpPr/>
      </xdr:nvCxnSpPr>
      <xdr:spPr>
        <a:xfrm>
          <a:off x="22072600" y="715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134557</xdr:rowOff>
    </xdr:from>
    <xdr:ext cx="599010" cy="259045"/>
    <xdr:sp macro="" textlink="">
      <xdr:nvSpPr>
        <xdr:cNvPr id="498" name="【一般廃棄物処理施設】&#10;一人当たり有形固定資産（償却資産）額最大値テキスト"/>
        <xdr:cNvSpPr txBox="1"/>
      </xdr:nvSpPr>
      <xdr:spPr>
        <a:xfrm>
          <a:off x="22199600" y="5620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16430</xdr:rowOff>
    </xdr:from>
    <xdr:to>
      <xdr:col>116</xdr:col>
      <xdr:colOff>152400</xdr:colOff>
      <xdr:row>34</xdr:row>
      <xdr:rowOff>16430</xdr:rowOff>
    </xdr:to>
    <xdr:cxnSp macro="">
      <xdr:nvCxnSpPr>
        <xdr:cNvPr id="499" name="直線コネクタ 498"/>
        <xdr:cNvCxnSpPr/>
      </xdr:nvCxnSpPr>
      <xdr:spPr>
        <a:xfrm>
          <a:off x="22072600" y="584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126810</xdr:rowOff>
    </xdr:from>
    <xdr:ext cx="599010" cy="259045"/>
    <xdr:sp macro="" textlink="">
      <xdr:nvSpPr>
        <xdr:cNvPr id="500" name="【一般廃棄物処理施設】&#10;一人当たり有形固定資産（償却資産）額平均値テキスト"/>
        <xdr:cNvSpPr txBox="1"/>
      </xdr:nvSpPr>
      <xdr:spPr>
        <a:xfrm>
          <a:off x="22199600" y="6470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103933</xdr:rowOff>
    </xdr:from>
    <xdr:to>
      <xdr:col>116</xdr:col>
      <xdr:colOff>114300</xdr:colOff>
      <xdr:row>39</xdr:row>
      <xdr:rowOff>34083</xdr:rowOff>
    </xdr:to>
    <xdr:sp macro="" textlink="">
      <xdr:nvSpPr>
        <xdr:cNvPr id="501" name="フローチャート: 判断 500"/>
        <xdr:cNvSpPr/>
      </xdr:nvSpPr>
      <xdr:spPr>
        <a:xfrm>
          <a:off x="22110700" y="661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6893</xdr:rowOff>
    </xdr:from>
    <xdr:to>
      <xdr:col>112</xdr:col>
      <xdr:colOff>38100</xdr:colOff>
      <xdr:row>39</xdr:row>
      <xdr:rowOff>108493</xdr:rowOff>
    </xdr:to>
    <xdr:sp macro="" textlink="">
      <xdr:nvSpPr>
        <xdr:cNvPr id="502" name="フローチャート: 判断 501"/>
        <xdr:cNvSpPr/>
      </xdr:nvSpPr>
      <xdr:spPr>
        <a:xfrm>
          <a:off x="21272500" y="669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125020</xdr:rowOff>
    </xdr:from>
    <xdr:ext cx="534377" cy="259045"/>
    <xdr:sp macro="" textlink="">
      <xdr:nvSpPr>
        <xdr:cNvPr id="503" name="n_1aveValue【一般廃棄物処理施設】&#10;一人当たり有形固定資産（償却資産）額"/>
        <xdr:cNvSpPr txBox="1"/>
      </xdr:nvSpPr>
      <xdr:spPr>
        <a:xfrm>
          <a:off x="21043411" y="646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4021</xdr:rowOff>
    </xdr:from>
    <xdr:to>
      <xdr:col>107</xdr:col>
      <xdr:colOff>101600</xdr:colOff>
      <xdr:row>39</xdr:row>
      <xdr:rowOff>105621</xdr:rowOff>
    </xdr:to>
    <xdr:sp macro="" textlink="">
      <xdr:nvSpPr>
        <xdr:cNvPr id="504" name="フローチャート: 判断 503"/>
        <xdr:cNvSpPr/>
      </xdr:nvSpPr>
      <xdr:spPr>
        <a:xfrm>
          <a:off x="20383500" y="669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122148</xdr:rowOff>
    </xdr:from>
    <xdr:ext cx="534377" cy="259045"/>
    <xdr:sp macro="" textlink="">
      <xdr:nvSpPr>
        <xdr:cNvPr id="505" name="n_2aveValue【一般廃棄物処理施設】&#10;一人当たり有形固定資産（償却資産）額"/>
        <xdr:cNvSpPr txBox="1"/>
      </xdr:nvSpPr>
      <xdr:spPr>
        <a:xfrm>
          <a:off x="20167111" y="646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1288</xdr:rowOff>
    </xdr:from>
    <xdr:to>
      <xdr:col>102</xdr:col>
      <xdr:colOff>165100</xdr:colOff>
      <xdr:row>39</xdr:row>
      <xdr:rowOff>102888</xdr:rowOff>
    </xdr:to>
    <xdr:sp macro="" textlink="">
      <xdr:nvSpPr>
        <xdr:cNvPr id="506" name="フローチャート: 判断 505"/>
        <xdr:cNvSpPr/>
      </xdr:nvSpPr>
      <xdr:spPr>
        <a:xfrm>
          <a:off x="19494500" y="668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37</xdr:row>
      <xdr:rowOff>119414</xdr:rowOff>
    </xdr:from>
    <xdr:ext cx="534377" cy="259045"/>
    <xdr:sp macro="" textlink="">
      <xdr:nvSpPr>
        <xdr:cNvPr id="507" name="n_3aveValue【一般廃棄物処理施設】&#10;一人当たり有形固定資産（償却資産）額"/>
        <xdr:cNvSpPr txBox="1"/>
      </xdr:nvSpPr>
      <xdr:spPr>
        <a:xfrm>
          <a:off x="19278111" y="646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24655</xdr:rowOff>
    </xdr:from>
    <xdr:to>
      <xdr:col>98</xdr:col>
      <xdr:colOff>38100</xdr:colOff>
      <xdr:row>39</xdr:row>
      <xdr:rowOff>126255</xdr:rowOff>
    </xdr:to>
    <xdr:sp macro="" textlink="">
      <xdr:nvSpPr>
        <xdr:cNvPr id="508" name="フローチャート: 判断 507"/>
        <xdr:cNvSpPr/>
      </xdr:nvSpPr>
      <xdr:spPr>
        <a:xfrm>
          <a:off x="18605500" y="671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37</xdr:row>
      <xdr:rowOff>142782</xdr:rowOff>
    </xdr:from>
    <xdr:ext cx="534377" cy="259045"/>
    <xdr:sp macro="" textlink="">
      <xdr:nvSpPr>
        <xdr:cNvPr id="509" name="n_4aveValue【一般廃棄物処理施設】&#10;一人当たり有形固定資産（償却資産）額"/>
        <xdr:cNvSpPr txBox="1"/>
      </xdr:nvSpPr>
      <xdr:spPr>
        <a:xfrm>
          <a:off x="18389111" y="648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10" name="テキスト ボックス 50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1" name="テキスト ボックス 51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2" name="テキスト ボックス 51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3" name="テキスト ボックス 51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4" name="テキスト ボックス 51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159899</xdr:rowOff>
    </xdr:from>
    <xdr:to>
      <xdr:col>116</xdr:col>
      <xdr:colOff>114300</xdr:colOff>
      <xdr:row>40</xdr:row>
      <xdr:rowOff>90049</xdr:rowOff>
    </xdr:to>
    <xdr:sp macro="" textlink="">
      <xdr:nvSpPr>
        <xdr:cNvPr id="515" name="楕円 514"/>
        <xdr:cNvSpPr/>
      </xdr:nvSpPr>
      <xdr:spPr>
        <a:xfrm>
          <a:off x="22110700" y="684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138326</xdr:rowOff>
    </xdr:from>
    <xdr:ext cx="534377" cy="259045"/>
    <xdr:sp macro="" textlink="">
      <xdr:nvSpPr>
        <xdr:cNvPr id="516" name="【一般廃棄物処理施設】&#10;一人当たり有形固定資産（償却資産）額該当値テキスト"/>
        <xdr:cNvSpPr txBox="1"/>
      </xdr:nvSpPr>
      <xdr:spPr>
        <a:xfrm>
          <a:off x="22199600" y="682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165491</xdr:rowOff>
    </xdr:from>
    <xdr:to>
      <xdr:col>112</xdr:col>
      <xdr:colOff>38100</xdr:colOff>
      <xdr:row>40</xdr:row>
      <xdr:rowOff>95641</xdr:rowOff>
    </xdr:to>
    <xdr:sp macro="" textlink="">
      <xdr:nvSpPr>
        <xdr:cNvPr id="517" name="楕円 516"/>
        <xdr:cNvSpPr/>
      </xdr:nvSpPr>
      <xdr:spPr>
        <a:xfrm>
          <a:off x="21272500" y="685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39249</xdr:rowOff>
    </xdr:from>
    <xdr:to>
      <xdr:col>116</xdr:col>
      <xdr:colOff>63500</xdr:colOff>
      <xdr:row>40</xdr:row>
      <xdr:rowOff>44841</xdr:rowOff>
    </xdr:to>
    <xdr:cxnSp macro="">
      <xdr:nvCxnSpPr>
        <xdr:cNvPr id="518" name="直線コネクタ 517"/>
        <xdr:cNvCxnSpPr/>
      </xdr:nvCxnSpPr>
      <xdr:spPr>
        <a:xfrm flipV="1">
          <a:off x="21323300" y="6897249"/>
          <a:ext cx="838200" cy="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86768</xdr:rowOff>
    </xdr:from>
    <xdr:ext cx="534377" cy="259045"/>
    <xdr:sp macro="" textlink="">
      <xdr:nvSpPr>
        <xdr:cNvPr id="519" name="n_1mainValue【一般廃棄物処理施設】&#10;一人当たり有形固定資産（償却資産）額"/>
        <xdr:cNvSpPr txBox="1"/>
      </xdr:nvSpPr>
      <xdr:spPr>
        <a:xfrm>
          <a:off x="21043411" y="6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0" name="正方形/長方形 51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1" name="正方形/長方形 52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2" name="正方形/長方形 52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3" name="正方形/長方形 52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4" name="正方形/長方形 52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5" name="正方形/長方形 52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6" name="正方形/長方形 52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正方形/長方形 52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8" name="テキスト ボックス 52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9" name="直線コネクタ 52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30" name="テキスト ボックス 52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31" name="直線コネクタ 53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32" name="テキスト ボックス 53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33" name="直線コネクタ 53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4" name="テキスト ボックス 53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5" name="直線コネクタ 53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6" name="テキスト ボックス 53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7" name="直線コネクタ 53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8" name="テキスト ボックス 53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9" name="直線コネクタ 53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40" name="テキスト ボックス 53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1" name="直線コネクタ 54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42" name="テキスト ボックス 54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116205</xdr:rowOff>
    </xdr:from>
    <xdr:to>
      <xdr:col>85</xdr:col>
      <xdr:colOff>126364</xdr:colOff>
      <xdr:row>64</xdr:row>
      <xdr:rowOff>47625</xdr:rowOff>
    </xdr:to>
    <xdr:cxnSp macro="">
      <xdr:nvCxnSpPr>
        <xdr:cNvPr id="544" name="直線コネクタ 543"/>
        <xdr:cNvCxnSpPr/>
      </xdr:nvCxnSpPr>
      <xdr:spPr>
        <a:xfrm flipV="1">
          <a:off x="16318864" y="9545955"/>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51452</xdr:rowOff>
    </xdr:from>
    <xdr:ext cx="405111" cy="259045"/>
    <xdr:sp macro="" textlink="">
      <xdr:nvSpPr>
        <xdr:cNvPr id="545" name="【保健センター・保健所】&#10;有形固定資産減価償却率最小値テキスト"/>
        <xdr:cNvSpPr txBox="1"/>
      </xdr:nvSpPr>
      <xdr:spPr>
        <a:xfrm>
          <a:off x="16357600" y="1102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47625</xdr:rowOff>
    </xdr:from>
    <xdr:to>
      <xdr:col>86</xdr:col>
      <xdr:colOff>25400</xdr:colOff>
      <xdr:row>64</xdr:row>
      <xdr:rowOff>47625</xdr:rowOff>
    </xdr:to>
    <xdr:cxnSp macro="">
      <xdr:nvCxnSpPr>
        <xdr:cNvPr id="546" name="直線コネクタ 545"/>
        <xdr:cNvCxnSpPr/>
      </xdr:nvCxnSpPr>
      <xdr:spPr>
        <a:xfrm>
          <a:off x="16230600" y="1102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62882</xdr:rowOff>
    </xdr:from>
    <xdr:ext cx="405111" cy="259045"/>
    <xdr:sp macro="" textlink="">
      <xdr:nvSpPr>
        <xdr:cNvPr id="547" name="【保健センター・保健所】&#10;有形固定資産減価償却率最大値テキスト"/>
        <xdr:cNvSpPr txBox="1"/>
      </xdr:nvSpPr>
      <xdr:spPr>
        <a:xfrm>
          <a:off x="16357600" y="932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116205</xdr:rowOff>
    </xdr:from>
    <xdr:to>
      <xdr:col>86</xdr:col>
      <xdr:colOff>25400</xdr:colOff>
      <xdr:row>55</xdr:row>
      <xdr:rowOff>116205</xdr:rowOff>
    </xdr:to>
    <xdr:cxnSp macro="">
      <xdr:nvCxnSpPr>
        <xdr:cNvPr id="548" name="直線コネクタ 547"/>
        <xdr:cNvCxnSpPr/>
      </xdr:nvCxnSpPr>
      <xdr:spPr>
        <a:xfrm>
          <a:off x="16230600" y="954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106697</xdr:rowOff>
    </xdr:from>
    <xdr:ext cx="405111" cy="259045"/>
    <xdr:sp macro="" textlink="">
      <xdr:nvSpPr>
        <xdr:cNvPr id="549" name="【保健センター・保健所】&#10;有形固定資産減価償却率平均値テキスト"/>
        <xdr:cNvSpPr txBox="1"/>
      </xdr:nvSpPr>
      <xdr:spPr>
        <a:xfrm>
          <a:off x="16357600" y="1005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550" name="フローチャート: 判断 549"/>
        <xdr:cNvSpPr/>
      </xdr:nvSpPr>
      <xdr:spPr>
        <a:xfrm>
          <a:off x="162687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162560</xdr:rowOff>
    </xdr:from>
    <xdr:to>
      <xdr:col>81</xdr:col>
      <xdr:colOff>101600</xdr:colOff>
      <xdr:row>59</xdr:row>
      <xdr:rowOff>92710</xdr:rowOff>
    </xdr:to>
    <xdr:sp macro="" textlink="">
      <xdr:nvSpPr>
        <xdr:cNvPr id="551" name="フローチャート: 判断 550"/>
        <xdr:cNvSpPr/>
      </xdr:nvSpPr>
      <xdr:spPr>
        <a:xfrm>
          <a:off x="1543050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83837</xdr:rowOff>
    </xdr:from>
    <xdr:ext cx="405111" cy="259045"/>
    <xdr:sp macro="" textlink="">
      <xdr:nvSpPr>
        <xdr:cNvPr id="552" name="n_1aveValue【保健センター・保健所】&#10;有形固定資産減価償却率"/>
        <xdr:cNvSpPr txBox="1"/>
      </xdr:nvSpPr>
      <xdr:spPr>
        <a:xfrm>
          <a:off x="15266044" y="1019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133985</xdr:rowOff>
    </xdr:from>
    <xdr:to>
      <xdr:col>76</xdr:col>
      <xdr:colOff>165100</xdr:colOff>
      <xdr:row>59</xdr:row>
      <xdr:rowOff>64135</xdr:rowOff>
    </xdr:to>
    <xdr:sp macro="" textlink="">
      <xdr:nvSpPr>
        <xdr:cNvPr id="553" name="フローチャート: 判断 552"/>
        <xdr:cNvSpPr/>
      </xdr:nvSpPr>
      <xdr:spPr>
        <a:xfrm>
          <a:off x="145415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57</xdr:row>
      <xdr:rowOff>80662</xdr:rowOff>
    </xdr:from>
    <xdr:ext cx="405111" cy="259045"/>
    <xdr:sp macro="" textlink="">
      <xdr:nvSpPr>
        <xdr:cNvPr id="554" name="n_2aveValue【保健センター・保健所】&#10;有形固定資産減価償却率"/>
        <xdr:cNvSpPr txBox="1"/>
      </xdr:nvSpPr>
      <xdr:spPr>
        <a:xfrm>
          <a:off x="14389744" y="985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99695</xdr:rowOff>
    </xdr:from>
    <xdr:to>
      <xdr:col>72</xdr:col>
      <xdr:colOff>38100</xdr:colOff>
      <xdr:row>59</xdr:row>
      <xdr:rowOff>29845</xdr:rowOff>
    </xdr:to>
    <xdr:sp macro="" textlink="">
      <xdr:nvSpPr>
        <xdr:cNvPr id="555" name="フローチャート: 判断 554"/>
        <xdr:cNvSpPr/>
      </xdr:nvSpPr>
      <xdr:spPr>
        <a:xfrm>
          <a:off x="136525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57</xdr:row>
      <xdr:rowOff>46372</xdr:rowOff>
    </xdr:from>
    <xdr:ext cx="405111" cy="259045"/>
    <xdr:sp macro="" textlink="">
      <xdr:nvSpPr>
        <xdr:cNvPr id="556" name="n_3aveValue【保健センター・保健所】&#10;有形固定資産減価償却率"/>
        <xdr:cNvSpPr txBox="1"/>
      </xdr:nvSpPr>
      <xdr:spPr>
        <a:xfrm>
          <a:off x="13500744" y="981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61595</xdr:rowOff>
    </xdr:from>
    <xdr:to>
      <xdr:col>67</xdr:col>
      <xdr:colOff>101600</xdr:colOff>
      <xdr:row>58</xdr:row>
      <xdr:rowOff>163195</xdr:rowOff>
    </xdr:to>
    <xdr:sp macro="" textlink="">
      <xdr:nvSpPr>
        <xdr:cNvPr id="557" name="フローチャート: 判断 556"/>
        <xdr:cNvSpPr/>
      </xdr:nvSpPr>
      <xdr:spPr>
        <a:xfrm>
          <a:off x="12763500" y="1000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57</xdr:row>
      <xdr:rowOff>8272</xdr:rowOff>
    </xdr:from>
    <xdr:ext cx="405111" cy="259045"/>
    <xdr:sp macro="" textlink="">
      <xdr:nvSpPr>
        <xdr:cNvPr id="558" name="n_4aveValue【保健センター・保健所】&#10;有形固定資産減価償却率"/>
        <xdr:cNvSpPr txBox="1"/>
      </xdr:nvSpPr>
      <xdr:spPr>
        <a:xfrm>
          <a:off x="12611744" y="978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59" name="テキスト ボックス 55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0" name="テキスト ボックス 55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1" name="テキスト ボックス 56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2" name="テキスト ボックス 56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3" name="テキスト ボックス 56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147320</xdr:rowOff>
    </xdr:from>
    <xdr:to>
      <xdr:col>85</xdr:col>
      <xdr:colOff>177800</xdr:colOff>
      <xdr:row>58</xdr:row>
      <xdr:rowOff>77470</xdr:rowOff>
    </xdr:to>
    <xdr:sp macro="" textlink="">
      <xdr:nvSpPr>
        <xdr:cNvPr id="564" name="楕円 563"/>
        <xdr:cNvSpPr/>
      </xdr:nvSpPr>
      <xdr:spPr>
        <a:xfrm>
          <a:off x="16268700" y="99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170197</xdr:rowOff>
    </xdr:from>
    <xdr:ext cx="405111" cy="259045"/>
    <xdr:sp macro="" textlink="">
      <xdr:nvSpPr>
        <xdr:cNvPr id="565" name="【保健センター・保健所】&#10;有形固定資産減価償却率該当値テキスト"/>
        <xdr:cNvSpPr txBox="1"/>
      </xdr:nvSpPr>
      <xdr:spPr>
        <a:xfrm>
          <a:off x="16357600"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105410</xdr:rowOff>
    </xdr:from>
    <xdr:to>
      <xdr:col>81</xdr:col>
      <xdr:colOff>101600</xdr:colOff>
      <xdr:row>58</xdr:row>
      <xdr:rowOff>35560</xdr:rowOff>
    </xdr:to>
    <xdr:sp macro="" textlink="">
      <xdr:nvSpPr>
        <xdr:cNvPr id="566" name="楕円 565"/>
        <xdr:cNvSpPr/>
      </xdr:nvSpPr>
      <xdr:spPr>
        <a:xfrm>
          <a:off x="154305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156210</xdr:rowOff>
    </xdr:from>
    <xdr:to>
      <xdr:col>85</xdr:col>
      <xdr:colOff>127000</xdr:colOff>
      <xdr:row>58</xdr:row>
      <xdr:rowOff>26670</xdr:rowOff>
    </xdr:to>
    <xdr:cxnSp macro="">
      <xdr:nvCxnSpPr>
        <xdr:cNvPr id="567" name="直線コネクタ 566"/>
        <xdr:cNvCxnSpPr/>
      </xdr:nvCxnSpPr>
      <xdr:spPr>
        <a:xfrm>
          <a:off x="15481300" y="992886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52087</xdr:rowOff>
    </xdr:from>
    <xdr:ext cx="405111" cy="259045"/>
    <xdr:sp macro="" textlink="">
      <xdr:nvSpPr>
        <xdr:cNvPr id="568" name="n_1mainValue【保健センター・保健所】&#10;有形固定資産減価償却率"/>
        <xdr:cNvSpPr txBox="1"/>
      </xdr:nvSpPr>
      <xdr:spPr>
        <a:xfrm>
          <a:off x="15266044"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63</xdr:row>
      <xdr:rowOff>156210</xdr:rowOff>
    </xdr:to>
    <xdr:cxnSp macro="">
      <xdr:nvCxnSpPr>
        <xdr:cNvPr id="592" name="直線コネクタ 591"/>
        <xdr:cNvCxnSpPr/>
      </xdr:nvCxnSpPr>
      <xdr:spPr>
        <a:xfrm flipV="1">
          <a:off x="22160864" y="96393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160037</xdr:rowOff>
    </xdr:from>
    <xdr:ext cx="469744" cy="259045"/>
    <xdr:sp macro="" textlink="">
      <xdr:nvSpPr>
        <xdr:cNvPr id="593" name="【保健センター・保健所】&#10;一人当たり面積最小値テキスト"/>
        <xdr:cNvSpPr txBox="1"/>
      </xdr:nvSpPr>
      <xdr:spPr>
        <a:xfrm>
          <a:off x="22199600"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594" name="直線コネクタ 593"/>
        <xdr:cNvCxnSpPr/>
      </xdr:nvCxnSpPr>
      <xdr:spPr>
        <a:xfrm>
          <a:off x="22072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595"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596" name="直線コネクタ 595"/>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60977</xdr:rowOff>
    </xdr:from>
    <xdr:ext cx="469744" cy="259045"/>
    <xdr:sp macro="" textlink="">
      <xdr:nvSpPr>
        <xdr:cNvPr id="597" name="【保健センター・保健所】&#10;一人当たり面積平均値テキスト"/>
        <xdr:cNvSpPr txBox="1"/>
      </xdr:nvSpPr>
      <xdr:spPr>
        <a:xfrm>
          <a:off x="22199600" y="1051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82550</xdr:rowOff>
    </xdr:from>
    <xdr:to>
      <xdr:col>116</xdr:col>
      <xdr:colOff>114300</xdr:colOff>
      <xdr:row>62</xdr:row>
      <xdr:rowOff>12700</xdr:rowOff>
    </xdr:to>
    <xdr:sp macro="" textlink="">
      <xdr:nvSpPr>
        <xdr:cNvPr id="598" name="フローチャート: 判断 597"/>
        <xdr:cNvSpPr/>
      </xdr:nvSpPr>
      <xdr:spPr>
        <a:xfrm>
          <a:off x="221107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599" name="フローチャート: 判断 598"/>
        <xdr:cNvSpPr/>
      </xdr:nvSpPr>
      <xdr:spPr>
        <a:xfrm>
          <a:off x="21272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140987</xdr:rowOff>
    </xdr:from>
    <xdr:ext cx="469744" cy="259045"/>
    <xdr:sp macro="" textlink="">
      <xdr:nvSpPr>
        <xdr:cNvPr id="600" name="n_1aveValue【保健センター・保健所】&#10;一人当たり面積"/>
        <xdr:cNvSpPr txBox="1"/>
      </xdr:nvSpPr>
      <xdr:spPr>
        <a:xfrm>
          <a:off x="210757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48260</xdr:rowOff>
    </xdr:from>
    <xdr:to>
      <xdr:col>107</xdr:col>
      <xdr:colOff>101600</xdr:colOff>
      <xdr:row>62</xdr:row>
      <xdr:rowOff>149860</xdr:rowOff>
    </xdr:to>
    <xdr:sp macro="" textlink="">
      <xdr:nvSpPr>
        <xdr:cNvPr id="601" name="フローチャート: 判断 600"/>
        <xdr:cNvSpPr/>
      </xdr:nvSpPr>
      <xdr:spPr>
        <a:xfrm>
          <a:off x="20383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166387</xdr:rowOff>
    </xdr:from>
    <xdr:ext cx="469744" cy="259045"/>
    <xdr:sp macro="" textlink="">
      <xdr:nvSpPr>
        <xdr:cNvPr id="602" name="n_2aveValue【保健センター・保健所】&#10;一人当たり面積"/>
        <xdr:cNvSpPr txBox="1"/>
      </xdr:nvSpPr>
      <xdr:spPr>
        <a:xfrm>
          <a:off x="201994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48260</xdr:rowOff>
    </xdr:from>
    <xdr:to>
      <xdr:col>102</xdr:col>
      <xdr:colOff>165100</xdr:colOff>
      <xdr:row>62</xdr:row>
      <xdr:rowOff>149860</xdr:rowOff>
    </xdr:to>
    <xdr:sp macro="" textlink="">
      <xdr:nvSpPr>
        <xdr:cNvPr id="603" name="フローチャート: 判断 602"/>
        <xdr:cNvSpPr/>
      </xdr:nvSpPr>
      <xdr:spPr>
        <a:xfrm>
          <a:off x="19494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166387</xdr:rowOff>
    </xdr:from>
    <xdr:ext cx="469744" cy="259045"/>
    <xdr:sp macro="" textlink="">
      <xdr:nvSpPr>
        <xdr:cNvPr id="604" name="n_3aveValue【保健センター・保健所】&#10;一人当たり面積"/>
        <xdr:cNvSpPr txBox="1"/>
      </xdr:nvSpPr>
      <xdr:spPr>
        <a:xfrm>
          <a:off x="193104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62</xdr:row>
      <xdr:rowOff>55880</xdr:rowOff>
    </xdr:from>
    <xdr:to>
      <xdr:col>98</xdr:col>
      <xdr:colOff>38100</xdr:colOff>
      <xdr:row>62</xdr:row>
      <xdr:rowOff>157480</xdr:rowOff>
    </xdr:to>
    <xdr:sp macro="" textlink="">
      <xdr:nvSpPr>
        <xdr:cNvPr id="605" name="フローチャート: 判断 604"/>
        <xdr:cNvSpPr/>
      </xdr:nvSpPr>
      <xdr:spPr>
        <a:xfrm>
          <a:off x="186055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61</xdr:row>
      <xdr:rowOff>2557</xdr:rowOff>
    </xdr:from>
    <xdr:ext cx="469744" cy="259045"/>
    <xdr:sp macro="" textlink="">
      <xdr:nvSpPr>
        <xdr:cNvPr id="606" name="n_4aveValue【保健センター・保健所】&#10;一人当たり面積"/>
        <xdr:cNvSpPr txBox="1"/>
      </xdr:nvSpPr>
      <xdr:spPr>
        <a:xfrm>
          <a:off x="18421427" y="1046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607" name="テキスト ボックス 6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86360</xdr:rowOff>
    </xdr:from>
    <xdr:to>
      <xdr:col>116</xdr:col>
      <xdr:colOff>114300</xdr:colOff>
      <xdr:row>61</xdr:row>
      <xdr:rowOff>16510</xdr:rowOff>
    </xdr:to>
    <xdr:sp macro="" textlink="">
      <xdr:nvSpPr>
        <xdr:cNvPr id="612" name="楕円 611"/>
        <xdr:cNvSpPr/>
      </xdr:nvSpPr>
      <xdr:spPr>
        <a:xfrm>
          <a:off x="221107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109237</xdr:rowOff>
    </xdr:from>
    <xdr:ext cx="469744" cy="259045"/>
    <xdr:sp macro="" textlink="">
      <xdr:nvSpPr>
        <xdr:cNvPr id="613" name="【保健センター・保健所】&#10;一人当たり面積該当値テキスト"/>
        <xdr:cNvSpPr txBox="1"/>
      </xdr:nvSpPr>
      <xdr:spPr>
        <a:xfrm>
          <a:off x="22199600"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101600</xdr:rowOff>
    </xdr:from>
    <xdr:to>
      <xdr:col>112</xdr:col>
      <xdr:colOff>38100</xdr:colOff>
      <xdr:row>61</xdr:row>
      <xdr:rowOff>31750</xdr:rowOff>
    </xdr:to>
    <xdr:sp macro="" textlink="">
      <xdr:nvSpPr>
        <xdr:cNvPr id="614" name="楕円 613"/>
        <xdr:cNvSpPr/>
      </xdr:nvSpPr>
      <xdr:spPr>
        <a:xfrm>
          <a:off x="21272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137160</xdr:rowOff>
    </xdr:from>
    <xdr:to>
      <xdr:col>116</xdr:col>
      <xdr:colOff>63500</xdr:colOff>
      <xdr:row>60</xdr:row>
      <xdr:rowOff>152400</xdr:rowOff>
    </xdr:to>
    <xdr:cxnSp macro="">
      <xdr:nvCxnSpPr>
        <xdr:cNvPr id="615" name="直線コネクタ 614"/>
        <xdr:cNvCxnSpPr/>
      </xdr:nvCxnSpPr>
      <xdr:spPr>
        <a:xfrm flipV="1">
          <a:off x="21323300" y="104241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48277</xdr:rowOff>
    </xdr:from>
    <xdr:ext cx="469744" cy="259045"/>
    <xdr:sp macro="" textlink="">
      <xdr:nvSpPr>
        <xdr:cNvPr id="616" name="n_1mainValue【保健センター・保健所】&#10;一人当たり面積"/>
        <xdr:cNvSpPr txBox="1"/>
      </xdr:nvSpPr>
      <xdr:spPr>
        <a:xfrm>
          <a:off x="210757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7" name="正方形/長方形 6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8" name="正方形/長方形 6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9" name="正方形/長方形 6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0" name="正方形/長方形 6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1" name="正方形/長方形 6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2" name="正方形/長方形 6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3" name="正方形/長方形 6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4" name="正方形/長方形 6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5" name="テキスト ボックス 6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6" name="直線コネクタ 6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7" name="テキスト ボックス 62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8" name="直線コネクタ 62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9" name="テキスト ボックス 62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0" name="直線コネクタ 62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1" name="テキスト ボックス 63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2" name="直線コネクタ 63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3" name="テキスト ボックス 63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4" name="直線コネクタ 63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5" name="テキスト ボックス 63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6" name="直線コネクタ 63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7" name="テキスト ボックス 63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8" name="直線コネクタ 63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9" name="テキスト ボックス 63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111579</xdr:rowOff>
    </xdr:from>
    <xdr:to>
      <xdr:col>85</xdr:col>
      <xdr:colOff>126364</xdr:colOff>
      <xdr:row>85</xdr:row>
      <xdr:rowOff>129539</xdr:rowOff>
    </xdr:to>
    <xdr:cxnSp macro="">
      <xdr:nvCxnSpPr>
        <xdr:cNvPr id="642" name="直線コネクタ 641"/>
        <xdr:cNvCxnSpPr/>
      </xdr:nvCxnSpPr>
      <xdr:spPr>
        <a:xfrm flipV="1">
          <a:off x="16318864" y="13484679"/>
          <a:ext cx="0" cy="1218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643" name="【消防施設】&#10;有形固定資産減価償却率最小値テキスト"/>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644" name="直線コネクタ 643"/>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58256</xdr:rowOff>
    </xdr:from>
    <xdr:ext cx="405111" cy="259045"/>
    <xdr:sp macro="" textlink="">
      <xdr:nvSpPr>
        <xdr:cNvPr id="645" name="【消防施設】&#10;有形固定資産減価償却率最大値テキスト"/>
        <xdr:cNvSpPr txBox="1"/>
      </xdr:nvSpPr>
      <xdr:spPr>
        <a:xfrm>
          <a:off x="163576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111579</xdr:rowOff>
    </xdr:from>
    <xdr:to>
      <xdr:col>86</xdr:col>
      <xdr:colOff>25400</xdr:colOff>
      <xdr:row>78</xdr:row>
      <xdr:rowOff>111579</xdr:rowOff>
    </xdr:to>
    <xdr:cxnSp macro="">
      <xdr:nvCxnSpPr>
        <xdr:cNvPr id="646" name="直線コネクタ 645"/>
        <xdr:cNvCxnSpPr/>
      </xdr:nvCxnSpPr>
      <xdr:spPr>
        <a:xfrm>
          <a:off x="16230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129013</xdr:rowOff>
    </xdr:from>
    <xdr:ext cx="405111" cy="259045"/>
    <xdr:sp macro="" textlink="">
      <xdr:nvSpPr>
        <xdr:cNvPr id="647" name="【消防施設】&#10;有形固定資産減価償却率平均値テキスト"/>
        <xdr:cNvSpPr txBox="1"/>
      </xdr:nvSpPr>
      <xdr:spPr>
        <a:xfrm>
          <a:off x="16357600" y="14187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150586</xdr:rowOff>
    </xdr:from>
    <xdr:to>
      <xdr:col>85</xdr:col>
      <xdr:colOff>177800</xdr:colOff>
      <xdr:row>83</xdr:row>
      <xdr:rowOff>80736</xdr:rowOff>
    </xdr:to>
    <xdr:sp macro="" textlink="">
      <xdr:nvSpPr>
        <xdr:cNvPr id="648" name="フローチャート: 判断 647"/>
        <xdr:cNvSpPr/>
      </xdr:nvSpPr>
      <xdr:spPr>
        <a:xfrm>
          <a:off x="162687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649" name="フローチャート: 判断 648"/>
        <xdr:cNvSpPr/>
      </xdr:nvSpPr>
      <xdr:spPr>
        <a:xfrm>
          <a:off x="15430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40839</xdr:rowOff>
    </xdr:from>
    <xdr:ext cx="405111" cy="259045"/>
    <xdr:sp macro="" textlink="">
      <xdr:nvSpPr>
        <xdr:cNvPr id="650" name="n_1aveValue【消防施設】&#10;有形固定資産減価償却率"/>
        <xdr:cNvSpPr txBox="1"/>
      </xdr:nvSpPr>
      <xdr:spPr>
        <a:xfrm>
          <a:off x="1526604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152219</xdr:rowOff>
    </xdr:from>
    <xdr:to>
      <xdr:col>76</xdr:col>
      <xdr:colOff>165100</xdr:colOff>
      <xdr:row>83</xdr:row>
      <xdr:rowOff>82369</xdr:rowOff>
    </xdr:to>
    <xdr:sp macro="" textlink="">
      <xdr:nvSpPr>
        <xdr:cNvPr id="651" name="フローチャート: 判断 650"/>
        <xdr:cNvSpPr/>
      </xdr:nvSpPr>
      <xdr:spPr>
        <a:xfrm>
          <a:off x="14541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98896</xdr:rowOff>
    </xdr:from>
    <xdr:ext cx="405111" cy="259045"/>
    <xdr:sp macro="" textlink="">
      <xdr:nvSpPr>
        <xdr:cNvPr id="652" name="n_2aveValue【消防施設】&#10;有形固定資産減価償却率"/>
        <xdr:cNvSpPr txBox="1"/>
      </xdr:nvSpPr>
      <xdr:spPr>
        <a:xfrm>
          <a:off x="143897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144055</xdr:rowOff>
    </xdr:from>
    <xdr:to>
      <xdr:col>72</xdr:col>
      <xdr:colOff>38100</xdr:colOff>
      <xdr:row>83</xdr:row>
      <xdr:rowOff>74205</xdr:rowOff>
    </xdr:to>
    <xdr:sp macro="" textlink="">
      <xdr:nvSpPr>
        <xdr:cNvPr id="653" name="フローチャート: 判断 652"/>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90732</xdr:rowOff>
    </xdr:from>
    <xdr:ext cx="405111" cy="259045"/>
    <xdr:sp macro="" textlink="">
      <xdr:nvSpPr>
        <xdr:cNvPr id="654" name="n_3aveValue【消防施設】&#10;有形固定資産減価償却率"/>
        <xdr:cNvSpPr txBox="1"/>
      </xdr:nvSpPr>
      <xdr:spPr>
        <a:xfrm>
          <a:off x="13500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82</xdr:row>
      <xdr:rowOff>124461</xdr:rowOff>
    </xdr:from>
    <xdr:to>
      <xdr:col>67</xdr:col>
      <xdr:colOff>101600</xdr:colOff>
      <xdr:row>83</xdr:row>
      <xdr:rowOff>54611</xdr:rowOff>
    </xdr:to>
    <xdr:sp macro="" textlink="">
      <xdr:nvSpPr>
        <xdr:cNvPr id="655" name="フローチャート: 判断 654"/>
        <xdr:cNvSpPr/>
      </xdr:nvSpPr>
      <xdr:spPr>
        <a:xfrm>
          <a:off x="12763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81</xdr:row>
      <xdr:rowOff>71138</xdr:rowOff>
    </xdr:from>
    <xdr:ext cx="405111" cy="259045"/>
    <xdr:sp macro="" textlink="">
      <xdr:nvSpPr>
        <xdr:cNvPr id="656" name="n_4aveValue【消防施設】&#10;有形固定資産減価償却率"/>
        <xdr:cNvSpPr txBox="1"/>
      </xdr:nvSpPr>
      <xdr:spPr>
        <a:xfrm>
          <a:off x="12611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57" name="テキスト ボックス 6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104866</xdr:rowOff>
    </xdr:from>
    <xdr:to>
      <xdr:col>85</xdr:col>
      <xdr:colOff>177800</xdr:colOff>
      <xdr:row>80</xdr:row>
      <xdr:rowOff>35016</xdr:rowOff>
    </xdr:to>
    <xdr:sp macro="" textlink="">
      <xdr:nvSpPr>
        <xdr:cNvPr id="662" name="楕円 661"/>
        <xdr:cNvSpPr/>
      </xdr:nvSpPr>
      <xdr:spPr>
        <a:xfrm>
          <a:off x="16268700" y="1364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127743</xdr:rowOff>
    </xdr:from>
    <xdr:ext cx="405111" cy="259045"/>
    <xdr:sp macro="" textlink="">
      <xdr:nvSpPr>
        <xdr:cNvPr id="663" name="【消防施設】&#10;有形固定資産減価償却率該当値テキスト"/>
        <xdr:cNvSpPr txBox="1"/>
      </xdr:nvSpPr>
      <xdr:spPr>
        <a:xfrm>
          <a:off x="16357600" y="1350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59145</xdr:rowOff>
    </xdr:from>
    <xdr:to>
      <xdr:col>81</xdr:col>
      <xdr:colOff>101600</xdr:colOff>
      <xdr:row>79</xdr:row>
      <xdr:rowOff>160745</xdr:rowOff>
    </xdr:to>
    <xdr:sp macro="" textlink="">
      <xdr:nvSpPr>
        <xdr:cNvPr id="664" name="楕円 663"/>
        <xdr:cNvSpPr/>
      </xdr:nvSpPr>
      <xdr:spPr>
        <a:xfrm>
          <a:off x="15430500" y="1360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109945</xdr:rowOff>
    </xdr:from>
    <xdr:to>
      <xdr:col>85</xdr:col>
      <xdr:colOff>127000</xdr:colOff>
      <xdr:row>79</xdr:row>
      <xdr:rowOff>155666</xdr:rowOff>
    </xdr:to>
    <xdr:cxnSp macro="">
      <xdr:nvCxnSpPr>
        <xdr:cNvPr id="665" name="直線コネクタ 664"/>
        <xdr:cNvCxnSpPr/>
      </xdr:nvCxnSpPr>
      <xdr:spPr>
        <a:xfrm>
          <a:off x="15481300" y="13654495"/>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5822</xdr:rowOff>
    </xdr:from>
    <xdr:ext cx="405111" cy="259045"/>
    <xdr:sp macro="" textlink="">
      <xdr:nvSpPr>
        <xdr:cNvPr id="666" name="n_1mainValue【消防施設】&#10;有形固定資産減価償却率"/>
        <xdr:cNvSpPr txBox="1"/>
      </xdr:nvSpPr>
      <xdr:spPr>
        <a:xfrm>
          <a:off x="15266044" y="133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7" name="正方形/長方形 66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8" name="正方形/長方形 66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9" name="正方形/長方形 66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0" name="正方形/長方形 66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1" name="正方形/長方形 67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2" name="正方形/長方形 67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3" name="正方形/長方形 67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4" name="正方形/長方形 67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5" name="テキスト ボックス 67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6" name="直線コネクタ 67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7" name="直線コネクタ 67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78" name="テキスト ボックス 67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79" name="直線コネクタ 67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0" name="テキスト ボックス 67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1" name="直線コネクタ 68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2" name="テキスト ボックス 68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3" name="直線コネクタ 68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4" name="テキスト ボックス 68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5" name="直線コネクタ 68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6" name="テキスト ボックス 68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7" name="直線コネクタ 68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8" name="テキスト ボックス 68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19050</xdr:rowOff>
    </xdr:to>
    <xdr:cxnSp macro="">
      <xdr:nvCxnSpPr>
        <xdr:cNvPr id="690" name="直線コネクタ 689"/>
        <xdr:cNvCxnSpPr/>
      </xdr:nvCxnSpPr>
      <xdr:spPr>
        <a:xfrm flipV="1">
          <a:off x="22160864" y="13274039"/>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691" name="【消防施設】&#10;一人当たり面積最小値テキスト"/>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692" name="直線コネクタ 691"/>
        <xdr:cNvCxnSpPr/>
      </xdr:nvCxnSpPr>
      <xdr:spPr>
        <a:xfrm>
          <a:off x="22072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93"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94" name="直線コネクタ 693"/>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74947</xdr:rowOff>
    </xdr:from>
    <xdr:ext cx="469744" cy="259045"/>
    <xdr:sp macro="" textlink="">
      <xdr:nvSpPr>
        <xdr:cNvPr id="695" name="【消防施設】&#10;一人当たり面積平均値テキスト"/>
        <xdr:cNvSpPr txBox="1"/>
      </xdr:nvSpPr>
      <xdr:spPr>
        <a:xfrm>
          <a:off x="22199600" y="13790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52070</xdr:rowOff>
    </xdr:from>
    <xdr:to>
      <xdr:col>116</xdr:col>
      <xdr:colOff>114300</xdr:colOff>
      <xdr:row>81</xdr:row>
      <xdr:rowOff>153670</xdr:rowOff>
    </xdr:to>
    <xdr:sp macro="" textlink="">
      <xdr:nvSpPr>
        <xdr:cNvPr id="696" name="フローチャート: 判断 695"/>
        <xdr:cNvSpPr/>
      </xdr:nvSpPr>
      <xdr:spPr>
        <a:xfrm>
          <a:off x="221107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124461</xdr:rowOff>
    </xdr:from>
    <xdr:to>
      <xdr:col>112</xdr:col>
      <xdr:colOff>38100</xdr:colOff>
      <xdr:row>83</xdr:row>
      <xdr:rowOff>54611</xdr:rowOff>
    </xdr:to>
    <xdr:sp macro="" textlink="">
      <xdr:nvSpPr>
        <xdr:cNvPr id="697" name="フローチャート: 判断 696"/>
        <xdr:cNvSpPr/>
      </xdr:nvSpPr>
      <xdr:spPr>
        <a:xfrm>
          <a:off x="2127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45738</xdr:rowOff>
    </xdr:from>
    <xdr:ext cx="469744" cy="259045"/>
    <xdr:sp macro="" textlink="">
      <xdr:nvSpPr>
        <xdr:cNvPr id="698" name="n_1aveValue【消防施設】&#10;一人当たり面積"/>
        <xdr:cNvSpPr txBox="1"/>
      </xdr:nvSpPr>
      <xdr:spPr>
        <a:xfrm>
          <a:off x="210757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82</xdr:row>
      <xdr:rowOff>63500</xdr:rowOff>
    </xdr:from>
    <xdr:to>
      <xdr:col>107</xdr:col>
      <xdr:colOff>101600</xdr:colOff>
      <xdr:row>82</xdr:row>
      <xdr:rowOff>165100</xdr:rowOff>
    </xdr:to>
    <xdr:sp macro="" textlink="">
      <xdr:nvSpPr>
        <xdr:cNvPr id="699" name="フローチャート: 判断 698"/>
        <xdr:cNvSpPr/>
      </xdr:nvSpPr>
      <xdr:spPr>
        <a:xfrm>
          <a:off x="20383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10177</xdr:rowOff>
    </xdr:from>
    <xdr:ext cx="469744" cy="259045"/>
    <xdr:sp macro="" textlink="">
      <xdr:nvSpPr>
        <xdr:cNvPr id="700" name="n_2aveValue【消防施設】&#10;一人当たり面積"/>
        <xdr:cNvSpPr txBox="1"/>
      </xdr:nvSpPr>
      <xdr:spPr>
        <a:xfrm>
          <a:off x="20199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82</xdr:row>
      <xdr:rowOff>33020</xdr:rowOff>
    </xdr:from>
    <xdr:to>
      <xdr:col>102</xdr:col>
      <xdr:colOff>165100</xdr:colOff>
      <xdr:row>82</xdr:row>
      <xdr:rowOff>134620</xdr:rowOff>
    </xdr:to>
    <xdr:sp macro="" textlink="">
      <xdr:nvSpPr>
        <xdr:cNvPr id="701" name="フローチャート: 判断 700"/>
        <xdr:cNvSpPr/>
      </xdr:nvSpPr>
      <xdr:spPr>
        <a:xfrm>
          <a:off x="19494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80</xdr:row>
      <xdr:rowOff>151147</xdr:rowOff>
    </xdr:from>
    <xdr:ext cx="469744" cy="259045"/>
    <xdr:sp macro="" textlink="">
      <xdr:nvSpPr>
        <xdr:cNvPr id="702" name="n_3aveValue【消防施設】&#10;一人当たり面積"/>
        <xdr:cNvSpPr txBox="1"/>
      </xdr:nvSpPr>
      <xdr:spPr>
        <a:xfrm>
          <a:off x="193104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82</xdr:row>
      <xdr:rowOff>63500</xdr:rowOff>
    </xdr:from>
    <xdr:to>
      <xdr:col>98</xdr:col>
      <xdr:colOff>38100</xdr:colOff>
      <xdr:row>82</xdr:row>
      <xdr:rowOff>165100</xdr:rowOff>
    </xdr:to>
    <xdr:sp macro="" textlink="">
      <xdr:nvSpPr>
        <xdr:cNvPr id="703" name="フローチャート: 判断 702"/>
        <xdr:cNvSpPr/>
      </xdr:nvSpPr>
      <xdr:spPr>
        <a:xfrm>
          <a:off x="18605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81</xdr:row>
      <xdr:rowOff>10177</xdr:rowOff>
    </xdr:from>
    <xdr:ext cx="469744" cy="259045"/>
    <xdr:sp macro="" textlink="">
      <xdr:nvSpPr>
        <xdr:cNvPr id="704" name="n_4aveValue【消防施設】&#10;一人当たり面積"/>
        <xdr:cNvSpPr txBox="1"/>
      </xdr:nvSpPr>
      <xdr:spPr>
        <a:xfrm>
          <a:off x="18421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705" name="テキスト ボックス 70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6" name="テキスト ボックス 70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7" name="テキスト ボックス 70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8" name="テキスト ボックス 70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9" name="テキスト ボックス 70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86361</xdr:rowOff>
    </xdr:from>
    <xdr:to>
      <xdr:col>116</xdr:col>
      <xdr:colOff>114300</xdr:colOff>
      <xdr:row>83</xdr:row>
      <xdr:rowOff>16511</xdr:rowOff>
    </xdr:to>
    <xdr:sp macro="" textlink="">
      <xdr:nvSpPr>
        <xdr:cNvPr id="710" name="楕円 709"/>
        <xdr:cNvSpPr/>
      </xdr:nvSpPr>
      <xdr:spPr>
        <a:xfrm>
          <a:off x="221107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64788</xdr:rowOff>
    </xdr:from>
    <xdr:ext cx="469744" cy="259045"/>
    <xdr:sp macro="" textlink="">
      <xdr:nvSpPr>
        <xdr:cNvPr id="711" name="【消防施設】&#10;一人当たり面積該当値テキスト"/>
        <xdr:cNvSpPr txBox="1"/>
      </xdr:nvSpPr>
      <xdr:spPr>
        <a:xfrm>
          <a:off x="22199600" y="141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124461</xdr:rowOff>
    </xdr:from>
    <xdr:to>
      <xdr:col>112</xdr:col>
      <xdr:colOff>38100</xdr:colOff>
      <xdr:row>83</xdr:row>
      <xdr:rowOff>54611</xdr:rowOff>
    </xdr:to>
    <xdr:sp macro="" textlink="">
      <xdr:nvSpPr>
        <xdr:cNvPr id="712" name="楕円 711"/>
        <xdr:cNvSpPr/>
      </xdr:nvSpPr>
      <xdr:spPr>
        <a:xfrm>
          <a:off x="21272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137161</xdr:rowOff>
    </xdr:from>
    <xdr:to>
      <xdr:col>116</xdr:col>
      <xdr:colOff>63500</xdr:colOff>
      <xdr:row>83</xdr:row>
      <xdr:rowOff>3811</xdr:rowOff>
    </xdr:to>
    <xdr:cxnSp macro="">
      <xdr:nvCxnSpPr>
        <xdr:cNvPr id="713" name="直線コネクタ 712"/>
        <xdr:cNvCxnSpPr/>
      </xdr:nvCxnSpPr>
      <xdr:spPr>
        <a:xfrm flipV="1">
          <a:off x="21323300" y="141960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71138</xdr:rowOff>
    </xdr:from>
    <xdr:ext cx="469744" cy="259045"/>
    <xdr:sp macro="" textlink="">
      <xdr:nvSpPr>
        <xdr:cNvPr id="714" name="n_1mainValue【消防施設】&#10;一人当たり面積"/>
        <xdr:cNvSpPr txBox="1"/>
      </xdr:nvSpPr>
      <xdr:spPr>
        <a:xfrm>
          <a:off x="210757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5" name="正方形/長方形 7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6" name="正方形/長方形 7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7" name="正方形/長方形 7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8" name="正方形/長方形 7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9" name="正方形/長方形 7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0" name="正方形/長方形 7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1" name="正方形/長方形 7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2" name="正方形/長方形 72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3" name="テキスト ボックス 72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4" name="直線コネクタ 72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5" name="テキスト ボックス 72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6" name="直線コネクタ 72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27" name="テキスト ボックス 72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28" name="直線コネクタ 72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29" name="テキスト ボックス 72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0" name="直線コネクタ 72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1" name="テキスト ボックス 73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2" name="直線コネクタ 73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3" name="テキスト ボックス 73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4" name="直線コネクタ 73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35" name="テキスト ボックス 73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6" name="直線コネクタ 7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37" name="テキスト ボックス 736"/>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108</xdr:row>
      <xdr:rowOff>5714</xdr:rowOff>
    </xdr:to>
    <xdr:cxnSp macro="">
      <xdr:nvCxnSpPr>
        <xdr:cNvPr id="739" name="直線コネクタ 738"/>
        <xdr:cNvCxnSpPr/>
      </xdr:nvCxnSpPr>
      <xdr:spPr>
        <a:xfrm flipV="1">
          <a:off x="16318864" y="17049750"/>
          <a:ext cx="0" cy="1472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9541</xdr:rowOff>
    </xdr:from>
    <xdr:ext cx="405111" cy="259045"/>
    <xdr:sp macro="" textlink="">
      <xdr:nvSpPr>
        <xdr:cNvPr id="740" name="【庁舎】&#10;有形固定資産減価償却率最小値テキスト"/>
        <xdr:cNvSpPr txBox="1"/>
      </xdr:nvSpPr>
      <xdr:spPr>
        <a:xfrm>
          <a:off x="16357600" y="1852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5714</xdr:rowOff>
    </xdr:from>
    <xdr:to>
      <xdr:col>86</xdr:col>
      <xdr:colOff>25400</xdr:colOff>
      <xdr:row>108</xdr:row>
      <xdr:rowOff>5714</xdr:rowOff>
    </xdr:to>
    <xdr:cxnSp macro="">
      <xdr:nvCxnSpPr>
        <xdr:cNvPr id="741" name="直線コネクタ 740"/>
        <xdr:cNvCxnSpPr/>
      </xdr:nvCxnSpPr>
      <xdr:spPr>
        <a:xfrm>
          <a:off x="16230600" y="185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742" name="【庁舎】&#10;有形固定資産減価償却率最大値テキスト"/>
        <xdr:cNvSpPr txBox="1"/>
      </xdr:nvSpPr>
      <xdr:spPr>
        <a:xfrm>
          <a:off x="16357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743" name="直線コネクタ 742"/>
        <xdr:cNvCxnSpPr/>
      </xdr:nvCxnSpPr>
      <xdr:spPr>
        <a:xfrm>
          <a:off x="16230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67327</xdr:rowOff>
    </xdr:from>
    <xdr:ext cx="405111" cy="259045"/>
    <xdr:sp macro="" textlink="">
      <xdr:nvSpPr>
        <xdr:cNvPr id="744" name="【庁舎】&#10;有形固定資産減価償却率平均値テキスト"/>
        <xdr:cNvSpPr txBox="1"/>
      </xdr:nvSpPr>
      <xdr:spPr>
        <a:xfrm>
          <a:off x="16357600" y="17383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44450</xdr:rowOff>
    </xdr:from>
    <xdr:to>
      <xdr:col>85</xdr:col>
      <xdr:colOff>177800</xdr:colOff>
      <xdr:row>102</xdr:row>
      <xdr:rowOff>146050</xdr:rowOff>
    </xdr:to>
    <xdr:sp macro="" textlink="">
      <xdr:nvSpPr>
        <xdr:cNvPr id="745" name="フローチャート: 判断 744"/>
        <xdr:cNvSpPr/>
      </xdr:nvSpPr>
      <xdr:spPr>
        <a:xfrm>
          <a:off x="16268700" y="1753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21589</xdr:rowOff>
    </xdr:from>
    <xdr:to>
      <xdr:col>81</xdr:col>
      <xdr:colOff>101600</xdr:colOff>
      <xdr:row>103</xdr:row>
      <xdr:rowOff>123189</xdr:rowOff>
    </xdr:to>
    <xdr:sp macro="" textlink="">
      <xdr:nvSpPr>
        <xdr:cNvPr id="746" name="フローチャート: 判断 745"/>
        <xdr:cNvSpPr/>
      </xdr:nvSpPr>
      <xdr:spPr>
        <a:xfrm>
          <a:off x="15430500" y="1768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139716</xdr:rowOff>
    </xdr:from>
    <xdr:ext cx="405111" cy="259045"/>
    <xdr:sp macro="" textlink="">
      <xdr:nvSpPr>
        <xdr:cNvPr id="747" name="n_1aveValue【庁舎】&#10;有形固定資産減価償却率"/>
        <xdr:cNvSpPr txBox="1"/>
      </xdr:nvSpPr>
      <xdr:spPr>
        <a:xfrm>
          <a:off x="15266044"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82550</xdr:rowOff>
    </xdr:from>
    <xdr:to>
      <xdr:col>76</xdr:col>
      <xdr:colOff>165100</xdr:colOff>
      <xdr:row>104</xdr:row>
      <xdr:rowOff>12700</xdr:rowOff>
    </xdr:to>
    <xdr:sp macro="" textlink="">
      <xdr:nvSpPr>
        <xdr:cNvPr id="748" name="フローチャート: 判断 747"/>
        <xdr:cNvSpPr/>
      </xdr:nvSpPr>
      <xdr:spPr>
        <a:xfrm>
          <a:off x="14541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29227</xdr:rowOff>
    </xdr:from>
    <xdr:ext cx="405111" cy="259045"/>
    <xdr:sp macro="" textlink="">
      <xdr:nvSpPr>
        <xdr:cNvPr id="749" name="n_2aveValue【庁舎】&#10;有形固定資産減価償却率"/>
        <xdr:cNvSpPr txBox="1"/>
      </xdr:nvSpPr>
      <xdr:spPr>
        <a:xfrm>
          <a:off x="14389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151130</xdr:rowOff>
    </xdr:from>
    <xdr:to>
      <xdr:col>72</xdr:col>
      <xdr:colOff>38100</xdr:colOff>
      <xdr:row>104</xdr:row>
      <xdr:rowOff>81280</xdr:rowOff>
    </xdr:to>
    <xdr:sp macro="" textlink="">
      <xdr:nvSpPr>
        <xdr:cNvPr id="750" name="フローチャート: 判断 749"/>
        <xdr:cNvSpPr/>
      </xdr:nvSpPr>
      <xdr:spPr>
        <a:xfrm>
          <a:off x="13652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97807</xdr:rowOff>
    </xdr:from>
    <xdr:ext cx="405111" cy="259045"/>
    <xdr:sp macro="" textlink="">
      <xdr:nvSpPr>
        <xdr:cNvPr id="751" name="n_3aveValue【庁舎】&#10;有形固定資産減価償却率"/>
        <xdr:cNvSpPr txBox="1"/>
      </xdr:nvSpPr>
      <xdr:spPr>
        <a:xfrm>
          <a:off x="13500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103</xdr:row>
      <xdr:rowOff>158750</xdr:rowOff>
    </xdr:from>
    <xdr:to>
      <xdr:col>67</xdr:col>
      <xdr:colOff>101600</xdr:colOff>
      <xdr:row>104</xdr:row>
      <xdr:rowOff>88900</xdr:rowOff>
    </xdr:to>
    <xdr:sp macro="" textlink="">
      <xdr:nvSpPr>
        <xdr:cNvPr id="752" name="フローチャート: 判断 751"/>
        <xdr:cNvSpPr/>
      </xdr:nvSpPr>
      <xdr:spPr>
        <a:xfrm>
          <a:off x="127635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102</xdr:row>
      <xdr:rowOff>105427</xdr:rowOff>
    </xdr:from>
    <xdr:ext cx="405111" cy="259045"/>
    <xdr:sp macro="" textlink="">
      <xdr:nvSpPr>
        <xdr:cNvPr id="753" name="n_4aveValue【庁舎】&#10;有形固定資産減価償却率"/>
        <xdr:cNvSpPr txBox="1"/>
      </xdr:nvSpPr>
      <xdr:spPr>
        <a:xfrm>
          <a:off x="12611744" y="1759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54" name="テキスト ボックス 7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5" name="テキスト ボックス 7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6" name="テキスト ボックス 7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7" name="テキスト ボックス 7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8" name="テキスト ボックス 7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128270</xdr:rowOff>
    </xdr:from>
    <xdr:to>
      <xdr:col>85</xdr:col>
      <xdr:colOff>177800</xdr:colOff>
      <xdr:row>107</xdr:row>
      <xdr:rowOff>58420</xdr:rowOff>
    </xdr:to>
    <xdr:sp macro="" textlink="">
      <xdr:nvSpPr>
        <xdr:cNvPr id="759" name="楕円 758"/>
        <xdr:cNvSpPr/>
      </xdr:nvSpPr>
      <xdr:spPr>
        <a:xfrm>
          <a:off x="162687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106697</xdr:rowOff>
    </xdr:from>
    <xdr:ext cx="405111" cy="259045"/>
    <xdr:sp macro="" textlink="">
      <xdr:nvSpPr>
        <xdr:cNvPr id="760" name="【庁舎】&#10;有形固定資産減価償却率該当値テキスト"/>
        <xdr:cNvSpPr txBox="1"/>
      </xdr:nvSpPr>
      <xdr:spPr>
        <a:xfrm>
          <a:off x="16357600"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107314</xdr:rowOff>
    </xdr:from>
    <xdr:to>
      <xdr:col>81</xdr:col>
      <xdr:colOff>101600</xdr:colOff>
      <xdr:row>107</xdr:row>
      <xdr:rowOff>37464</xdr:rowOff>
    </xdr:to>
    <xdr:sp macro="" textlink="">
      <xdr:nvSpPr>
        <xdr:cNvPr id="761" name="楕円 760"/>
        <xdr:cNvSpPr/>
      </xdr:nvSpPr>
      <xdr:spPr>
        <a:xfrm>
          <a:off x="15430500" y="182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158114</xdr:rowOff>
    </xdr:from>
    <xdr:to>
      <xdr:col>85</xdr:col>
      <xdr:colOff>127000</xdr:colOff>
      <xdr:row>107</xdr:row>
      <xdr:rowOff>7620</xdr:rowOff>
    </xdr:to>
    <xdr:cxnSp macro="">
      <xdr:nvCxnSpPr>
        <xdr:cNvPr id="762" name="直線コネクタ 761"/>
        <xdr:cNvCxnSpPr/>
      </xdr:nvCxnSpPr>
      <xdr:spPr>
        <a:xfrm>
          <a:off x="15481300" y="18331814"/>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107</xdr:row>
      <xdr:rowOff>28591</xdr:rowOff>
    </xdr:from>
    <xdr:ext cx="405111" cy="259045"/>
    <xdr:sp macro="" textlink="">
      <xdr:nvSpPr>
        <xdr:cNvPr id="763" name="n_1mainValue【庁舎】&#10;有形固定資産減価償却率"/>
        <xdr:cNvSpPr txBox="1"/>
      </xdr:nvSpPr>
      <xdr:spPr>
        <a:xfrm>
          <a:off x="15266044" y="1837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4" name="正方形/長方形 7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5" name="正方形/長方形 7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6" name="正方形/長方形 7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7" name="正方形/長方形 7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8" name="正方形/長方形 7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9" name="正方形/長方形 7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0" name="正方形/長方形 7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1" name="正方形/長方形 7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2" name="テキスト ボックス 7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3" name="直線コネクタ 7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74" name="直線コネクタ 77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75" name="テキスト ボックス 77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76" name="直線コネクタ 77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77" name="テキスト ボックス 77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78" name="直線コネクタ 77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79" name="テキスト ボックス 77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80" name="直線コネクタ 77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81" name="テキスト ボックス 78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2" name="直線コネクタ 78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3" name="テキスト ボックス 78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96774</xdr:rowOff>
    </xdr:to>
    <xdr:cxnSp macro="">
      <xdr:nvCxnSpPr>
        <xdr:cNvPr id="785" name="直線コネクタ 784"/>
        <xdr:cNvCxnSpPr/>
      </xdr:nvCxnSpPr>
      <xdr:spPr>
        <a:xfrm flipV="1">
          <a:off x="22160864" y="17198339"/>
          <a:ext cx="0" cy="1243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786" name="【庁舎】&#10;一人当たり面積最小値テキスト"/>
        <xdr:cNvSpPr txBox="1"/>
      </xdr:nvSpPr>
      <xdr:spPr>
        <a:xfrm>
          <a:off x="22199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787" name="直線コネクタ 786"/>
        <xdr:cNvCxnSpPr/>
      </xdr:nvCxnSpPr>
      <xdr:spPr>
        <a:xfrm>
          <a:off x="22072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788"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789" name="直線コネクタ 788"/>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34562</xdr:rowOff>
    </xdr:from>
    <xdr:ext cx="469744" cy="259045"/>
    <xdr:sp macro="" textlink="">
      <xdr:nvSpPr>
        <xdr:cNvPr id="790" name="【庁舎】&#10;一人当たり面積平均値テキスト"/>
        <xdr:cNvSpPr txBox="1"/>
      </xdr:nvSpPr>
      <xdr:spPr>
        <a:xfrm>
          <a:off x="22199600" y="1769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11685</xdr:rowOff>
    </xdr:from>
    <xdr:to>
      <xdr:col>116</xdr:col>
      <xdr:colOff>114300</xdr:colOff>
      <xdr:row>104</xdr:row>
      <xdr:rowOff>113285</xdr:rowOff>
    </xdr:to>
    <xdr:sp macro="" textlink="">
      <xdr:nvSpPr>
        <xdr:cNvPr id="791" name="フローチャート: 判断 790"/>
        <xdr:cNvSpPr/>
      </xdr:nvSpPr>
      <xdr:spPr>
        <a:xfrm>
          <a:off x="22110700" y="1784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45974</xdr:rowOff>
    </xdr:from>
    <xdr:to>
      <xdr:col>112</xdr:col>
      <xdr:colOff>38100</xdr:colOff>
      <xdr:row>105</xdr:row>
      <xdr:rowOff>147574</xdr:rowOff>
    </xdr:to>
    <xdr:sp macro="" textlink="">
      <xdr:nvSpPr>
        <xdr:cNvPr id="792" name="フローチャート: 判断 791"/>
        <xdr:cNvSpPr/>
      </xdr:nvSpPr>
      <xdr:spPr>
        <a:xfrm>
          <a:off x="21272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138701</xdr:rowOff>
    </xdr:from>
    <xdr:ext cx="469744" cy="259045"/>
    <xdr:sp macro="" textlink="">
      <xdr:nvSpPr>
        <xdr:cNvPr id="793" name="n_1aveValue【庁舎】&#10;一人当たり面積"/>
        <xdr:cNvSpPr txBox="1"/>
      </xdr:nvSpPr>
      <xdr:spPr>
        <a:xfrm>
          <a:off x="21075727"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23113</xdr:rowOff>
    </xdr:from>
    <xdr:to>
      <xdr:col>107</xdr:col>
      <xdr:colOff>101600</xdr:colOff>
      <xdr:row>105</xdr:row>
      <xdr:rowOff>124713</xdr:rowOff>
    </xdr:to>
    <xdr:sp macro="" textlink="">
      <xdr:nvSpPr>
        <xdr:cNvPr id="794" name="フローチャート: 判断 793"/>
        <xdr:cNvSpPr/>
      </xdr:nvSpPr>
      <xdr:spPr>
        <a:xfrm>
          <a:off x="20383500" y="1802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141240</xdr:rowOff>
    </xdr:from>
    <xdr:ext cx="469744" cy="259045"/>
    <xdr:sp macro="" textlink="">
      <xdr:nvSpPr>
        <xdr:cNvPr id="795" name="n_2aveValue【庁舎】&#10;一人当たり面積"/>
        <xdr:cNvSpPr txBox="1"/>
      </xdr:nvSpPr>
      <xdr:spPr>
        <a:xfrm>
          <a:off x="20199427" y="1780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105</xdr:row>
      <xdr:rowOff>52832</xdr:rowOff>
    </xdr:from>
    <xdr:to>
      <xdr:col>102</xdr:col>
      <xdr:colOff>165100</xdr:colOff>
      <xdr:row>105</xdr:row>
      <xdr:rowOff>154432</xdr:rowOff>
    </xdr:to>
    <xdr:sp macro="" textlink="">
      <xdr:nvSpPr>
        <xdr:cNvPr id="796" name="フローチャート: 判断 795"/>
        <xdr:cNvSpPr/>
      </xdr:nvSpPr>
      <xdr:spPr>
        <a:xfrm>
          <a:off x="19494500" y="1805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103</xdr:row>
      <xdr:rowOff>170959</xdr:rowOff>
    </xdr:from>
    <xdr:ext cx="469744" cy="259045"/>
    <xdr:sp macro="" textlink="">
      <xdr:nvSpPr>
        <xdr:cNvPr id="797" name="n_3aveValue【庁舎】&#10;一人当たり面積"/>
        <xdr:cNvSpPr txBox="1"/>
      </xdr:nvSpPr>
      <xdr:spPr>
        <a:xfrm>
          <a:off x="19310427" y="1783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105</xdr:row>
      <xdr:rowOff>61976</xdr:rowOff>
    </xdr:from>
    <xdr:to>
      <xdr:col>98</xdr:col>
      <xdr:colOff>38100</xdr:colOff>
      <xdr:row>105</xdr:row>
      <xdr:rowOff>163576</xdr:rowOff>
    </xdr:to>
    <xdr:sp macro="" textlink="">
      <xdr:nvSpPr>
        <xdr:cNvPr id="798" name="フローチャート: 判断 797"/>
        <xdr:cNvSpPr/>
      </xdr:nvSpPr>
      <xdr:spPr>
        <a:xfrm>
          <a:off x="18605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104</xdr:row>
      <xdr:rowOff>8653</xdr:rowOff>
    </xdr:from>
    <xdr:ext cx="469744" cy="259045"/>
    <xdr:sp macro="" textlink="">
      <xdr:nvSpPr>
        <xdr:cNvPr id="799" name="n_4aveValue【庁舎】&#10;一人当たり面積"/>
        <xdr:cNvSpPr txBox="1"/>
      </xdr:nvSpPr>
      <xdr:spPr>
        <a:xfrm>
          <a:off x="18421427" y="178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800" name="テキスト ボックス 79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1" name="テキスト ボックス 80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2" name="テキスト ボックス 80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3" name="テキスト ボックス 80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4" name="テキスト ボックス 80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52832</xdr:rowOff>
    </xdr:from>
    <xdr:to>
      <xdr:col>116</xdr:col>
      <xdr:colOff>114300</xdr:colOff>
      <xdr:row>104</xdr:row>
      <xdr:rowOff>154432</xdr:rowOff>
    </xdr:to>
    <xdr:sp macro="" textlink="">
      <xdr:nvSpPr>
        <xdr:cNvPr id="805" name="楕円 804"/>
        <xdr:cNvSpPr/>
      </xdr:nvSpPr>
      <xdr:spPr>
        <a:xfrm>
          <a:off x="22110700" y="1788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31259</xdr:rowOff>
    </xdr:from>
    <xdr:ext cx="469744" cy="259045"/>
    <xdr:sp macro="" textlink="">
      <xdr:nvSpPr>
        <xdr:cNvPr id="806" name="【庁舎】&#10;一人当たり面積該当値テキスト"/>
        <xdr:cNvSpPr txBox="1"/>
      </xdr:nvSpPr>
      <xdr:spPr>
        <a:xfrm>
          <a:off x="22199600" y="1786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66548</xdr:rowOff>
    </xdr:from>
    <xdr:to>
      <xdr:col>112</xdr:col>
      <xdr:colOff>38100</xdr:colOff>
      <xdr:row>104</xdr:row>
      <xdr:rowOff>168148</xdr:rowOff>
    </xdr:to>
    <xdr:sp macro="" textlink="">
      <xdr:nvSpPr>
        <xdr:cNvPr id="807" name="楕円 806"/>
        <xdr:cNvSpPr/>
      </xdr:nvSpPr>
      <xdr:spPr>
        <a:xfrm>
          <a:off x="21272500" y="1789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103632</xdr:rowOff>
    </xdr:from>
    <xdr:to>
      <xdr:col>116</xdr:col>
      <xdr:colOff>63500</xdr:colOff>
      <xdr:row>104</xdr:row>
      <xdr:rowOff>117348</xdr:rowOff>
    </xdr:to>
    <xdr:cxnSp macro="">
      <xdr:nvCxnSpPr>
        <xdr:cNvPr id="808" name="直線コネクタ 807"/>
        <xdr:cNvCxnSpPr/>
      </xdr:nvCxnSpPr>
      <xdr:spPr>
        <a:xfrm flipV="1">
          <a:off x="21323300" y="1793443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13225</xdr:rowOff>
    </xdr:from>
    <xdr:ext cx="469744" cy="259045"/>
    <xdr:sp macro="" textlink="">
      <xdr:nvSpPr>
        <xdr:cNvPr id="809" name="n_1mainValue【庁舎】&#10;一人当たり面積"/>
        <xdr:cNvSpPr txBox="1"/>
      </xdr:nvSpPr>
      <xdr:spPr>
        <a:xfrm>
          <a:off x="21075727" y="1767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0" name="正方形/長方形 8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1" name="正方形/長方形 8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2" name="テキスト ボックス 8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類似単体に比べて有形固定資産減価償却率が低い施設のうち、図書館及び消防施設は、東日本大震災で被災した気仙沼図書館及び沿岸部の消防屯所を再建したことによるものである。</a:t>
          </a:r>
        </a:p>
        <a:p>
          <a:r>
            <a:rPr kumimoji="1" lang="ja-JP" altLang="en-US" sz="1300">
              <a:latin typeface="ＭＳ Ｐゴシック" panose="020B0600070205080204" pitchFamily="50" charset="-128"/>
              <a:ea typeface="ＭＳ Ｐゴシック" panose="020B0600070205080204" pitchFamily="50" charset="-128"/>
            </a:rPr>
            <a:t>保健センター・保健所については、旧本吉町との合併時に策定した新市基本計画に基づき、平成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年に本吉保健福祉センターを整備したことにより有形固定資産償却率が低くなっている。</a:t>
          </a:r>
        </a:p>
        <a:p>
          <a:r>
            <a:rPr kumimoji="1" lang="ja-JP" altLang="en-US" sz="1300">
              <a:latin typeface="ＭＳ Ｐゴシック" panose="020B0600070205080204" pitchFamily="50" charset="-128"/>
              <a:ea typeface="ＭＳ Ｐゴシック" panose="020B0600070205080204" pitchFamily="50" charset="-128"/>
            </a:rPr>
            <a:t>庁舎については、本庁舎の老朽化が著しく、現在、新庁舎の建設を進めている。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宮城県気仙沼市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60,151
59,604
332.44
78,008,663
69,421,915
3,836,850
19,242,836
30,853,761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759182"/>
    <xdr:sp macro="" textlink="">
      <xdr:nvSpPr>
        <xdr:cNvPr id="35" name="テキスト ボックス 34"/>
        <xdr:cNvSpPr txBox="1"/>
      </xdr:nvSpPr>
      <xdr:spPr>
        <a:xfrm>
          <a:off x="772085" y="4446494"/>
          <a:ext cx="9167061" cy="759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財政力指数は横ばいであり，類似団体平均より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0.01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ポイント上回った。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人口減少による市税収入や普通交付税の減少が見込まれることから，引き続き，歳出の抑制を図るため，行政事務の効率化等に取り組んでいく。</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38</xdr:row>
      <xdr:rowOff>107950</xdr:rowOff>
    </xdr:from>
    <xdr:to>
      <xdr:col>23</xdr:col>
      <xdr:colOff>133350</xdr:colOff>
      <xdr:row>44</xdr:row>
      <xdr:rowOff>92710</xdr:rowOff>
    </xdr:to>
    <xdr:cxnSp macro="">
      <xdr:nvCxnSpPr>
        <xdr:cNvPr id="62" name="直線コネクタ 61"/>
        <xdr:cNvCxnSpPr/>
      </xdr:nvCxnSpPr>
      <xdr:spPr>
        <a:xfrm flipV="1">
          <a:off x="4953000" y="6623050"/>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64787</xdr:rowOff>
    </xdr:from>
    <xdr:ext cx="762000" cy="259045"/>
    <xdr:sp macro="" textlink="">
      <xdr:nvSpPr>
        <xdr:cNvPr id="63" name="財政力最小値テキスト"/>
        <xdr:cNvSpPr txBox="1"/>
      </xdr:nvSpPr>
      <xdr:spPr>
        <a:xfrm>
          <a:off x="5041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92710</xdr:rowOff>
    </xdr:from>
    <xdr:to>
      <xdr:col>24</xdr:col>
      <xdr:colOff>12700</xdr:colOff>
      <xdr:row>44</xdr:row>
      <xdr:rowOff>92710</xdr:rowOff>
    </xdr:to>
    <xdr:cxnSp macro="">
      <xdr:nvCxnSpPr>
        <xdr:cNvPr id="64" name="直線コネクタ 63"/>
        <xdr:cNvCxnSpPr/>
      </xdr:nvCxnSpPr>
      <xdr:spPr>
        <a:xfrm>
          <a:off x="4864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37</xdr:row>
      <xdr:rowOff>22877</xdr:rowOff>
    </xdr:from>
    <xdr:ext cx="762000" cy="259045"/>
    <xdr:sp macro="" textlink="">
      <xdr:nvSpPr>
        <xdr:cNvPr id="65" name="財政力最大値テキスト"/>
        <xdr:cNvSpPr txBox="1"/>
      </xdr:nvSpPr>
      <xdr:spPr>
        <a:xfrm>
          <a:off x="50419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38</xdr:row>
      <xdr:rowOff>107950</xdr:rowOff>
    </xdr:from>
    <xdr:to>
      <xdr:col>24</xdr:col>
      <xdr:colOff>12700</xdr:colOff>
      <xdr:row>38</xdr:row>
      <xdr:rowOff>107950</xdr:rowOff>
    </xdr:to>
    <xdr:cxnSp macro="">
      <xdr:nvCxnSpPr>
        <xdr:cNvPr id="66" name="直線コネクタ 65"/>
        <xdr:cNvCxnSpPr/>
      </xdr:nvCxnSpPr>
      <xdr:spPr>
        <a:xfrm>
          <a:off x="4864100" y="662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52070</xdr:rowOff>
    </xdr:from>
    <xdr:to>
      <xdr:col>23</xdr:col>
      <xdr:colOff>133350</xdr:colOff>
      <xdr:row>41</xdr:row>
      <xdr:rowOff>76200</xdr:rowOff>
    </xdr:to>
    <xdr:cxnSp macro="">
      <xdr:nvCxnSpPr>
        <xdr:cNvPr id="67" name="直線コネクタ 66"/>
        <xdr:cNvCxnSpPr/>
      </xdr:nvCxnSpPr>
      <xdr:spPr>
        <a:xfrm>
          <a:off x="4114800" y="708152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21607</xdr:rowOff>
    </xdr:from>
    <xdr:ext cx="762000" cy="259045"/>
    <xdr:sp macro="" textlink="">
      <xdr:nvSpPr>
        <xdr:cNvPr id="68" name="財政力平均値テキスト"/>
        <xdr:cNvSpPr txBox="1"/>
      </xdr:nvSpPr>
      <xdr:spPr>
        <a:xfrm>
          <a:off x="5041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49530</xdr:rowOff>
    </xdr:from>
    <xdr:to>
      <xdr:col>23</xdr:col>
      <xdr:colOff>184150</xdr:colOff>
      <xdr:row>41</xdr:row>
      <xdr:rowOff>151130</xdr:rowOff>
    </xdr:to>
    <xdr:sp macro="" textlink="">
      <xdr:nvSpPr>
        <xdr:cNvPr id="69" name="フローチャート: 判断 68"/>
        <xdr:cNvSpPr/>
      </xdr:nvSpPr>
      <xdr:spPr>
        <a:xfrm>
          <a:off x="4902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52070</xdr:rowOff>
    </xdr:from>
    <xdr:to>
      <xdr:col>19</xdr:col>
      <xdr:colOff>133350</xdr:colOff>
      <xdr:row>41</xdr:row>
      <xdr:rowOff>76200</xdr:rowOff>
    </xdr:to>
    <xdr:cxnSp macro="">
      <xdr:nvCxnSpPr>
        <xdr:cNvPr id="70" name="直線コネクタ 69"/>
        <xdr:cNvCxnSpPr/>
      </xdr:nvCxnSpPr>
      <xdr:spPr>
        <a:xfrm flipV="1">
          <a:off x="3225800" y="70815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36</xdr:row>
      <xdr:rowOff>158750</xdr:rowOff>
    </xdr:from>
    <xdr:to>
      <xdr:col>19</xdr:col>
      <xdr:colOff>184150</xdr:colOff>
      <xdr:row>37</xdr:row>
      <xdr:rowOff>88900</xdr:rowOff>
    </xdr:to>
    <xdr:sp macro="" textlink="">
      <xdr:nvSpPr>
        <xdr:cNvPr id="71" name="フローチャート: 判断 70"/>
        <xdr:cNvSpPr/>
      </xdr:nvSpPr>
      <xdr:spPr>
        <a:xfrm>
          <a:off x="4064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99077</xdr:rowOff>
    </xdr:from>
    <xdr:ext cx="736600" cy="259045"/>
    <xdr:sp macro="" textlink="">
      <xdr:nvSpPr>
        <xdr:cNvPr id="72" name="テキスト ボックス 71"/>
        <xdr:cNvSpPr txBox="1"/>
      </xdr:nvSpPr>
      <xdr:spPr>
        <a:xfrm>
          <a:off x="3733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76200</xdr:rowOff>
    </xdr:to>
    <xdr:cxnSp macro="">
      <xdr:nvCxnSpPr>
        <xdr:cNvPr id="73" name="直線コネクタ 72"/>
        <xdr:cNvCxnSpPr/>
      </xdr:nvCxnSpPr>
      <xdr:spPr>
        <a:xfrm>
          <a:off x="2336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37</xdr:row>
      <xdr:rowOff>35560</xdr:rowOff>
    </xdr:from>
    <xdr:to>
      <xdr:col>15</xdr:col>
      <xdr:colOff>133350</xdr:colOff>
      <xdr:row>37</xdr:row>
      <xdr:rowOff>137160</xdr:rowOff>
    </xdr:to>
    <xdr:sp macro="" textlink="">
      <xdr:nvSpPr>
        <xdr:cNvPr id="74" name="フローチャート: 判断 73"/>
        <xdr:cNvSpPr/>
      </xdr:nvSpPr>
      <xdr:spPr>
        <a:xfrm>
          <a:off x="3175000" y="6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147337</xdr:rowOff>
    </xdr:from>
    <xdr:ext cx="762000" cy="259045"/>
    <xdr:sp macro="" textlink="">
      <xdr:nvSpPr>
        <xdr:cNvPr id="75" name="テキスト ボックス 74"/>
        <xdr:cNvSpPr txBox="1"/>
      </xdr:nvSpPr>
      <xdr:spPr>
        <a:xfrm>
          <a:off x="2844800" y="614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124460</xdr:rowOff>
    </xdr:to>
    <xdr:cxnSp macro="">
      <xdr:nvCxnSpPr>
        <xdr:cNvPr id="76" name="直線コネクタ 75"/>
        <xdr:cNvCxnSpPr/>
      </xdr:nvCxnSpPr>
      <xdr:spPr>
        <a:xfrm flipV="1">
          <a:off x="1447800" y="710565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37</xdr:row>
      <xdr:rowOff>11430</xdr:rowOff>
    </xdr:from>
    <xdr:to>
      <xdr:col>11</xdr:col>
      <xdr:colOff>82550</xdr:colOff>
      <xdr:row>37</xdr:row>
      <xdr:rowOff>113030</xdr:rowOff>
    </xdr:to>
    <xdr:sp macro="" textlink="">
      <xdr:nvSpPr>
        <xdr:cNvPr id="77" name="フローチャート: 判断 76"/>
        <xdr:cNvSpPr/>
      </xdr:nvSpPr>
      <xdr:spPr>
        <a:xfrm>
          <a:off x="2286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123207</xdr:rowOff>
    </xdr:from>
    <xdr:ext cx="762000" cy="259045"/>
    <xdr:sp macro="" textlink="">
      <xdr:nvSpPr>
        <xdr:cNvPr id="78" name="テキスト ボックス 77"/>
        <xdr:cNvSpPr txBox="1"/>
      </xdr:nvSpPr>
      <xdr:spPr>
        <a:xfrm>
          <a:off x="1955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11430</xdr:rowOff>
    </xdr:from>
    <xdr:to>
      <xdr:col>7</xdr:col>
      <xdr:colOff>31750</xdr:colOff>
      <xdr:row>37</xdr:row>
      <xdr:rowOff>113030</xdr:rowOff>
    </xdr:to>
    <xdr:sp macro="" textlink="">
      <xdr:nvSpPr>
        <xdr:cNvPr id="79" name="フローチャート: 判断 78"/>
        <xdr:cNvSpPr/>
      </xdr:nvSpPr>
      <xdr:spPr>
        <a:xfrm>
          <a:off x="1397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123207</xdr:rowOff>
    </xdr:from>
    <xdr:ext cx="762000" cy="259045"/>
    <xdr:sp macro="" textlink="">
      <xdr:nvSpPr>
        <xdr:cNvPr id="80" name="テキスト ボックス 79"/>
        <xdr:cNvSpPr txBox="1"/>
      </xdr:nvSpPr>
      <xdr:spPr>
        <a:xfrm>
          <a:off x="1066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86" name="楕円 85"/>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41927</xdr:rowOff>
    </xdr:from>
    <xdr:ext cx="762000" cy="259045"/>
    <xdr:sp macro="" textlink="">
      <xdr:nvSpPr>
        <xdr:cNvPr id="87" name="財政力該当値テキスト"/>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1270</xdr:rowOff>
    </xdr:from>
    <xdr:to>
      <xdr:col>19</xdr:col>
      <xdr:colOff>184150</xdr:colOff>
      <xdr:row>41</xdr:row>
      <xdr:rowOff>102870</xdr:rowOff>
    </xdr:to>
    <xdr:sp macro="" textlink="">
      <xdr:nvSpPr>
        <xdr:cNvPr id="88" name="楕円 87"/>
        <xdr:cNvSpPr/>
      </xdr:nvSpPr>
      <xdr:spPr>
        <a:xfrm>
          <a:off x="4064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87647</xdr:rowOff>
    </xdr:from>
    <xdr:ext cx="736600" cy="259045"/>
    <xdr:sp macro="" textlink="">
      <xdr:nvSpPr>
        <xdr:cNvPr id="89" name="テキスト ボックス 88"/>
        <xdr:cNvSpPr txBox="1"/>
      </xdr:nvSpPr>
      <xdr:spPr>
        <a:xfrm>
          <a:off x="3733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0" name="楕円 89"/>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91" name="テキスト ボックス 90"/>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2" name="楕円 91"/>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93" name="テキスト ボックス 92"/>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73660</xdr:rowOff>
    </xdr:from>
    <xdr:to>
      <xdr:col>7</xdr:col>
      <xdr:colOff>31750</xdr:colOff>
      <xdr:row>42</xdr:row>
      <xdr:rowOff>3810</xdr:rowOff>
    </xdr:to>
    <xdr:sp macro="" textlink="">
      <xdr:nvSpPr>
        <xdr:cNvPr id="94" name="楕円 93"/>
        <xdr:cNvSpPr/>
      </xdr:nvSpPr>
      <xdr:spPr>
        <a:xfrm>
          <a:off x="1397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160037</xdr:rowOff>
    </xdr:from>
    <xdr:ext cx="762000" cy="259045"/>
    <xdr:sp macro="" textlink="">
      <xdr:nvSpPr>
        <xdr:cNvPr id="95" name="テキスト ボックス 94"/>
        <xdr:cNvSpPr txBox="1"/>
      </xdr:nvSpPr>
      <xdr:spPr>
        <a:xfrm>
          <a:off x="1066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前年度と比較して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ポイント減少（改善）したが，再算定に伴う普通交付税の増によるところが大きい。</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今後，社会保障経費や施設の維持管理費等の固定経費の増により，当該比率の上昇が懸念されることから，公共施設総合管理計画等に基づく老朽化した施設の統廃合や，既存事業の廃止・縮小による経常経費の縮減を図り，適切な財政運営に努める。</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2" name="直線コネクタ 111"/>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3" name="テキスト ボックス 112"/>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6" name="直線コネクタ 115"/>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7" name="テキスト ボックス 116"/>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114935</xdr:rowOff>
    </xdr:from>
    <xdr:to>
      <xdr:col>23</xdr:col>
      <xdr:colOff>133350</xdr:colOff>
      <xdr:row>65</xdr:row>
      <xdr:rowOff>145415</xdr:rowOff>
    </xdr:to>
    <xdr:cxnSp macro="">
      <xdr:nvCxnSpPr>
        <xdr:cNvPr id="121" name="直線コネクタ 120"/>
        <xdr:cNvCxnSpPr/>
      </xdr:nvCxnSpPr>
      <xdr:spPr>
        <a:xfrm flipV="1">
          <a:off x="4953000" y="10059035"/>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117492</xdr:rowOff>
    </xdr:from>
    <xdr:ext cx="762000" cy="259045"/>
    <xdr:sp macro="" textlink="">
      <xdr:nvSpPr>
        <xdr:cNvPr id="122" name="財政構造の弾力性最小値テキスト"/>
        <xdr:cNvSpPr txBox="1"/>
      </xdr:nvSpPr>
      <xdr:spPr>
        <a:xfrm>
          <a:off x="5041900" y="1126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145415</xdr:rowOff>
    </xdr:from>
    <xdr:to>
      <xdr:col>24</xdr:col>
      <xdr:colOff>12700</xdr:colOff>
      <xdr:row>65</xdr:row>
      <xdr:rowOff>145415</xdr:rowOff>
    </xdr:to>
    <xdr:cxnSp macro="">
      <xdr:nvCxnSpPr>
        <xdr:cNvPr id="123" name="直線コネクタ 122"/>
        <xdr:cNvCxnSpPr/>
      </xdr:nvCxnSpPr>
      <xdr:spPr>
        <a:xfrm>
          <a:off x="4864100" y="1128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29862</xdr:rowOff>
    </xdr:from>
    <xdr:ext cx="762000" cy="259045"/>
    <xdr:sp macro="" textlink="">
      <xdr:nvSpPr>
        <xdr:cNvPr id="124" name="財政構造の弾力性最大値テキスト"/>
        <xdr:cNvSpPr txBox="1"/>
      </xdr:nvSpPr>
      <xdr:spPr>
        <a:xfrm>
          <a:off x="5041900" y="980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114935</xdr:rowOff>
    </xdr:from>
    <xdr:to>
      <xdr:col>24</xdr:col>
      <xdr:colOff>12700</xdr:colOff>
      <xdr:row>58</xdr:row>
      <xdr:rowOff>114935</xdr:rowOff>
    </xdr:to>
    <xdr:cxnSp macro="">
      <xdr:nvCxnSpPr>
        <xdr:cNvPr id="125" name="直線コネクタ 124"/>
        <xdr:cNvCxnSpPr/>
      </xdr:nvCxnSpPr>
      <xdr:spPr>
        <a:xfrm>
          <a:off x="4864100" y="1005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109220</xdr:rowOff>
    </xdr:from>
    <xdr:to>
      <xdr:col>23</xdr:col>
      <xdr:colOff>133350</xdr:colOff>
      <xdr:row>67</xdr:row>
      <xdr:rowOff>7620</xdr:rowOff>
    </xdr:to>
    <xdr:cxnSp macro="">
      <xdr:nvCxnSpPr>
        <xdr:cNvPr id="126" name="直線コネクタ 125"/>
        <xdr:cNvCxnSpPr/>
      </xdr:nvCxnSpPr>
      <xdr:spPr>
        <a:xfrm flipV="1">
          <a:off x="4114800" y="1125347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46372</xdr:rowOff>
    </xdr:from>
    <xdr:ext cx="762000" cy="259045"/>
    <xdr:sp macro="" textlink="">
      <xdr:nvSpPr>
        <xdr:cNvPr id="127" name="財政構造の弾力性平均値テキスト"/>
        <xdr:cNvSpPr txBox="1"/>
      </xdr:nvSpPr>
      <xdr:spPr>
        <a:xfrm>
          <a:off x="5041900" y="10504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29845</xdr:rowOff>
    </xdr:from>
    <xdr:to>
      <xdr:col>23</xdr:col>
      <xdr:colOff>184150</xdr:colOff>
      <xdr:row>62</xdr:row>
      <xdr:rowOff>131445</xdr:rowOff>
    </xdr:to>
    <xdr:sp macro="" textlink="">
      <xdr:nvSpPr>
        <xdr:cNvPr id="128" name="フローチャート: 判断 127"/>
        <xdr:cNvSpPr/>
      </xdr:nvSpPr>
      <xdr:spPr>
        <a:xfrm>
          <a:off x="4902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160972</xdr:rowOff>
    </xdr:from>
    <xdr:to>
      <xdr:col>19</xdr:col>
      <xdr:colOff>133350</xdr:colOff>
      <xdr:row>67</xdr:row>
      <xdr:rowOff>7620</xdr:rowOff>
    </xdr:to>
    <xdr:cxnSp macro="">
      <xdr:nvCxnSpPr>
        <xdr:cNvPr id="129" name="直線コネクタ 128"/>
        <xdr:cNvCxnSpPr/>
      </xdr:nvCxnSpPr>
      <xdr:spPr>
        <a:xfrm>
          <a:off x="3225800" y="1147667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51435</xdr:rowOff>
    </xdr:from>
    <xdr:to>
      <xdr:col>19</xdr:col>
      <xdr:colOff>184150</xdr:colOff>
      <xdr:row>63</xdr:row>
      <xdr:rowOff>153035</xdr:rowOff>
    </xdr:to>
    <xdr:sp macro="" textlink="">
      <xdr:nvSpPr>
        <xdr:cNvPr id="130" name="フローチャート: 判断 129"/>
        <xdr:cNvSpPr/>
      </xdr:nvSpPr>
      <xdr:spPr>
        <a:xfrm>
          <a:off x="4064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163212</xdr:rowOff>
    </xdr:from>
    <xdr:ext cx="736600" cy="259045"/>
    <xdr:sp macro="" textlink="">
      <xdr:nvSpPr>
        <xdr:cNvPr id="131" name="テキスト ボックス 130"/>
        <xdr:cNvSpPr txBox="1"/>
      </xdr:nvSpPr>
      <xdr:spPr>
        <a:xfrm>
          <a:off x="3733800" y="10621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160972</xdr:rowOff>
    </xdr:from>
    <xdr:to>
      <xdr:col>15</xdr:col>
      <xdr:colOff>82550</xdr:colOff>
      <xdr:row>67</xdr:row>
      <xdr:rowOff>37782</xdr:rowOff>
    </xdr:to>
    <xdr:cxnSp macro="">
      <xdr:nvCxnSpPr>
        <xdr:cNvPr id="132" name="直線コネクタ 131"/>
        <xdr:cNvCxnSpPr/>
      </xdr:nvCxnSpPr>
      <xdr:spPr>
        <a:xfrm flipV="1">
          <a:off x="2336800" y="1147667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3" name="フローチャート: 判断 132"/>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34" name="テキスト ボックス 133"/>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133350</xdr:rowOff>
    </xdr:from>
    <xdr:to>
      <xdr:col>11</xdr:col>
      <xdr:colOff>31750</xdr:colOff>
      <xdr:row>67</xdr:row>
      <xdr:rowOff>37782</xdr:rowOff>
    </xdr:to>
    <xdr:cxnSp macro="">
      <xdr:nvCxnSpPr>
        <xdr:cNvPr id="135" name="直線コネクタ 134"/>
        <xdr:cNvCxnSpPr/>
      </xdr:nvCxnSpPr>
      <xdr:spPr>
        <a:xfrm>
          <a:off x="1447800" y="11277600"/>
          <a:ext cx="889000" cy="24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27305</xdr:rowOff>
    </xdr:from>
    <xdr:to>
      <xdr:col>11</xdr:col>
      <xdr:colOff>82550</xdr:colOff>
      <xdr:row>63</xdr:row>
      <xdr:rowOff>128905</xdr:rowOff>
    </xdr:to>
    <xdr:sp macro="" textlink="">
      <xdr:nvSpPr>
        <xdr:cNvPr id="136" name="フローチャート: 判断 135"/>
        <xdr:cNvSpPr/>
      </xdr:nvSpPr>
      <xdr:spPr>
        <a:xfrm>
          <a:off x="2286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139082</xdr:rowOff>
    </xdr:from>
    <xdr:ext cx="762000" cy="259045"/>
    <xdr:sp macro="" textlink="">
      <xdr:nvSpPr>
        <xdr:cNvPr id="137" name="テキスト ボックス 136"/>
        <xdr:cNvSpPr txBox="1"/>
      </xdr:nvSpPr>
      <xdr:spPr>
        <a:xfrm>
          <a:off x="1955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38" name="フローチャート: 判断 137"/>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151147</xdr:rowOff>
    </xdr:from>
    <xdr:ext cx="762000" cy="259045"/>
    <xdr:sp macro="" textlink="">
      <xdr:nvSpPr>
        <xdr:cNvPr id="139" name="テキスト ボックス 138"/>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58420</xdr:rowOff>
    </xdr:from>
    <xdr:to>
      <xdr:col>23</xdr:col>
      <xdr:colOff>184150</xdr:colOff>
      <xdr:row>65</xdr:row>
      <xdr:rowOff>160020</xdr:rowOff>
    </xdr:to>
    <xdr:sp macro="" textlink="">
      <xdr:nvSpPr>
        <xdr:cNvPr id="145" name="楕円 144"/>
        <xdr:cNvSpPr/>
      </xdr:nvSpPr>
      <xdr:spPr>
        <a:xfrm>
          <a:off x="49022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125747</xdr:rowOff>
    </xdr:from>
    <xdr:ext cx="762000" cy="259045"/>
    <xdr:sp macro="" textlink="">
      <xdr:nvSpPr>
        <xdr:cNvPr id="146" name="財政構造の弾力性該当値テキスト"/>
        <xdr:cNvSpPr txBox="1"/>
      </xdr:nvSpPr>
      <xdr:spPr>
        <a:xfrm>
          <a:off x="5041900" y="1109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128270</xdr:rowOff>
    </xdr:from>
    <xdr:to>
      <xdr:col>19</xdr:col>
      <xdr:colOff>184150</xdr:colOff>
      <xdr:row>67</xdr:row>
      <xdr:rowOff>58420</xdr:rowOff>
    </xdr:to>
    <xdr:sp macro="" textlink="">
      <xdr:nvSpPr>
        <xdr:cNvPr id="147" name="楕円 146"/>
        <xdr:cNvSpPr/>
      </xdr:nvSpPr>
      <xdr:spPr>
        <a:xfrm>
          <a:off x="4064000" y="114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43197</xdr:rowOff>
    </xdr:from>
    <xdr:ext cx="736600" cy="259045"/>
    <xdr:sp macro="" textlink="">
      <xdr:nvSpPr>
        <xdr:cNvPr id="148" name="テキスト ボックス 147"/>
        <xdr:cNvSpPr txBox="1"/>
      </xdr:nvSpPr>
      <xdr:spPr>
        <a:xfrm>
          <a:off x="3733800" y="1153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110172</xdr:rowOff>
    </xdr:from>
    <xdr:to>
      <xdr:col>15</xdr:col>
      <xdr:colOff>133350</xdr:colOff>
      <xdr:row>67</xdr:row>
      <xdr:rowOff>40322</xdr:rowOff>
    </xdr:to>
    <xdr:sp macro="" textlink="">
      <xdr:nvSpPr>
        <xdr:cNvPr id="149" name="楕円 148"/>
        <xdr:cNvSpPr/>
      </xdr:nvSpPr>
      <xdr:spPr>
        <a:xfrm>
          <a:off x="3175000" y="1142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25099</xdr:rowOff>
    </xdr:from>
    <xdr:ext cx="762000" cy="259045"/>
    <xdr:sp macro="" textlink="">
      <xdr:nvSpPr>
        <xdr:cNvPr id="150" name="テキスト ボックス 149"/>
        <xdr:cNvSpPr txBox="1"/>
      </xdr:nvSpPr>
      <xdr:spPr>
        <a:xfrm>
          <a:off x="2844800" y="1151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158432</xdr:rowOff>
    </xdr:from>
    <xdr:to>
      <xdr:col>11</xdr:col>
      <xdr:colOff>82550</xdr:colOff>
      <xdr:row>67</xdr:row>
      <xdr:rowOff>88582</xdr:rowOff>
    </xdr:to>
    <xdr:sp macro="" textlink="">
      <xdr:nvSpPr>
        <xdr:cNvPr id="151" name="楕円 150"/>
        <xdr:cNvSpPr/>
      </xdr:nvSpPr>
      <xdr:spPr>
        <a:xfrm>
          <a:off x="2286000" y="1147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73359</xdr:rowOff>
    </xdr:from>
    <xdr:ext cx="762000" cy="259045"/>
    <xdr:sp macro="" textlink="">
      <xdr:nvSpPr>
        <xdr:cNvPr id="152" name="テキスト ボックス 151"/>
        <xdr:cNvSpPr txBox="1"/>
      </xdr:nvSpPr>
      <xdr:spPr>
        <a:xfrm>
          <a:off x="1955800" y="11560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82550</xdr:rowOff>
    </xdr:from>
    <xdr:to>
      <xdr:col>7</xdr:col>
      <xdr:colOff>31750</xdr:colOff>
      <xdr:row>66</xdr:row>
      <xdr:rowOff>12700</xdr:rowOff>
    </xdr:to>
    <xdr:sp macro="" textlink="">
      <xdr:nvSpPr>
        <xdr:cNvPr id="153" name="楕円 152"/>
        <xdr:cNvSpPr/>
      </xdr:nvSpPr>
      <xdr:spPr>
        <a:xfrm>
          <a:off x="1397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168927</xdr:rowOff>
    </xdr:from>
    <xdr:ext cx="762000" cy="259045"/>
    <xdr:sp macro="" textlink="">
      <xdr:nvSpPr>
        <xdr:cNvPr id="154" name="テキスト ボックス 153"/>
        <xdr:cNvSpPr txBox="1"/>
      </xdr:nvSpPr>
      <xdr:spPr>
        <a:xfrm>
          <a:off x="1066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[225,020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類似団体平均より３割ほど上回った。人口減少の影響はもとより，復旧・復興事業に従事する任期付職員の採用（人件費）や被災者生活支援等の復興関連業務（物件費）等によるものである。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復旧・復興事業完了までは同様の状況が続く見通しであるが，「定員管理計画」に基づき職員の担うべき業務の整理を行い，業務の外部委託，ＩＣＴの活用など，様々な手法を組み合わせながら，事務の効率化・省力化を進めるとともに，各施設の管理経費の見直し等により歳出抑制に努めていく。</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1" name="直線コネクタ 17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3" name="直線コネクタ 17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5" name="直線コネクタ 17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7" name="直線コネクタ 17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9" name="直線コネクタ 17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152400</xdr:rowOff>
    </xdr:from>
    <xdr:to>
      <xdr:col>23</xdr:col>
      <xdr:colOff>133350</xdr:colOff>
      <xdr:row>88</xdr:row>
      <xdr:rowOff>112864</xdr:rowOff>
    </xdr:to>
    <xdr:cxnSp macro="">
      <xdr:nvCxnSpPr>
        <xdr:cNvPr id="184" name="直線コネクタ 183"/>
        <xdr:cNvCxnSpPr/>
      </xdr:nvCxnSpPr>
      <xdr:spPr>
        <a:xfrm flipV="1">
          <a:off x="4953000" y="13868400"/>
          <a:ext cx="0" cy="1332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84941</xdr:rowOff>
    </xdr:from>
    <xdr:ext cx="762000" cy="259045"/>
    <xdr:sp macro="" textlink="">
      <xdr:nvSpPr>
        <xdr:cNvPr id="185" name="人件費・物件費等の状況最小値テキスト"/>
        <xdr:cNvSpPr txBox="1"/>
      </xdr:nvSpPr>
      <xdr:spPr>
        <a:xfrm>
          <a:off x="5041900" y="1517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112864</xdr:rowOff>
    </xdr:from>
    <xdr:to>
      <xdr:col>24</xdr:col>
      <xdr:colOff>12700</xdr:colOff>
      <xdr:row>88</xdr:row>
      <xdr:rowOff>112864</xdr:rowOff>
    </xdr:to>
    <xdr:cxnSp macro="">
      <xdr:nvCxnSpPr>
        <xdr:cNvPr id="186" name="直線コネクタ 185"/>
        <xdr:cNvCxnSpPr/>
      </xdr:nvCxnSpPr>
      <xdr:spPr>
        <a:xfrm>
          <a:off x="4864100" y="15200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67327</xdr:rowOff>
    </xdr:from>
    <xdr:ext cx="762000" cy="259045"/>
    <xdr:sp macro="" textlink="">
      <xdr:nvSpPr>
        <xdr:cNvPr id="187" name="人件費・物件費等の状況最大値テキスト"/>
        <xdr:cNvSpPr txBox="1"/>
      </xdr:nvSpPr>
      <xdr:spPr>
        <a:xfrm>
          <a:off x="50419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152400</xdr:rowOff>
    </xdr:from>
    <xdr:to>
      <xdr:col>24</xdr:col>
      <xdr:colOff>12700</xdr:colOff>
      <xdr:row>80</xdr:row>
      <xdr:rowOff>152400</xdr:rowOff>
    </xdr:to>
    <xdr:cxnSp macro="">
      <xdr:nvCxnSpPr>
        <xdr:cNvPr id="188" name="直線コネクタ 187"/>
        <xdr:cNvCxnSpPr/>
      </xdr:nvCxnSpPr>
      <xdr:spPr>
        <a:xfrm>
          <a:off x="4864100" y="1386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40584</xdr:rowOff>
    </xdr:from>
    <xdr:to>
      <xdr:col>23</xdr:col>
      <xdr:colOff>133350</xdr:colOff>
      <xdr:row>86</xdr:row>
      <xdr:rowOff>61544</xdr:rowOff>
    </xdr:to>
    <xdr:cxnSp macro="">
      <xdr:nvCxnSpPr>
        <xdr:cNvPr id="189" name="直線コネクタ 188"/>
        <xdr:cNvCxnSpPr/>
      </xdr:nvCxnSpPr>
      <xdr:spPr>
        <a:xfrm>
          <a:off x="4114800" y="14785284"/>
          <a:ext cx="838200" cy="2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110515</xdr:rowOff>
    </xdr:from>
    <xdr:ext cx="762000" cy="259045"/>
    <xdr:sp macro="" textlink="">
      <xdr:nvSpPr>
        <xdr:cNvPr id="190" name="人件費・物件費等の状況平均値テキスト"/>
        <xdr:cNvSpPr txBox="1"/>
      </xdr:nvSpPr>
      <xdr:spPr>
        <a:xfrm>
          <a:off x="5041900" y="14169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93988</xdr:rowOff>
    </xdr:from>
    <xdr:to>
      <xdr:col>23</xdr:col>
      <xdr:colOff>184150</xdr:colOff>
      <xdr:row>84</xdr:row>
      <xdr:rowOff>24138</xdr:rowOff>
    </xdr:to>
    <xdr:sp macro="" textlink="">
      <xdr:nvSpPr>
        <xdr:cNvPr id="191" name="フローチャート: 判断 190"/>
        <xdr:cNvSpPr/>
      </xdr:nvSpPr>
      <xdr:spPr>
        <a:xfrm>
          <a:off x="4902200" y="1432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54553</xdr:rowOff>
    </xdr:from>
    <xdr:to>
      <xdr:col>19</xdr:col>
      <xdr:colOff>133350</xdr:colOff>
      <xdr:row>86</xdr:row>
      <xdr:rowOff>40584</xdr:rowOff>
    </xdr:to>
    <xdr:cxnSp macro="">
      <xdr:nvCxnSpPr>
        <xdr:cNvPr id="192" name="直線コネクタ 191"/>
        <xdr:cNvCxnSpPr/>
      </xdr:nvCxnSpPr>
      <xdr:spPr>
        <a:xfrm>
          <a:off x="3225800" y="14627803"/>
          <a:ext cx="889000" cy="15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170242</xdr:rowOff>
    </xdr:from>
    <xdr:to>
      <xdr:col>19</xdr:col>
      <xdr:colOff>184150</xdr:colOff>
      <xdr:row>82</xdr:row>
      <xdr:rowOff>100392</xdr:rowOff>
    </xdr:to>
    <xdr:sp macro="" textlink="">
      <xdr:nvSpPr>
        <xdr:cNvPr id="193" name="フローチャート: 判断 192"/>
        <xdr:cNvSpPr/>
      </xdr:nvSpPr>
      <xdr:spPr>
        <a:xfrm>
          <a:off x="40640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110569</xdr:rowOff>
    </xdr:from>
    <xdr:ext cx="736600" cy="259045"/>
    <xdr:sp macro="" textlink="">
      <xdr:nvSpPr>
        <xdr:cNvPr id="194" name="テキスト ボックス 193"/>
        <xdr:cNvSpPr txBox="1"/>
      </xdr:nvSpPr>
      <xdr:spPr>
        <a:xfrm>
          <a:off x="3733800" y="13826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54553</xdr:rowOff>
    </xdr:from>
    <xdr:to>
      <xdr:col>15</xdr:col>
      <xdr:colOff>82550</xdr:colOff>
      <xdr:row>85</xdr:row>
      <xdr:rowOff>108370</xdr:rowOff>
    </xdr:to>
    <xdr:cxnSp macro="">
      <xdr:nvCxnSpPr>
        <xdr:cNvPr id="195" name="直線コネクタ 194"/>
        <xdr:cNvCxnSpPr/>
      </xdr:nvCxnSpPr>
      <xdr:spPr>
        <a:xfrm flipV="1">
          <a:off x="2336800" y="14627803"/>
          <a:ext cx="889000" cy="5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91281</xdr:rowOff>
    </xdr:from>
    <xdr:to>
      <xdr:col>15</xdr:col>
      <xdr:colOff>133350</xdr:colOff>
      <xdr:row>82</xdr:row>
      <xdr:rowOff>21431</xdr:rowOff>
    </xdr:to>
    <xdr:sp macro="" textlink="">
      <xdr:nvSpPr>
        <xdr:cNvPr id="196" name="フローチャート: 判断 195"/>
        <xdr:cNvSpPr/>
      </xdr:nvSpPr>
      <xdr:spPr>
        <a:xfrm>
          <a:off x="3175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31608</xdr:rowOff>
    </xdr:from>
    <xdr:ext cx="762000" cy="259045"/>
    <xdr:sp macro="" textlink="">
      <xdr:nvSpPr>
        <xdr:cNvPr id="197" name="テキスト ボックス 196"/>
        <xdr:cNvSpPr txBox="1"/>
      </xdr:nvSpPr>
      <xdr:spPr>
        <a:xfrm>
          <a:off x="2844800" y="13747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112342</xdr:rowOff>
    </xdr:from>
    <xdr:to>
      <xdr:col>11</xdr:col>
      <xdr:colOff>31750</xdr:colOff>
      <xdr:row>85</xdr:row>
      <xdr:rowOff>108370</xdr:rowOff>
    </xdr:to>
    <xdr:cxnSp macro="">
      <xdr:nvCxnSpPr>
        <xdr:cNvPr id="198" name="直線コネクタ 197"/>
        <xdr:cNvCxnSpPr/>
      </xdr:nvCxnSpPr>
      <xdr:spPr>
        <a:xfrm>
          <a:off x="1447800" y="14514142"/>
          <a:ext cx="889000" cy="16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63139</xdr:rowOff>
    </xdr:from>
    <xdr:to>
      <xdr:col>11</xdr:col>
      <xdr:colOff>82550</xdr:colOff>
      <xdr:row>81</xdr:row>
      <xdr:rowOff>164739</xdr:rowOff>
    </xdr:to>
    <xdr:sp macro="" textlink="">
      <xdr:nvSpPr>
        <xdr:cNvPr id="199" name="フローチャート: 判断 198"/>
        <xdr:cNvSpPr/>
      </xdr:nvSpPr>
      <xdr:spPr>
        <a:xfrm>
          <a:off x="2286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3466</xdr:rowOff>
    </xdr:from>
    <xdr:ext cx="762000" cy="259045"/>
    <xdr:sp macro="" textlink="">
      <xdr:nvSpPr>
        <xdr:cNvPr id="200" name="テキスト ボックス 199"/>
        <xdr:cNvSpPr txBox="1"/>
      </xdr:nvSpPr>
      <xdr:spPr>
        <a:xfrm>
          <a:off x="1955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60950</xdr:rowOff>
    </xdr:from>
    <xdr:to>
      <xdr:col>7</xdr:col>
      <xdr:colOff>31750</xdr:colOff>
      <xdr:row>81</xdr:row>
      <xdr:rowOff>162550</xdr:rowOff>
    </xdr:to>
    <xdr:sp macro="" textlink="">
      <xdr:nvSpPr>
        <xdr:cNvPr id="201" name="フローチャート: 判断 200"/>
        <xdr:cNvSpPr/>
      </xdr:nvSpPr>
      <xdr:spPr>
        <a:xfrm>
          <a:off x="1397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1277</xdr:rowOff>
    </xdr:from>
    <xdr:ext cx="762000" cy="259045"/>
    <xdr:sp macro="" textlink="">
      <xdr:nvSpPr>
        <xdr:cNvPr id="202" name="テキスト ボックス 201"/>
        <xdr:cNvSpPr txBox="1"/>
      </xdr:nvSpPr>
      <xdr:spPr>
        <a:xfrm>
          <a:off x="1066800" y="137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10744</xdr:rowOff>
    </xdr:from>
    <xdr:to>
      <xdr:col>23</xdr:col>
      <xdr:colOff>184150</xdr:colOff>
      <xdr:row>86</xdr:row>
      <xdr:rowOff>112344</xdr:rowOff>
    </xdr:to>
    <xdr:sp macro="" textlink="">
      <xdr:nvSpPr>
        <xdr:cNvPr id="208" name="楕円 207"/>
        <xdr:cNvSpPr/>
      </xdr:nvSpPr>
      <xdr:spPr>
        <a:xfrm>
          <a:off x="4902200" y="1475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154271</xdr:rowOff>
    </xdr:from>
    <xdr:ext cx="762000" cy="259045"/>
    <xdr:sp macro="" textlink="">
      <xdr:nvSpPr>
        <xdr:cNvPr id="209" name="人件費・物件費等の状況該当値テキスト"/>
        <xdr:cNvSpPr txBox="1"/>
      </xdr:nvSpPr>
      <xdr:spPr>
        <a:xfrm>
          <a:off x="5041900" y="14727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161234</xdr:rowOff>
    </xdr:from>
    <xdr:to>
      <xdr:col>19</xdr:col>
      <xdr:colOff>184150</xdr:colOff>
      <xdr:row>86</xdr:row>
      <xdr:rowOff>91384</xdr:rowOff>
    </xdr:to>
    <xdr:sp macro="" textlink="">
      <xdr:nvSpPr>
        <xdr:cNvPr id="210" name="楕円 209"/>
        <xdr:cNvSpPr/>
      </xdr:nvSpPr>
      <xdr:spPr>
        <a:xfrm>
          <a:off x="4064000" y="1473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76161</xdr:rowOff>
    </xdr:from>
    <xdr:ext cx="736600" cy="259045"/>
    <xdr:sp macro="" textlink="">
      <xdr:nvSpPr>
        <xdr:cNvPr id="211" name="テキスト ボックス 210"/>
        <xdr:cNvSpPr txBox="1"/>
      </xdr:nvSpPr>
      <xdr:spPr>
        <a:xfrm>
          <a:off x="3733800" y="14820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3753</xdr:rowOff>
    </xdr:from>
    <xdr:to>
      <xdr:col>15</xdr:col>
      <xdr:colOff>133350</xdr:colOff>
      <xdr:row>85</xdr:row>
      <xdr:rowOff>105353</xdr:rowOff>
    </xdr:to>
    <xdr:sp macro="" textlink="">
      <xdr:nvSpPr>
        <xdr:cNvPr id="212" name="楕円 211"/>
        <xdr:cNvSpPr/>
      </xdr:nvSpPr>
      <xdr:spPr>
        <a:xfrm>
          <a:off x="3175000" y="1457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90130</xdr:rowOff>
    </xdr:from>
    <xdr:ext cx="762000" cy="259045"/>
    <xdr:sp macro="" textlink="">
      <xdr:nvSpPr>
        <xdr:cNvPr id="213" name="テキスト ボックス 212"/>
        <xdr:cNvSpPr txBox="1"/>
      </xdr:nvSpPr>
      <xdr:spPr>
        <a:xfrm>
          <a:off x="2844800" y="14663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57570</xdr:rowOff>
    </xdr:from>
    <xdr:to>
      <xdr:col>11</xdr:col>
      <xdr:colOff>82550</xdr:colOff>
      <xdr:row>85</xdr:row>
      <xdr:rowOff>159170</xdr:rowOff>
    </xdr:to>
    <xdr:sp macro="" textlink="">
      <xdr:nvSpPr>
        <xdr:cNvPr id="214" name="楕円 213"/>
        <xdr:cNvSpPr/>
      </xdr:nvSpPr>
      <xdr:spPr>
        <a:xfrm>
          <a:off x="2286000" y="1463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143947</xdr:rowOff>
    </xdr:from>
    <xdr:ext cx="762000" cy="259045"/>
    <xdr:sp macro="" textlink="">
      <xdr:nvSpPr>
        <xdr:cNvPr id="215" name="テキスト ボックス 214"/>
        <xdr:cNvSpPr txBox="1"/>
      </xdr:nvSpPr>
      <xdr:spPr>
        <a:xfrm>
          <a:off x="1955800" y="1471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61542</xdr:rowOff>
    </xdr:from>
    <xdr:to>
      <xdr:col>7</xdr:col>
      <xdr:colOff>31750</xdr:colOff>
      <xdr:row>84</xdr:row>
      <xdr:rowOff>163142</xdr:rowOff>
    </xdr:to>
    <xdr:sp macro="" textlink="">
      <xdr:nvSpPr>
        <xdr:cNvPr id="216" name="楕円 215"/>
        <xdr:cNvSpPr/>
      </xdr:nvSpPr>
      <xdr:spPr>
        <a:xfrm>
          <a:off x="1397000" y="1446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147919</xdr:rowOff>
    </xdr:from>
    <xdr:ext cx="762000" cy="259045"/>
    <xdr:sp macro="" textlink="">
      <xdr:nvSpPr>
        <xdr:cNvPr id="217" name="テキスト ボックス 216"/>
        <xdr:cNvSpPr txBox="1"/>
      </xdr:nvSpPr>
      <xdr:spPr>
        <a:xfrm>
          <a:off x="1066800" y="1454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類似団体平均より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ポイント下回っているのは，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給与水準が高い職員の定年退職等により，平均給与が低下したことや，復旧・復興事業に対応するため任期付職員を多く採用しており，経験年数が多いにも関わらず給料の低い職員が多いため。</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35379</xdr:rowOff>
    </xdr:to>
    <xdr:cxnSp macro="">
      <xdr:nvCxnSpPr>
        <xdr:cNvPr id="248" name="直線コネクタ 247"/>
        <xdr:cNvCxnSpPr/>
      </xdr:nvCxnSpPr>
      <xdr:spPr>
        <a:xfrm flipV="1">
          <a:off x="17018000" y="13725979"/>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49"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0" name="直線コネクタ 249"/>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1" name="給与水準   （国との比較）最大値テキスト"/>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52" name="直線コネクタ 251"/>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98879</xdr:rowOff>
    </xdr:from>
    <xdr:to>
      <xdr:col>81</xdr:col>
      <xdr:colOff>44450</xdr:colOff>
      <xdr:row>83</xdr:row>
      <xdr:rowOff>98879</xdr:rowOff>
    </xdr:to>
    <xdr:cxnSp macro="">
      <xdr:nvCxnSpPr>
        <xdr:cNvPr id="253" name="直線コネクタ 252"/>
        <xdr:cNvCxnSpPr/>
      </xdr:nvCxnSpPr>
      <xdr:spPr>
        <a:xfrm>
          <a:off x="16179800" y="143292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4"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5" name="フローチャート: 判断 254"/>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81643</xdr:rowOff>
    </xdr:from>
    <xdr:to>
      <xdr:col>77</xdr:col>
      <xdr:colOff>44450</xdr:colOff>
      <xdr:row>83</xdr:row>
      <xdr:rowOff>98879</xdr:rowOff>
    </xdr:to>
    <xdr:cxnSp macro="">
      <xdr:nvCxnSpPr>
        <xdr:cNvPr id="256" name="直線コネクタ 255"/>
        <xdr:cNvCxnSpPr/>
      </xdr:nvCxnSpPr>
      <xdr:spPr>
        <a:xfrm>
          <a:off x="15290800" y="143119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7" name="フローチャート: 判断 256"/>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58" name="テキスト ボックス 257"/>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81643</xdr:rowOff>
    </xdr:from>
    <xdr:to>
      <xdr:col>72</xdr:col>
      <xdr:colOff>203200</xdr:colOff>
      <xdr:row>83</xdr:row>
      <xdr:rowOff>81643</xdr:rowOff>
    </xdr:to>
    <xdr:cxnSp macro="">
      <xdr:nvCxnSpPr>
        <xdr:cNvPr id="259" name="直線コネクタ 258"/>
        <xdr:cNvCxnSpPr/>
      </xdr:nvCxnSpPr>
      <xdr:spPr>
        <a:xfrm>
          <a:off x="14401800" y="143119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0" name="フローチャート: 判断 259"/>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1" name="テキスト ボックス 260"/>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149679</xdr:rowOff>
    </xdr:from>
    <xdr:to>
      <xdr:col>68</xdr:col>
      <xdr:colOff>152400</xdr:colOff>
      <xdr:row>83</xdr:row>
      <xdr:rowOff>81643</xdr:rowOff>
    </xdr:to>
    <xdr:cxnSp macro="">
      <xdr:nvCxnSpPr>
        <xdr:cNvPr id="262" name="直線コネクタ 261"/>
        <xdr:cNvCxnSpPr/>
      </xdr:nvCxnSpPr>
      <xdr:spPr>
        <a:xfrm>
          <a:off x="13512800" y="1420857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macro="" textlink="">
      <xdr:nvSpPr>
        <xdr:cNvPr id="263" name="フローチャート: 判断 262"/>
        <xdr:cNvSpPr/>
      </xdr:nvSpPr>
      <xdr:spPr>
        <a:xfrm>
          <a:off x="14351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64" name="テキスト ボックス 263"/>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5" name="フローチャート: 判断 264"/>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66" name="テキスト ボックス 265"/>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48079</xdr:rowOff>
    </xdr:from>
    <xdr:to>
      <xdr:col>81</xdr:col>
      <xdr:colOff>95250</xdr:colOff>
      <xdr:row>83</xdr:row>
      <xdr:rowOff>149679</xdr:rowOff>
    </xdr:to>
    <xdr:sp macro="" textlink="">
      <xdr:nvSpPr>
        <xdr:cNvPr id="272" name="楕円 271"/>
        <xdr:cNvSpPr/>
      </xdr:nvSpPr>
      <xdr:spPr>
        <a:xfrm>
          <a:off x="169672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64606</xdr:rowOff>
    </xdr:from>
    <xdr:ext cx="762000" cy="259045"/>
    <xdr:sp macro="" textlink="">
      <xdr:nvSpPr>
        <xdr:cNvPr id="273" name="給与水準   （国との比較）該当値テキスト"/>
        <xdr:cNvSpPr txBox="1"/>
      </xdr:nvSpPr>
      <xdr:spPr>
        <a:xfrm>
          <a:off x="17106900" y="1412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48079</xdr:rowOff>
    </xdr:from>
    <xdr:to>
      <xdr:col>77</xdr:col>
      <xdr:colOff>95250</xdr:colOff>
      <xdr:row>83</xdr:row>
      <xdr:rowOff>149679</xdr:rowOff>
    </xdr:to>
    <xdr:sp macro="" textlink="">
      <xdr:nvSpPr>
        <xdr:cNvPr id="274" name="楕円 273"/>
        <xdr:cNvSpPr/>
      </xdr:nvSpPr>
      <xdr:spPr>
        <a:xfrm>
          <a:off x="16129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159856</xdr:rowOff>
    </xdr:from>
    <xdr:ext cx="736600" cy="259045"/>
    <xdr:sp macro="" textlink="">
      <xdr:nvSpPr>
        <xdr:cNvPr id="275" name="テキスト ボックス 274"/>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30843</xdr:rowOff>
    </xdr:from>
    <xdr:to>
      <xdr:col>73</xdr:col>
      <xdr:colOff>44450</xdr:colOff>
      <xdr:row>83</xdr:row>
      <xdr:rowOff>132443</xdr:rowOff>
    </xdr:to>
    <xdr:sp macro="" textlink="">
      <xdr:nvSpPr>
        <xdr:cNvPr id="276" name="楕円 275"/>
        <xdr:cNvSpPr/>
      </xdr:nvSpPr>
      <xdr:spPr>
        <a:xfrm>
          <a:off x="15240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142620</xdr:rowOff>
    </xdr:from>
    <xdr:ext cx="762000" cy="259045"/>
    <xdr:sp macro="" textlink="">
      <xdr:nvSpPr>
        <xdr:cNvPr id="277" name="テキスト ボックス 276"/>
        <xdr:cNvSpPr txBox="1"/>
      </xdr:nvSpPr>
      <xdr:spPr>
        <a:xfrm>
          <a:off x="14909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30843</xdr:rowOff>
    </xdr:from>
    <xdr:to>
      <xdr:col>68</xdr:col>
      <xdr:colOff>203200</xdr:colOff>
      <xdr:row>83</xdr:row>
      <xdr:rowOff>132443</xdr:rowOff>
    </xdr:to>
    <xdr:sp macro="" textlink="">
      <xdr:nvSpPr>
        <xdr:cNvPr id="278" name="楕円 277"/>
        <xdr:cNvSpPr/>
      </xdr:nvSpPr>
      <xdr:spPr>
        <a:xfrm>
          <a:off x="14351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142620</xdr:rowOff>
    </xdr:from>
    <xdr:ext cx="762000" cy="259045"/>
    <xdr:sp macro="" textlink="">
      <xdr:nvSpPr>
        <xdr:cNvPr id="279" name="テキスト ボックス 278"/>
        <xdr:cNvSpPr txBox="1"/>
      </xdr:nvSpPr>
      <xdr:spPr>
        <a:xfrm>
          <a:off x="14020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98879</xdr:rowOff>
    </xdr:from>
    <xdr:to>
      <xdr:col>64</xdr:col>
      <xdr:colOff>152400</xdr:colOff>
      <xdr:row>83</xdr:row>
      <xdr:rowOff>29029</xdr:rowOff>
    </xdr:to>
    <xdr:sp macro="" textlink="">
      <xdr:nvSpPr>
        <xdr:cNvPr id="280" name="楕円 279"/>
        <xdr:cNvSpPr/>
      </xdr:nvSpPr>
      <xdr:spPr>
        <a:xfrm>
          <a:off x="13462000" y="141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39206</xdr:rowOff>
    </xdr:from>
    <xdr:ext cx="762000" cy="259045"/>
    <xdr:sp macro="" textlink="">
      <xdr:nvSpPr>
        <xdr:cNvPr id="281" name="テキスト ボックス 280"/>
        <xdr:cNvSpPr txBox="1"/>
      </xdr:nvSpPr>
      <xdr:spPr>
        <a:xfrm>
          <a:off x="13131800" y="1392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復旧・復興事業に対応するための任期付職員を含めた職員数の増により，類似団体平均を上回っている。</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復旧・復興事業が完了するまでは，同様の状況となる見込みであるが，業務の効率化を進めるなどの取組を実施し，</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「定員管理計画」に基づき，</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職員数の適正化を図るよう努める。</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169514</xdr:rowOff>
    </xdr:from>
    <xdr:to>
      <xdr:col>81</xdr:col>
      <xdr:colOff>44450</xdr:colOff>
      <xdr:row>67</xdr:row>
      <xdr:rowOff>15663</xdr:rowOff>
    </xdr:to>
    <xdr:cxnSp macro="">
      <xdr:nvCxnSpPr>
        <xdr:cNvPr id="313" name="直線コネクタ 312"/>
        <xdr:cNvCxnSpPr/>
      </xdr:nvCxnSpPr>
      <xdr:spPr>
        <a:xfrm flipV="1">
          <a:off x="17018000" y="10113614"/>
          <a:ext cx="0" cy="1389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4" name="定員管理の状況最小値テキスト"/>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5" name="直線コネクタ 314"/>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84441</xdr:rowOff>
    </xdr:from>
    <xdr:ext cx="762000" cy="259045"/>
    <xdr:sp macro="" textlink="">
      <xdr:nvSpPr>
        <xdr:cNvPr id="316" name="定員管理の状況最大値テキスト"/>
        <xdr:cNvSpPr txBox="1"/>
      </xdr:nvSpPr>
      <xdr:spPr>
        <a:xfrm>
          <a:off x="17106900" y="985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169514</xdr:rowOff>
    </xdr:from>
    <xdr:to>
      <xdr:col>81</xdr:col>
      <xdr:colOff>133350</xdr:colOff>
      <xdr:row>58</xdr:row>
      <xdr:rowOff>169514</xdr:rowOff>
    </xdr:to>
    <xdr:cxnSp macro="">
      <xdr:nvCxnSpPr>
        <xdr:cNvPr id="317" name="直線コネクタ 316"/>
        <xdr:cNvCxnSpPr/>
      </xdr:nvCxnSpPr>
      <xdr:spPr>
        <a:xfrm>
          <a:off x="16929100" y="10113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35016</xdr:rowOff>
    </xdr:from>
    <xdr:to>
      <xdr:col>81</xdr:col>
      <xdr:colOff>44450</xdr:colOff>
      <xdr:row>63</xdr:row>
      <xdr:rowOff>61444</xdr:rowOff>
    </xdr:to>
    <xdr:cxnSp macro="">
      <xdr:nvCxnSpPr>
        <xdr:cNvPr id="318" name="直線コネクタ 317"/>
        <xdr:cNvCxnSpPr/>
      </xdr:nvCxnSpPr>
      <xdr:spPr>
        <a:xfrm>
          <a:off x="16179800" y="10836366"/>
          <a:ext cx="8382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81660</xdr:rowOff>
    </xdr:from>
    <xdr:ext cx="762000" cy="259045"/>
    <xdr:sp macro="" textlink="">
      <xdr:nvSpPr>
        <xdr:cNvPr id="319" name="定員管理の状況平均値テキスト"/>
        <xdr:cNvSpPr txBox="1"/>
      </xdr:nvSpPr>
      <xdr:spPr>
        <a:xfrm>
          <a:off x="17106900" y="1036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65133</xdr:rowOff>
    </xdr:from>
    <xdr:to>
      <xdr:col>81</xdr:col>
      <xdr:colOff>95250</xdr:colOff>
      <xdr:row>61</xdr:row>
      <xdr:rowOff>166733</xdr:rowOff>
    </xdr:to>
    <xdr:sp macro="" textlink="">
      <xdr:nvSpPr>
        <xdr:cNvPr id="320" name="フローチャート: 判断 319"/>
        <xdr:cNvSpPr/>
      </xdr:nvSpPr>
      <xdr:spPr>
        <a:xfrm>
          <a:off x="169672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35016</xdr:rowOff>
    </xdr:from>
    <xdr:to>
      <xdr:col>77</xdr:col>
      <xdr:colOff>44450</xdr:colOff>
      <xdr:row>63</xdr:row>
      <xdr:rowOff>107406</xdr:rowOff>
    </xdr:to>
    <xdr:cxnSp macro="">
      <xdr:nvCxnSpPr>
        <xdr:cNvPr id="321" name="直線コネクタ 320"/>
        <xdr:cNvCxnSpPr/>
      </xdr:nvCxnSpPr>
      <xdr:spPr>
        <a:xfrm flipV="1">
          <a:off x="15290800" y="1083636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90654</xdr:rowOff>
    </xdr:from>
    <xdr:to>
      <xdr:col>77</xdr:col>
      <xdr:colOff>95250</xdr:colOff>
      <xdr:row>61</xdr:row>
      <xdr:rowOff>20804</xdr:rowOff>
    </xdr:to>
    <xdr:sp macro="" textlink="">
      <xdr:nvSpPr>
        <xdr:cNvPr id="322" name="フローチャート: 判断 321"/>
        <xdr:cNvSpPr/>
      </xdr:nvSpPr>
      <xdr:spPr>
        <a:xfrm>
          <a:off x="16129000" y="1037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30981</xdr:rowOff>
    </xdr:from>
    <xdr:ext cx="736600" cy="259045"/>
    <xdr:sp macro="" textlink="">
      <xdr:nvSpPr>
        <xdr:cNvPr id="323" name="テキスト ボックス 322"/>
        <xdr:cNvSpPr txBox="1"/>
      </xdr:nvSpPr>
      <xdr:spPr>
        <a:xfrm>
          <a:off x="15798800" y="10146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107406</xdr:rowOff>
    </xdr:from>
    <xdr:to>
      <xdr:col>72</xdr:col>
      <xdr:colOff>203200</xdr:colOff>
      <xdr:row>63</xdr:row>
      <xdr:rowOff>115449</xdr:rowOff>
    </xdr:to>
    <xdr:cxnSp macro="">
      <xdr:nvCxnSpPr>
        <xdr:cNvPr id="324" name="直線コネクタ 323"/>
        <xdr:cNvCxnSpPr/>
      </xdr:nvCxnSpPr>
      <xdr:spPr>
        <a:xfrm flipV="1">
          <a:off x="14401800" y="1090875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102144</xdr:rowOff>
    </xdr:from>
    <xdr:to>
      <xdr:col>73</xdr:col>
      <xdr:colOff>44450</xdr:colOff>
      <xdr:row>61</xdr:row>
      <xdr:rowOff>32294</xdr:rowOff>
    </xdr:to>
    <xdr:sp macro="" textlink="">
      <xdr:nvSpPr>
        <xdr:cNvPr id="325" name="フローチャート: 判断 324"/>
        <xdr:cNvSpPr/>
      </xdr:nvSpPr>
      <xdr:spPr>
        <a:xfrm>
          <a:off x="15240000" y="1038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42471</xdr:rowOff>
    </xdr:from>
    <xdr:ext cx="762000" cy="259045"/>
    <xdr:sp macro="" textlink="">
      <xdr:nvSpPr>
        <xdr:cNvPr id="326" name="テキスト ボックス 325"/>
        <xdr:cNvSpPr txBox="1"/>
      </xdr:nvSpPr>
      <xdr:spPr>
        <a:xfrm>
          <a:off x="14909800" y="1015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105108</xdr:rowOff>
    </xdr:from>
    <xdr:to>
      <xdr:col>68</xdr:col>
      <xdr:colOff>152400</xdr:colOff>
      <xdr:row>63</xdr:row>
      <xdr:rowOff>115449</xdr:rowOff>
    </xdr:to>
    <xdr:cxnSp macro="">
      <xdr:nvCxnSpPr>
        <xdr:cNvPr id="327" name="直線コネクタ 326"/>
        <xdr:cNvCxnSpPr/>
      </xdr:nvCxnSpPr>
      <xdr:spPr>
        <a:xfrm>
          <a:off x="13512800" y="10906458"/>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91803</xdr:rowOff>
    </xdr:from>
    <xdr:to>
      <xdr:col>68</xdr:col>
      <xdr:colOff>203200</xdr:colOff>
      <xdr:row>61</xdr:row>
      <xdr:rowOff>21953</xdr:rowOff>
    </xdr:to>
    <xdr:sp macro="" textlink="">
      <xdr:nvSpPr>
        <xdr:cNvPr id="328" name="フローチャート: 判断 327"/>
        <xdr:cNvSpPr/>
      </xdr:nvSpPr>
      <xdr:spPr>
        <a:xfrm>
          <a:off x="14351000" y="103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32130</xdr:rowOff>
    </xdr:from>
    <xdr:ext cx="762000" cy="259045"/>
    <xdr:sp macro="" textlink="">
      <xdr:nvSpPr>
        <xdr:cNvPr id="329" name="テキスト ボックス 328"/>
        <xdr:cNvSpPr txBox="1"/>
      </xdr:nvSpPr>
      <xdr:spPr>
        <a:xfrm>
          <a:off x="14020800" y="1014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83759</xdr:rowOff>
    </xdr:from>
    <xdr:to>
      <xdr:col>64</xdr:col>
      <xdr:colOff>152400</xdr:colOff>
      <xdr:row>61</xdr:row>
      <xdr:rowOff>13909</xdr:rowOff>
    </xdr:to>
    <xdr:sp macro="" textlink="">
      <xdr:nvSpPr>
        <xdr:cNvPr id="330" name="フローチャート: 判断 329"/>
        <xdr:cNvSpPr/>
      </xdr:nvSpPr>
      <xdr:spPr>
        <a:xfrm>
          <a:off x="13462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24086</xdr:rowOff>
    </xdr:from>
    <xdr:ext cx="762000" cy="259045"/>
    <xdr:sp macro="" textlink="">
      <xdr:nvSpPr>
        <xdr:cNvPr id="331" name="テキスト ボックス 330"/>
        <xdr:cNvSpPr txBox="1"/>
      </xdr:nvSpPr>
      <xdr:spPr>
        <a:xfrm>
          <a:off x="13131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10644</xdr:rowOff>
    </xdr:from>
    <xdr:to>
      <xdr:col>81</xdr:col>
      <xdr:colOff>95250</xdr:colOff>
      <xdr:row>63</xdr:row>
      <xdr:rowOff>112244</xdr:rowOff>
    </xdr:to>
    <xdr:sp macro="" textlink="">
      <xdr:nvSpPr>
        <xdr:cNvPr id="337" name="楕円 336"/>
        <xdr:cNvSpPr/>
      </xdr:nvSpPr>
      <xdr:spPr>
        <a:xfrm>
          <a:off x="16967200" y="1081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154171</xdr:rowOff>
    </xdr:from>
    <xdr:ext cx="762000" cy="259045"/>
    <xdr:sp macro="" textlink="">
      <xdr:nvSpPr>
        <xdr:cNvPr id="338" name="定員管理の状況該当値テキスト"/>
        <xdr:cNvSpPr txBox="1"/>
      </xdr:nvSpPr>
      <xdr:spPr>
        <a:xfrm>
          <a:off x="17106900" y="10784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155666</xdr:rowOff>
    </xdr:from>
    <xdr:to>
      <xdr:col>77</xdr:col>
      <xdr:colOff>95250</xdr:colOff>
      <xdr:row>63</xdr:row>
      <xdr:rowOff>85816</xdr:rowOff>
    </xdr:to>
    <xdr:sp macro="" textlink="">
      <xdr:nvSpPr>
        <xdr:cNvPr id="339" name="楕円 338"/>
        <xdr:cNvSpPr/>
      </xdr:nvSpPr>
      <xdr:spPr>
        <a:xfrm>
          <a:off x="16129000" y="107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70593</xdr:rowOff>
    </xdr:from>
    <xdr:ext cx="736600" cy="259045"/>
    <xdr:sp macro="" textlink="">
      <xdr:nvSpPr>
        <xdr:cNvPr id="340" name="テキスト ボックス 339"/>
        <xdr:cNvSpPr txBox="1"/>
      </xdr:nvSpPr>
      <xdr:spPr>
        <a:xfrm>
          <a:off x="15798800" y="10871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56606</xdr:rowOff>
    </xdr:from>
    <xdr:to>
      <xdr:col>73</xdr:col>
      <xdr:colOff>44450</xdr:colOff>
      <xdr:row>63</xdr:row>
      <xdr:rowOff>158206</xdr:rowOff>
    </xdr:to>
    <xdr:sp macro="" textlink="">
      <xdr:nvSpPr>
        <xdr:cNvPr id="341" name="楕円 340"/>
        <xdr:cNvSpPr/>
      </xdr:nvSpPr>
      <xdr:spPr>
        <a:xfrm>
          <a:off x="15240000" y="1085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142983</xdr:rowOff>
    </xdr:from>
    <xdr:ext cx="762000" cy="259045"/>
    <xdr:sp macro="" textlink="">
      <xdr:nvSpPr>
        <xdr:cNvPr id="342" name="テキスト ボックス 341"/>
        <xdr:cNvSpPr txBox="1"/>
      </xdr:nvSpPr>
      <xdr:spPr>
        <a:xfrm>
          <a:off x="14909800" y="1094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64649</xdr:rowOff>
    </xdr:from>
    <xdr:to>
      <xdr:col>68</xdr:col>
      <xdr:colOff>203200</xdr:colOff>
      <xdr:row>63</xdr:row>
      <xdr:rowOff>166249</xdr:rowOff>
    </xdr:to>
    <xdr:sp macro="" textlink="">
      <xdr:nvSpPr>
        <xdr:cNvPr id="343" name="楕円 342"/>
        <xdr:cNvSpPr/>
      </xdr:nvSpPr>
      <xdr:spPr>
        <a:xfrm>
          <a:off x="14351000" y="1086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151026</xdr:rowOff>
    </xdr:from>
    <xdr:ext cx="762000" cy="259045"/>
    <xdr:sp macro="" textlink="">
      <xdr:nvSpPr>
        <xdr:cNvPr id="344" name="テキスト ボックス 343"/>
        <xdr:cNvSpPr txBox="1"/>
      </xdr:nvSpPr>
      <xdr:spPr>
        <a:xfrm>
          <a:off x="14020800" y="10952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54308</xdr:rowOff>
    </xdr:from>
    <xdr:to>
      <xdr:col>64</xdr:col>
      <xdr:colOff>152400</xdr:colOff>
      <xdr:row>63</xdr:row>
      <xdr:rowOff>155908</xdr:rowOff>
    </xdr:to>
    <xdr:sp macro="" textlink="">
      <xdr:nvSpPr>
        <xdr:cNvPr id="345" name="楕円 344"/>
        <xdr:cNvSpPr/>
      </xdr:nvSpPr>
      <xdr:spPr>
        <a:xfrm>
          <a:off x="13462000" y="1085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140685</xdr:rowOff>
    </xdr:from>
    <xdr:ext cx="762000" cy="259045"/>
    <xdr:sp macro="" textlink="">
      <xdr:nvSpPr>
        <xdr:cNvPr id="346" name="テキスト ボックス 345"/>
        <xdr:cNvSpPr txBox="1"/>
      </xdr:nvSpPr>
      <xdr:spPr>
        <a:xfrm>
          <a:off x="13131800" y="10942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過去に発行した地方債の償還完了により元利償還金が減少し，実質公債費比率は昨年度より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ポイント減少したが，類似団体平均を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上回っ</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た。</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今後の新規事業については，優先度とニーズを的確に把握したうえで事業選択し，地方債の発行抑制に努める。</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35278</xdr:rowOff>
    </xdr:from>
    <xdr:to>
      <xdr:col>81</xdr:col>
      <xdr:colOff>44450</xdr:colOff>
      <xdr:row>45</xdr:row>
      <xdr:rowOff>141111</xdr:rowOff>
    </xdr:to>
    <xdr:cxnSp macro="">
      <xdr:nvCxnSpPr>
        <xdr:cNvPr id="375" name="直線コネクタ 374"/>
        <xdr:cNvCxnSpPr/>
      </xdr:nvCxnSpPr>
      <xdr:spPr>
        <a:xfrm flipV="1">
          <a:off x="17018000" y="6207478"/>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113188</xdr:rowOff>
    </xdr:from>
    <xdr:ext cx="762000" cy="259045"/>
    <xdr:sp macro="" textlink="">
      <xdr:nvSpPr>
        <xdr:cNvPr id="376" name="公債費負担の状況最小値テキスト"/>
        <xdr:cNvSpPr txBox="1"/>
      </xdr:nvSpPr>
      <xdr:spPr>
        <a:xfrm>
          <a:off x="17106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141111</xdr:rowOff>
    </xdr:from>
    <xdr:to>
      <xdr:col>81</xdr:col>
      <xdr:colOff>133350</xdr:colOff>
      <xdr:row>45</xdr:row>
      <xdr:rowOff>141111</xdr:rowOff>
    </xdr:to>
    <xdr:cxnSp macro="">
      <xdr:nvCxnSpPr>
        <xdr:cNvPr id="377" name="直線コネクタ 376"/>
        <xdr:cNvCxnSpPr/>
      </xdr:nvCxnSpPr>
      <xdr:spPr>
        <a:xfrm>
          <a:off x="16929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121655</xdr:rowOff>
    </xdr:from>
    <xdr:ext cx="762000" cy="259045"/>
    <xdr:sp macro="" textlink="">
      <xdr:nvSpPr>
        <xdr:cNvPr id="378" name="公債費負担の状況最大値テキスト"/>
        <xdr:cNvSpPr txBox="1"/>
      </xdr:nvSpPr>
      <xdr:spPr>
        <a:xfrm>
          <a:off x="17106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35278</xdr:rowOff>
    </xdr:from>
    <xdr:to>
      <xdr:col>81</xdr:col>
      <xdr:colOff>133350</xdr:colOff>
      <xdr:row>36</xdr:row>
      <xdr:rowOff>35278</xdr:rowOff>
    </xdr:to>
    <xdr:cxnSp macro="">
      <xdr:nvCxnSpPr>
        <xdr:cNvPr id="379" name="直線コネクタ 378"/>
        <xdr:cNvCxnSpPr/>
      </xdr:nvCxnSpPr>
      <xdr:spPr>
        <a:xfrm>
          <a:off x="16929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1411</xdr:rowOff>
    </xdr:from>
    <xdr:to>
      <xdr:col>81</xdr:col>
      <xdr:colOff>44450</xdr:colOff>
      <xdr:row>43</xdr:row>
      <xdr:rowOff>41628</xdr:rowOff>
    </xdr:to>
    <xdr:cxnSp macro="">
      <xdr:nvCxnSpPr>
        <xdr:cNvPr id="380" name="直線コネクタ 379"/>
        <xdr:cNvCxnSpPr/>
      </xdr:nvCxnSpPr>
      <xdr:spPr>
        <a:xfrm flipV="1">
          <a:off x="16179800" y="7373761"/>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17938</xdr:rowOff>
    </xdr:from>
    <xdr:ext cx="762000" cy="259045"/>
    <xdr:sp macro="" textlink="">
      <xdr:nvSpPr>
        <xdr:cNvPr id="381" name="公債費負担の状況平均値テキスト"/>
        <xdr:cNvSpPr txBox="1"/>
      </xdr:nvSpPr>
      <xdr:spPr>
        <a:xfrm>
          <a:off x="17106900" y="704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1411</xdr:rowOff>
    </xdr:from>
    <xdr:to>
      <xdr:col>81</xdr:col>
      <xdr:colOff>95250</xdr:colOff>
      <xdr:row>42</xdr:row>
      <xdr:rowOff>103011</xdr:rowOff>
    </xdr:to>
    <xdr:sp macro="" textlink="">
      <xdr:nvSpPr>
        <xdr:cNvPr id="382" name="フローチャート: 判断 381"/>
        <xdr:cNvSpPr/>
      </xdr:nvSpPr>
      <xdr:spPr>
        <a:xfrm>
          <a:off x="16967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41628</xdr:rowOff>
    </xdr:from>
    <xdr:to>
      <xdr:col>77</xdr:col>
      <xdr:colOff>44450</xdr:colOff>
      <xdr:row>43</xdr:row>
      <xdr:rowOff>81845</xdr:rowOff>
    </xdr:to>
    <xdr:cxnSp macro="">
      <xdr:nvCxnSpPr>
        <xdr:cNvPr id="383" name="直線コネクタ 382"/>
        <xdr:cNvCxnSpPr/>
      </xdr:nvCxnSpPr>
      <xdr:spPr>
        <a:xfrm flipV="1">
          <a:off x="15290800" y="741397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129822</xdr:rowOff>
    </xdr:from>
    <xdr:to>
      <xdr:col>77</xdr:col>
      <xdr:colOff>95250</xdr:colOff>
      <xdr:row>41</xdr:row>
      <xdr:rowOff>59972</xdr:rowOff>
    </xdr:to>
    <xdr:sp macro="" textlink="">
      <xdr:nvSpPr>
        <xdr:cNvPr id="384" name="フローチャート: 判断 383"/>
        <xdr:cNvSpPr/>
      </xdr:nvSpPr>
      <xdr:spPr>
        <a:xfrm>
          <a:off x="161290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70149</xdr:rowOff>
    </xdr:from>
    <xdr:ext cx="736600" cy="259045"/>
    <xdr:sp macro="" textlink="">
      <xdr:nvSpPr>
        <xdr:cNvPr id="385" name="テキスト ボックス 384"/>
        <xdr:cNvSpPr txBox="1"/>
      </xdr:nvSpPr>
      <xdr:spPr>
        <a:xfrm>
          <a:off x="15798800" y="675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81845</xdr:rowOff>
    </xdr:from>
    <xdr:to>
      <xdr:col>72</xdr:col>
      <xdr:colOff>203200</xdr:colOff>
      <xdr:row>44</xdr:row>
      <xdr:rowOff>17639</xdr:rowOff>
    </xdr:to>
    <xdr:cxnSp macro="">
      <xdr:nvCxnSpPr>
        <xdr:cNvPr id="386" name="直線コネクタ 385"/>
        <xdr:cNvCxnSpPr/>
      </xdr:nvCxnSpPr>
      <xdr:spPr>
        <a:xfrm flipV="1">
          <a:off x="14401800" y="7454195"/>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156633</xdr:rowOff>
    </xdr:from>
    <xdr:to>
      <xdr:col>73</xdr:col>
      <xdr:colOff>44450</xdr:colOff>
      <xdr:row>41</xdr:row>
      <xdr:rowOff>86783</xdr:rowOff>
    </xdr:to>
    <xdr:sp macro="" textlink="">
      <xdr:nvSpPr>
        <xdr:cNvPr id="387" name="フローチャート: 判断 386"/>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96960</xdr:rowOff>
    </xdr:from>
    <xdr:ext cx="762000" cy="259045"/>
    <xdr:sp macro="" textlink="">
      <xdr:nvSpPr>
        <xdr:cNvPr id="388" name="テキスト ボックス 387"/>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17639</xdr:rowOff>
    </xdr:from>
    <xdr:to>
      <xdr:col>68</xdr:col>
      <xdr:colOff>152400</xdr:colOff>
      <xdr:row>44</xdr:row>
      <xdr:rowOff>165100</xdr:rowOff>
    </xdr:to>
    <xdr:cxnSp macro="">
      <xdr:nvCxnSpPr>
        <xdr:cNvPr id="389" name="直線コネクタ 388"/>
        <xdr:cNvCxnSpPr/>
      </xdr:nvCxnSpPr>
      <xdr:spPr>
        <a:xfrm flipV="1">
          <a:off x="13512800" y="7561439"/>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25400</xdr:rowOff>
    </xdr:from>
    <xdr:to>
      <xdr:col>68</xdr:col>
      <xdr:colOff>203200</xdr:colOff>
      <xdr:row>41</xdr:row>
      <xdr:rowOff>127000</xdr:rowOff>
    </xdr:to>
    <xdr:sp macro="" textlink="">
      <xdr:nvSpPr>
        <xdr:cNvPr id="390" name="フローチャート: 判断 389"/>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137177</xdr:rowOff>
    </xdr:from>
    <xdr:ext cx="762000" cy="259045"/>
    <xdr:sp macro="" textlink="">
      <xdr:nvSpPr>
        <xdr:cNvPr id="391" name="テキスト ボックス 390"/>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2" name="フローチャート: 判断 391"/>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393" name="テキスト ボックス 392"/>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122061</xdr:rowOff>
    </xdr:from>
    <xdr:to>
      <xdr:col>81</xdr:col>
      <xdr:colOff>95250</xdr:colOff>
      <xdr:row>43</xdr:row>
      <xdr:rowOff>52211</xdr:rowOff>
    </xdr:to>
    <xdr:sp macro="" textlink="">
      <xdr:nvSpPr>
        <xdr:cNvPr id="399" name="楕円 398"/>
        <xdr:cNvSpPr/>
      </xdr:nvSpPr>
      <xdr:spPr>
        <a:xfrm>
          <a:off x="169672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94138</xdr:rowOff>
    </xdr:from>
    <xdr:ext cx="762000" cy="259045"/>
    <xdr:sp macro="" textlink="">
      <xdr:nvSpPr>
        <xdr:cNvPr id="400" name="公債費負担の状況該当値テキスト"/>
        <xdr:cNvSpPr txBox="1"/>
      </xdr:nvSpPr>
      <xdr:spPr>
        <a:xfrm>
          <a:off x="17106900" y="729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162278</xdr:rowOff>
    </xdr:from>
    <xdr:to>
      <xdr:col>77</xdr:col>
      <xdr:colOff>95250</xdr:colOff>
      <xdr:row>43</xdr:row>
      <xdr:rowOff>92428</xdr:rowOff>
    </xdr:to>
    <xdr:sp macro="" textlink="">
      <xdr:nvSpPr>
        <xdr:cNvPr id="401" name="楕円 400"/>
        <xdr:cNvSpPr/>
      </xdr:nvSpPr>
      <xdr:spPr>
        <a:xfrm>
          <a:off x="16129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77205</xdr:rowOff>
    </xdr:from>
    <xdr:ext cx="736600" cy="259045"/>
    <xdr:sp macro="" textlink="">
      <xdr:nvSpPr>
        <xdr:cNvPr id="402" name="テキスト ボックス 401"/>
        <xdr:cNvSpPr txBox="1"/>
      </xdr:nvSpPr>
      <xdr:spPr>
        <a:xfrm>
          <a:off x="15798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31045</xdr:rowOff>
    </xdr:from>
    <xdr:to>
      <xdr:col>73</xdr:col>
      <xdr:colOff>44450</xdr:colOff>
      <xdr:row>43</xdr:row>
      <xdr:rowOff>132645</xdr:rowOff>
    </xdr:to>
    <xdr:sp macro="" textlink="">
      <xdr:nvSpPr>
        <xdr:cNvPr id="403" name="楕円 402"/>
        <xdr:cNvSpPr/>
      </xdr:nvSpPr>
      <xdr:spPr>
        <a:xfrm>
          <a:off x="15240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117422</xdr:rowOff>
    </xdr:from>
    <xdr:ext cx="762000" cy="259045"/>
    <xdr:sp macro="" textlink="">
      <xdr:nvSpPr>
        <xdr:cNvPr id="404" name="テキスト ボックス 403"/>
        <xdr:cNvSpPr txBox="1"/>
      </xdr:nvSpPr>
      <xdr:spPr>
        <a:xfrm>
          <a:off x="14909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138289</xdr:rowOff>
    </xdr:from>
    <xdr:to>
      <xdr:col>68</xdr:col>
      <xdr:colOff>203200</xdr:colOff>
      <xdr:row>44</xdr:row>
      <xdr:rowOff>68439</xdr:rowOff>
    </xdr:to>
    <xdr:sp macro="" textlink="">
      <xdr:nvSpPr>
        <xdr:cNvPr id="405" name="楕円 404"/>
        <xdr:cNvSpPr/>
      </xdr:nvSpPr>
      <xdr:spPr>
        <a:xfrm>
          <a:off x="14351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53216</xdr:rowOff>
    </xdr:from>
    <xdr:ext cx="762000" cy="259045"/>
    <xdr:sp macro="" textlink="">
      <xdr:nvSpPr>
        <xdr:cNvPr id="406" name="テキスト ボックス 405"/>
        <xdr:cNvSpPr txBox="1"/>
      </xdr:nvSpPr>
      <xdr:spPr>
        <a:xfrm>
          <a:off x="14020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114300</xdr:rowOff>
    </xdr:from>
    <xdr:to>
      <xdr:col>64</xdr:col>
      <xdr:colOff>152400</xdr:colOff>
      <xdr:row>45</xdr:row>
      <xdr:rowOff>44450</xdr:rowOff>
    </xdr:to>
    <xdr:sp macro="" textlink="">
      <xdr:nvSpPr>
        <xdr:cNvPr id="407" name="楕円 406"/>
        <xdr:cNvSpPr/>
      </xdr:nvSpPr>
      <xdr:spPr>
        <a:xfrm>
          <a:off x="13462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29227</xdr:rowOff>
    </xdr:from>
    <xdr:ext cx="762000" cy="259045"/>
    <xdr:sp macro="" textlink="">
      <xdr:nvSpPr>
        <xdr:cNvPr id="408" name="テキスト ボックス 407"/>
        <xdr:cNvSpPr txBox="1"/>
      </xdr:nvSpPr>
      <xdr:spPr>
        <a:xfrm>
          <a:off x="13131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類似団体平均を下回っている。要因は，市営住宅基金残高の増により充当可能基金残高が大きくなっているためである。</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今後も新規事業については，優先度とニーズを的確に把握したうえで事業選択し，地方債の発行抑制など後年度負担の軽減を図り，健全な財政運営に努める。</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35983</xdr:rowOff>
    </xdr:to>
    <xdr:cxnSp macro="">
      <xdr:nvCxnSpPr>
        <xdr:cNvPr id="437" name="直線コネクタ 436"/>
        <xdr:cNvCxnSpPr/>
      </xdr:nvCxnSpPr>
      <xdr:spPr>
        <a:xfrm flipV="1">
          <a:off x="17018000" y="237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8060</xdr:rowOff>
    </xdr:from>
    <xdr:ext cx="762000" cy="259045"/>
    <xdr:sp macro="" textlink="">
      <xdr:nvSpPr>
        <xdr:cNvPr id="438" name="将来負担の状況最小値テキスト"/>
        <xdr:cNvSpPr txBox="1"/>
      </xdr:nvSpPr>
      <xdr:spPr>
        <a:xfrm>
          <a:off x="17106900" y="395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35983</xdr:rowOff>
    </xdr:from>
    <xdr:to>
      <xdr:col>81</xdr:col>
      <xdr:colOff>133350</xdr:colOff>
      <xdr:row>23</xdr:row>
      <xdr:rowOff>35983</xdr:rowOff>
    </xdr:to>
    <xdr:cxnSp macro="">
      <xdr:nvCxnSpPr>
        <xdr:cNvPr id="439" name="直線コネクタ 438"/>
        <xdr:cNvCxnSpPr/>
      </xdr:nvCxnSpPr>
      <xdr:spPr>
        <a:xfrm>
          <a:off x="16929100" y="397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149030</xdr:rowOff>
    </xdr:from>
    <xdr:ext cx="762000" cy="259045"/>
    <xdr:sp macro="" textlink="">
      <xdr:nvSpPr>
        <xdr:cNvPr id="442" name="将来負担の状況平均値テキスト"/>
        <xdr:cNvSpPr txBox="1"/>
      </xdr:nvSpPr>
      <xdr:spPr>
        <a:xfrm>
          <a:off x="17106900" y="2549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5503</xdr:rowOff>
    </xdr:from>
    <xdr:to>
      <xdr:col>81</xdr:col>
      <xdr:colOff>95250</xdr:colOff>
      <xdr:row>15</xdr:row>
      <xdr:rowOff>107103</xdr:rowOff>
    </xdr:to>
    <xdr:sp macro="" textlink="">
      <xdr:nvSpPr>
        <xdr:cNvPr id="443" name="フローチャート: 判断 442"/>
        <xdr:cNvSpPr/>
      </xdr:nvSpPr>
      <xdr:spPr>
        <a:xfrm>
          <a:off x="16967200" y="257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84596</xdr:rowOff>
    </xdr:from>
    <xdr:to>
      <xdr:col>77</xdr:col>
      <xdr:colOff>95250</xdr:colOff>
      <xdr:row>16</xdr:row>
      <xdr:rowOff>14746</xdr:rowOff>
    </xdr:to>
    <xdr:sp macro="" textlink="">
      <xdr:nvSpPr>
        <xdr:cNvPr id="444" name="フローチャート: 判断 443"/>
        <xdr:cNvSpPr/>
      </xdr:nvSpPr>
      <xdr:spPr>
        <a:xfrm>
          <a:off x="16129000" y="265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24923</xdr:rowOff>
    </xdr:from>
    <xdr:ext cx="736600" cy="259045"/>
    <xdr:sp macro="" textlink="">
      <xdr:nvSpPr>
        <xdr:cNvPr id="445" name="テキスト ボックス 444"/>
        <xdr:cNvSpPr txBox="1"/>
      </xdr:nvSpPr>
      <xdr:spPr>
        <a:xfrm>
          <a:off x="15798800" y="2425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89958</xdr:rowOff>
    </xdr:from>
    <xdr:to>
      <xdr:col>73</xdr:col>
      <xdr:colOff>44450</xdr:colOff>
      <xdr:row>16</xdr:row>
      <xdr:rowOff>20108</xdr:rowOff>
    </xdr:to>
    <xdr:sp macro="" textlink="">
      <xdr:nvSpPr>
        <xdr:cNvPr id="446" name="フローチャート: 判断 445"/>
        <xdr:cNvSpPr/>
      </xdr:nvSpPr>
      <xdr:spPr>
        <a:xfrm>
          <a:off x="15240000" y="266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30285</xdr:rowOff>
    </xdr:from>
    <xdr:ext cx="762000" cy="259045"/>
    <xdr:sp macro="" textlink="">
      <xdr:nvSpPr>
        <xdr:cNvPr id="447" name="テキスト ボックス 446"/>
        <xdr:cNvSpPr txBox="1"/>
      </xdr:nvSpPr>
      <xdr:spPr>
        <a:xfrm>
          <a:off x="14909800" y="243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87277</xdr:rowOff>
    </xdr:from>
    <xdr:to>
      <xdr:col>68</xdr:col>
      <xdr:colOff>203200</xdr:colOff>
      <xdr:row>16</xdr:row>
      <xdr:rowOff>17427</xdr:rowOff>
    </xdr:to>
    <xdr:sp macro="" textlink="">
      <xdr:nvSpPr>
        <xdr:cNvPr id="448" name="フローチャート: 判断 447"/>
        <xdr:cNvSpPr/>
      </xdr:nvSpPr>
      <xdr:spPr>
        <a:xfrm>
          <a:off x="14351000" y="2659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27604</xdr:rowOff>
    </xdr:from>
    <xdr:ext cx="762000" cy="259045"/>
    <xdr:sp macro="" textlink="">
      <xdr:nvSpPr>
        <xdr:cNvPr id="449" name="テキスト ボックス 448"/>
        <xdr:cNvSpPr txBox="1"/>
      </xdr:nvSpPr>
      <xdr:spPr>
        <a:xfrm>
          <a:off x="14020800" y="242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167710</xdr:rowOff>
    </xdr:from>
    <xdr:to>
      <xdr:col>64</xdr:col>
      <xdr:colOff>152400</xdr:colOff>
      <xdr:row>16</xdr:row>
      <xdr:rowOff>97860</xdr:rowOff>
    </xdr:to>
    <xdr:sp macro="" textlink="">
      <xdr:nvSpPr>
        <xdr:cNvPr id="450" name="フローチャート: 判断 449"/>
        <xdr:cNvSpPr/>
      </xdr:nvSpPr>
      <xdr:spPr>
        <a:xfrm>
          <a:off x="13462000" y="27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82637</xdr:rowOff>
    </xdr:from>
    <xdr:ext cx="762000" cy="259045"/>
    <xdr:sp macro="" textlink="">
      <xdr:nvSpPr>
        <xdr:cNvPr id="451" name="テキスト ボックス 450"/>
        <xdr:cNvSpPr txBox="1"/>
      </xdr:nvSpPr>
      <xdr:spPr>
        <a:xfrm>
          <a:off x="13131800" y="28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25471</xdr:rowOff>
    </xdr:from>
    <xdr:to>
      <xdr:col>64</xdr:col>
      <xdr:colOff>152400</xdr:colOff>
      <xdr:row>14</xdr:row>
      <xdr:rowOff>127071</xdr:rowOff>
    </xdr:to>
    <xdr:sp macro="" textlink="">
      <xdr:nvSpPr>
        <xdr:cNvPr id="457" name="楕円 456"/>
        <xdr:cNvSpPr/>
      </xdr:nvSpPr>
      <xdr:spPr>
        <a:xfrm>
          <a:off x="13462000" y="242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137248</xdr:rowOff>
    </xdr:from>
    <xdr:ext cx="762000" cy="259045"/>
    <xdr:sp macro="" textlink="">
      <xdr:nvSpPr>
        <xdr:cNvPr id="458" name="テキスト ボックス 457"/>
        <xdr:cNvSpPr txBox="1"/>
      </xdr:nvSpPr>
      <xdr:spPr>
        <a:xfrm>
          <a:off x="13131800" y="219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宮城県気仙沼市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60,151
59,604
332.44
78,008,663
69,421,915
3,836,850
19,242,836
30,853,761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人件費に係る経常収支比率は，類似団体平均を上回っている。</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これは，復旧・復興事業対応のため，任期付職員を含めた職員数の増により，類似団体と比べ職員数が多いためである。復旧・復興事業が完了するまでは，同様の状況となる見込みであるが，業務の効率化を進めるなどの取組を実施し，職員数の適正化を図るよう努める。</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42418</xdr:rowOff>
    </xdr:from>
    <xdr:to>
      <xdr:col>24</xdr:col>
      <xdr:colOff>25400</xdr:colOff>
      <xdr:row>41</xdr:row>
      <xdr:rowOff>133858</xdr:rowOff>
    </xdr:to>
    <xdr:cxnSp macro="">
      <xdr:nvCxnSpPr>
        <xdr:cNvPr id="59" name="直線コネクタ 58"/>
        <xdr:cNvCxnSpPr/>
      </xdr:nvCxnSpPr>
      <xdr:spPr>
        <a:xfrm flipV="1">
          <a:off x="4826000" y="5700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128795</xdr:rowOff>
    </xdr:from>
    <xdr:ext cx="762000" cy="259045"/>
    <xdr:sp macro="" textlink="">
      <xdr:nvSpPr>
        <xdr:cNvPr id="62" name="人件費最大値テキスト"/>
        <xdr:cNvSpPr txBox="1"/>
      </xdr:nvSpPr>
      <xdr:spPr>
        <a:xfrm>
          <a:off x="4914900" y="544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42418</xdr:rowOff>
    </xdr:from>
    <xdr:to>
      <xdr:col>24</xdr:col>
      <xdr:colOff>114300</xdr:colOff>
      <xdr:row>33</xdr:row>
      <xdr:rowOff>42418</xdr:rowOff>
    </xdr:to>
    <xdr:cxnSp macro="">
      <xdr:nvCxnSpPr>
        <xdr:cNvPr id="63" name="直線コネクタ 62"/>
        <xdr:cNvCxnSpPr/>
      </xdr:nvCxnSpPr>
      <xdr:spPr>
        <a:xfrm>
          <a:off x="4737100" y="570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3556</xdr:rowOff>
    </xdr:from>
    <xdr:to>
      <xdr:col>24</xdr:col>
      <xdr:colOff>25400</xdr:colOff>
      <xdr:row>41</xdr:row>
      <xdr:rowOff>42418</xdr:rowOff>
    </xdr:to>
    <xdr:cxnSp macro="">
      <xdr:nvCxnSpPr>
        <xdr:cNvPr id="64" name="直線コネクタ 63"/>
        <xdr:cNvCxnSpPr/>
      </xdr:nvCxnSpPr>
      <xdr:spPr>
        <a:xfrm flipV="1">
          <a:off x="3987800" y="6861556"/>
          <a:ext cx="8382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108729</xdr:rowOff>
    </xdr:from>
    <xdr:ext cx="762000" cy="259045"/>
    <xdr:sp macro="" textlink="">
      <xdr:nvSpPr>
        <xdr:cNvPr id="65" name="人件費平均値テキスト"/>
        <xdr:cNvSpPr txBox="1"/>
      </xdr:nvSpPr>
      <xdr:spPr>
        <a:xfrm>
          <a:off x="4914900" y="6280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92202</xdr:rowOff>
    </xdr:from>
    <xdr:to>
      <xdr:col>24</xdr:col>
      <xdr:colOff>76200</xdr:colOff>
      <xdr:row>38</xdr:row>
      <xdr:rowOff>22352</xdr:rowOff>
    </xdr:to>
    <xdr:sp macro="" textlink="">
      <xdr:nvSpPr>
        <xdr:cNvPr id="66" name="フローチャート: 判断 65"/>
        <xdr:cNvSpPr/>
      </xdr:nvSpPr>
      <xdr:spPr>
        <a:xfrm>
          <a:off x="47752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42418</xdr:rowOff>
    </xdr:from>
    <xdr:to>
      <xdr:col>19</xdr:col>
      <xdr:colOff>187325</xdr:colOff>
      <xdr:row>41</xdr:row>
      <xdr:rowOff>88138</xdr:rowOff>
    </xdr:to>
    <xdr:cxnSp macro="">
      <xdr:nvCxnSpPr>
        <xdr:cNvPr id="67" name="直線コネクタ 66"/>
        <xdr:cNvCxnSpPr/>
      </xdr:nvCxnSpPr>
      <xdr:spPr>
        <a:xfrm flipV="1">
          <a:off x="3098800" y="70718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94488</xdr:rowOff>
    </xdr:from>
    <xdr:to>
      <xdr:col>20</xdr:col>
      <xdr:colOff>38100</xdr:colOff>
      <xdr:row>39</xdr:row>
      <xdr:rowOff>24638</xdr:rowOff>
    </xdr:to>
    <xdr:sp macro="" textlink="">
      <xdr:nvSpPr>
        <xdr:cNvPr id="68" name="フローチャート: 判断 67"/>
        <xdr:cNvSpPr/>
      </xdr:nvSpPr>
      <xdr:spPr>
        <a:xfrm>
          <a:off x="3937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34815</xdr:rowOff>
    </xdr:from>
    <xdr:ext cx="736600" cy="259045"/>
    <xdr:sp macro="" textlink="">
      <xdr:nvSpPr>
        <xdr:cNvPr id="69" name="テキスト ボックス 68"/>
        <xdr:cNvSpPr txBox="1"/>
      </xdr:nvSpPr>
      <xdr:spPr>
        <a:xfrm>
          <a:off x="3606800" y="6378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42418</xdr:rowOff>
    </xdr:from>
    <xdr:to>
      <xdr:col>15</xdr:col>
      <xdr:colOff>98425</xdr:colOff>
      <xdr:row>41</xdr:row>
      <xdr:rowOff>88138</xdr:rowOff>
    </xdr:to>
    <xdr:cxnSp macro="">
      <xdr:nvCxnSpPr>
        <xdr:cNvPr id="70" name="直線コネクタ 69"/>
        <xdr:cNvCxnSpPr/>
      </xdr:nvCxnSpPr>
      <xdr:spPr>
        <a:xfrm>
          <a:off x="2209800" y="70718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149115</xdr:rowOff>
    </xdr:from>
    <xdr:ext cx="762000" cy="259045"/>
    <xdr:sp macro="" textlink="">
      <xdr:nvSpPr>
        <xdr:cNvPr id="72" name="テキスト ボックス 71"/>
        <xdr:cNvSpPr txBox="1"/>
      </xdr:nvSpPr>
      <xdr:spPr>
        <a:xfrm>
          <a:off x="2717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131572</xdr:rowOff>
    </xdr:from>
    <xdr:to>
      <xdr:col>11</xdr:col>
      <xdr:colOff>9525</xdr:colOff>
      <xdr:row>41</xdr:row>
      <xdr:rowOff>42418</xdr:rowOff>
    </xdr:to>
    <xdr:cxnSp macro="">
      <xdr:nvCxnSpPr>
        <xdr:cNvPr id="73" name="直線コネクタ 72"/>
        <xdr:cNvCxnSpPr/>
      </xdr:nvCxnSpPr>
      <xdr:spPr>
        <a:xfrm>
          <a:off x="1320800" y="698957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37338</xdr:rowOff>
    </xdr:from>
    <xdr:to>
      <xdr:col>11</xdr:col>
      <xdr:colOff>60325</xdr:colOff>
      <xdr:row>37</xdr:row>
      <xdr:rowOff>138938</xdr:rowOff>
    </xdr:to>
    <xdr:sp macro="" textlink="">
      <xdr:nvSpPr>
        <xdr:cNvPr id="74" name="フローチャート: 判断 73"/>
        <xdr:cNvSpPr/>
      </xdr:nvSpPr>
      <xdr:spPr>
        <a:xfrm>
          <a:off x="2159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149115</xdr:rowOff>
    </xdr:from>
    <xdr:ext cx="762000" cy="259045"/>
    <xdr:sp macro="" textlink="">
      <xdr:nvSpPr>
        <xdr:cNvPr id="75" name="テキスト ボックス 74"/>
        <xdr:cNvSpPr txBox="1"/>
      </xdr:nvSpPr>
      <xdr:spPr>
        <a:xfrm>
          <a:off x="1828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37338</xdr:rowOff>
    </xdr:from>
    <xdr:to>
      <xdr:col>6</xdr:col>
      <xdr:colOff>171450</xdr:colOff>
      <xdr:row>37</xdr:row>
      <xdr:rowOff>138938</xdr:rowOff>
    </xdr:to>
    <xdr:sp macro="" textlink="">
      <xdr:nvSpPr>
        <xdr:cNvPr id="76" name="フローチャート: 判断 75"/>
        <xdr:cNvSpPr/>
      </xdr:nvSpPr>
      <xdr:spPr>
        <a:xfrm>
          <a:off x="1270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149115</xdr:rowOff>
    </xdr:from>
    <xdr:ext cx="762000" cy="259045"/>
    <xdr:sp macro="" textlink="">
      <xdr:nvSpPr>
        <xdr:cNvPr id="77" name="テキスト ボックス 76"/>
        <xdr:cNvSpPr txBox="1"/>
      </xdr:nvSpPr>
      <xdr:spPr>
        <a:xfrm>
          <a:off x="939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124206</xdr:rowOff>
    </xdr:from>
    <xdr:to>
      <xdr:col>24</xdr:col>
      <xdr:colOff>76200</xdr:colOff>
      <xdr:row>40</xdr:row>
      <xdr:rowOff>54356</xdr:rowOff>
    </xdr:to>
    <xdr:sp macro="" textlink="">
      <xdr:nvSpPr>
        <xdr:cNvPr id="83" name="楕円 82"/>
        <xdr:cNvSpPr/>
      </xdr:nvSpPr>
      <xdr:spPr>
        <a:xfrm>
          <a:off x="4775200" y="681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96283</xdr:rowOff>
    </xdr:from>
    <xdr:ext cx="762000" cy="259045"/>
    <xdr:sp macro="" textlink="">
      <xdr:nvSpPr>
        <xdr:cNvPr id="84" name="人件費該当値テキスト"/>
        <xdr:cNvSpPr txBox="1"/>
      </xdr:nvSpPr>
      <xdr:spPr>
        <a:xfrm>
          <a:off x="4914900" y="678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163068</xdr:rowOff>
    </xdr:from>
    <xdr:to>
      <xdr:col>20</xdr:col>
      <xdr:colOff>38100</xdr:colOff>
      <xdr:row>41</xdr:row>
      <xdr:rowOff>93218</xdr:rowOff>
    </xdr:to>
    <xdr:sp macro="" textlink="">
      <xdr:nvSpPr>
        <xdr:cNvPr id="85" name="楕円 84"/>
        <xdr:cNvSpPr/>
      </xdr:nvSpPr>
      <xdr:spPr>
        <a:xfrm>
          <a:off x="3937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77995</xdr:rowOff>
    </xdr:from>
    <xdr:ext cx="736600" cy="259045"/>
    <xdr:sp macro="" textlink="">
      <xdr:nvSpPr>
        <xdr:cNvPr id="86" name="テキスト ボックス 85"/>
        <xdr:cNvSpPr txBox="1"/>
      </xdr:nvSpPr>
      <xdr:spPr>
        <a:xfrm>
          <a:off x="3606800" y="710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37338</xdr:rowOff>
    </xdr:from>
    <xdr:to>
      <xdr:col>15</xdr:col>
      <xdr:colOff>149225</xdr:colOff>
      <xdr:row>41</xdr:row>
      <xdr:rowOff>138938</xdr:rowOff>
    </xdr:to>
    <xdr:sp macro="" textlink="">
      <xdr:nvSpPr>
        <xdr:cNvPr id="87" name="楕円 86"/>
        <xdr:cNvSpPr/>
      </xdr:nvSpPr>
      <xdr:spPr>
        <a:xfrm>
          <a:off x="3048000" y="70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123715</xdr:rowOff>
    </xdr:from>
    <xdr:ext cx="762000" cy="259045"/>
    <xdr:sp macro="" textlink="">
      <xdr:nvSpPr>
        <xdr:cNvPr id="88" name="テキスト ボックス 87"/>
        <xdr:cNvSpPr txBox="1"/>
      </xdr:nvSpPr>
      <xdr:spPr>
        <a:xfrm>
          <a:off x="2717800" y="715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163068</xdr:rowOff>
    </xdr:from>
    <xdr:to>
      <xdr:col>11</xdr:col>
      <xdr:colOff>60325</xdr:colOff>
      <xdr:row>41</xdr:row>
      <xdr:rowOff>93218</xdr:rowOff>
    </xdr:to>
    <xdr:sp macro="" textlink="">
      <xdr:nvSpPr>
        <xdr:cNvPr id="89" name="楕円 88"/>
        <xdr:cNvSpPr/>
      </xdr:nvSpPr>
      <xdr:spPr>
        <a:xfrm>
          <a:off x="2159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77995</xdr:rowOff>
    </xdr:from>
    <xdr:ext cx="762000" cy="259045"/>
    <xdr:sp macro="" textlink="">
      <xdr:nvSpPr>
        <xdr:cNvPr id="90" name="テキスト ボックス 89"/>
        <xdr:cNvSpPr txBox="1"/>
      </xdr:nvSpPr>
      <xdr:spPr>
        <a:xfrm>
          <a:off x="1828800" y="710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80772</xdr:rowOff>
    </xdr:from>
    <xdr:to>
      <xdr:col>6</xdr:col>
      <xdr:colOff>171450</xdr:colOff>
      <xdr:row>41</xdr:row>
      <xdr:rowOff>10922</xdr:rowOff>
    </xdr:to>
    <xdr:sp macro="" textlink="">
      <xdr:nvSpPr>
        <xdr:cNvPr id="91" name="楕円 90"/>
        <xdr:cNvSpPr/>
      </xdr:nvSpPr>
      <xdr:spPr>
        <a:xfrm>
          <a:off x="1270000" y="693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167149</xdr:rowOff>
    </xdr:from>
    <xdr:ext cx="762000" cy="259045"/>
    <xdr:sp macro="" textlink="">
      <xdr:nvSpPr>
        <xdr:cNvPr id="92" name="テキスト ボックス 91"/>
        <xdr:cNvSpPr txBox="1"/>
      </xdr:nvSpPr>
      <xdr:spPr>
        <a:xfrm>
          <a:off x="939800" y="70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物件費に係る経常収支比率は，類似団体平均を上回っている。</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これは，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2600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戸ある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市営住宅の維持管理業務や</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市内全域に係る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ごみ収集運搬業務の委託料が多いためである。</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業務</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の見直し等に取り組み，物件費の削減に努める。</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21</xdr:row>
      <xdr:rowOff>146050</xdr:rowOff>
    </xdr:to>
    <xdr:cxnSp macro="">
      <xdr:nvCxnSpPr>
        <xdr:cNvPr id="122" name="直線コネクタ 121"/>
        <xdr:cNvCxnSpPr/>
      </xdr:nvCxnSpPr>
      <xdr:spPr>
        <a:xfrm flipV="1">
          <a:off x="16510000" y="23749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156936</xdr:rowOff>
    </xdr:from>
    <xdr:to>
      <xdr:col>82</xdr:col>
      <xdr:colOff>107950</xdr:colOff>
      <xdr:row>18</xdr:row>
      <xdr:rowOff>61686</xdr:rowOff>
    </xdr:to>
    <xdr:cxnSp macro="">
      <xdr:nvCxnSpPr>
        <xdr:cNvPr id="127" name="直線コネクタ 126"/>
        <xdr:cNvCxnSpPr/>
      </xdr:nvCxnSpPr>
      <xdr:spPr>
        <a:xfrm flipV="1">
          <a:off x="15671800" y="3071586"/>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163484</xdr:rowOff>
    </xdr:from>
    <xdr:ext cx="762000" cy="259045"/>
    <xdr:sp macro="" textlink="">
      <xdr:nvSpPr>
        <xdr:cNvPr id="128" name="物件費平均値テキスト"/>
        <xdr:cNvSpPr txBox="1"/>
      </xdr:nvSpPr>
      <xdr:spPr>
        <a:xfrm>
          <a:off x="16598900" y="2735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29" name="フローチャート: 判断 128"/>
        <xdr:cNvSpPr/>
      </xdr:nvSpPr>
      <xdr:spPr>
        <a:xfrm>
          <a:off x="164592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29029</xdr:rowOff>
    </xdr:from>
    <xdr:to>
      <xdr:col>78</xdr:col>
      <xdr:colOff>69850</xdr:colOff>
      <xdr:row>18</xdr:row>
      <xdr:rowOff>61686</xdr:rowOff>
    </xdr:to>
    <xdr:cxnSp macro="">
      <xdr:nvCxnSpPr>
        <xdr:cNvPr id="130" name="直線コネクタ 129"/>
        <xdr:cNvCxnSpPr/>
      </xdr:nvCxnSpPr>
      <xdr:spPr>
        <a:xfrm>
          <a:off x="14782800" y="31151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76200</xdr:rowOff>
    </xdr:from>
    <xdr:to>
      <xdr:col>78</xdr:col>
      <xdr:colOff>120650</xdr:colOff>
      <xdr:row>19</xdr:row>
      <xdr:rowOff>6350</xdr:rowOff>
    </xdr:to>
    <xdr:sp macro="" textlink="">
      <xdr:nvSpPr>
        <xdr:cNvPr id="131" name="フローチャート: 判断 130"/>
        <xdr:cNvSpPr/>
      </xdr:nvSpPr>
      <xdr:spPr>
        <a:xfrm>
          <a:off x="15621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162577</xdr:rowOff>
    </xdr:from>
    <xdr:ext cx="736600" cy="259045"/>
    <xdr:sp macro="" textlink="">
      <xdr:nvSpPr>
        <xdr:cNvPr id="132" name="テキスト ボックス 131"/>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135164</xdr:rowOff>
    </xdr:from>
    <xdr:to>
      <xdr:col>73</xdr:col>
      <xdr:colOff>180975</xdr:colOff>
      <xdr:row>18</xdr:row>
      <xdr:rowOff>29029</xdr:rowOff>
    </xdr:to>
    <xdr:cxnSp macro="">
      <xdr:nvCxnSpPr>
        <xdr:cNvPr id="133" name="直線コネクタ 132"/>
        <xdr:cNvCxnSpPr/>
      </xdr:nvCxnSpPr>
      <xdr:spPr>
        <a:xfrm>
          <a:off x="13893800" y="30498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19</xdr:row>
      <xdr:rowOff>24493</xdr:rowOff>
    </xdr:from>
    <xdr:to>
      <xdr:col>74</xdr:col>
      <xdr:colOff>31750</xdr:colOff>
      <xdr:row>19</xdr:row>
      <xdr:rowOff>126093</xdr:rowOff>
    </xdr:to>
    <xdr:sp macro="" textlink="">
      <xdr:nvSpPr>
        <xdr:cNvPr id="134" name="フローチャート: 判断 133"/>
        <xdr:cNvSpPr/>
      </xdr:nvSpPr>
      <xdr:spPr>
        <a:xfrm>
          <a:off x="14732000" y="328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110870</xdr:rowOff>
    </xdr:from>
    <xdr:ext cx="762000" cy="259045"/>
    <xdr:sp macro="" textlink="">
      <xdr:nvSpPr>
        <xdr:cNvPr id="135" name="テキスト ボックス 134"/>
        <xdr:cNvSpPr txBox="1"/>
      </xdr:nvSpPr>
      <xdr:spPr>
        <a:xfrm>
          <a:off x="14401800" y="336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37193</xdr:rowOff>
    </xdr:from>
    <xdr:to>
      <xdr:col>69</xdr:col>
      <xdr:colOff>92075</xdr:colOff>
      <xdr:row>17</xdr:row>
      <xdr:rowOff>135164</xdr:rowOff>
    </xdr:to>
    <xdr:cxnSp macro="">
      <xdr:nvCxnSpPr>
        <xdr:cNvPr id="136" name="直線コネクタ 135"/>
        <xdr:cNvCxnSpPr/>
      </xdr:nvCxnSpPr>
      <xdr:spPr>
        <a:xfrm>
          <a:off x="13004800" y="29518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152400</xdr:rowOff>
    </xdr:from>
    <xdr:to>
      <xdr:col>69</xdr:col>
      <xdr:colOff>142875</xdr:colOff>
      <xdr:row>19</xdr:row>
      <xdr:rowOff>82550</xdr:rowOff>
    </xdr:to>
    <xdr:sp macro="" textlink="">
      <xdr:nvSpPr>
        <xdr:cNvPr id="137" name="フローチャート: 判断 136"/>
        <xdr:cNvSpPr/>
      </xdr:nvSpPr>
      <xdr:spPr>
        <a:xfrm>
          <a:off x="13843000" y="323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67327</xdr:rowOff>
    </xdr:from>
    <xdr:ext cx="762000" cy="259045"/>
    <xdr:sp macro="" textlink="">
      <xdr:nvSpPr>
        <xdr:cNvPr id="138" name="テキスト ボックス 137"/>
        <xdr:cNvSpPr txBox="1"/>
      </xdr:nvSpPr>
      <xdr:spPr>
        <a:xfrm>
          <a:off x="13512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130629</xdr:rowOff>
    </xdr:from>
    <xdr:to>
      <xdr:col>65</xdr:col>
      <xdr:colOff>53975</xdr:colOff>
      <xdr:row>19</xdr:row>
      <xdr:rowOff>60778</xdr:rowOff>
    </xdr:to>
    <xdr:sp macro="" textlink="">
      <xdr:nvSpPr>
        <xdr:cNvPr id="139" name="フローチャート: 判断 138"/>
        <xdr:cNvSpPr/>
      </xdr:nvSpPr>
      <xdr:spPr>
        <a:xfrm>
          <a:off x="12954000" y="321672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45555</xdr:rowOff>
    </xdr:from>
    <xdr:ext cx="762000" cy="259045"/>
    <xdr:sp macro="" textlink="">
      <xdr:nvSpPr>
        <xdr:cNvPr id="140" name="テキスト ボックス 139"/>
        <xdr:cNvSpPr txBox="1"/>
      </xdr:nvSpPr>
      <xdr:spPr>
        <a:xfrm>
          <a:off x="12623800" y="330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106136</xdr:rowOff>
    </xdr:from>
    <xdr:to>
      <xdr:col>82</xdr:col>
      <xdr:colOff>158750</xdr:colOff>
      <xdr:row>18</xdr:row>
      <xdr:rowOff>36286</xdr:rowOff>
    </xdr:to>
    <xdr:sp macro="" textlink="">
      <xdr:nvSpPr>
        <xdr:cNvPr id="146" name="楕円 145"/>
        <xdr:cNvSpPr/>
      </xdr:nvSpPr>
      <xdr:spPr>
        <a:xfrm>
          <a:off x="164592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78213</xdr:rowOff>
    </xdr:from>
    <xdr:ext cx="762000" cy="259045"/>
    <xdr:sp macro="" textlink="">
      <xdr:nvSpPr>
        <xdr:cNvPr id="147" name="物件費該当値テキスト"/>
        <xdr:cNvSpPr txBox="1"/>
      </xdr:nvSpPr>
      <xdr:spPr>
        <a:xfrm>
          <a:off x="16598900" y="299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10886</xdr:rowOff>
    </xdr:from>
    <xdr:to>
      <xdr:col>78</xdr:col>
      <xdr:colOff>120650</xdr:colOff>
      <xdr:row>18</xdr:row>
      <xdr:rowOff>112486</xdr:rowOff>
    </xdr:to>
    <xdr:sp macro="" textlink="">
      <xdr:nvSpPr>
        <xdr:cNvPr id="148" name="楕円 147"/>
        <xdr:cNvSpPr/>
      </xdr:nvSpPr>
      <xdr:spPr>
        <a:xfrm>
          <a:off x="15621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122663</xdr:rowOff>
    </xdr:from>
    <xdr:ext cx="736600" cy="259045"/>
    <xdr:sp macro="" textlink="">
      <xdr:nvSpPr>
        <xdr:cNvPr id="149" name="テキスト ボックス 148"/>
        <xdr:cNvSpPr txBox="1"/>
      </xdr:nvSpPr>
      <xdr:spPr>
        <a:xfrm>
          <a:off x="15290800" y="2865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149679</xdr:rowOff>
    </xdr:from>
    <xdr:to>
      <xdr:col>74</xdr:col>
      <xdr:colOff>31750</xdr:colOff>
      <xdr:row>18</xdr:row>
      <xdr:rowOff>79829</xdr:rowOff>
    </xdr:to>
    <xdr:sp macro="" textlink="">
      <xdr:nvSpPr>
        <xdr:cNvPr id="150" name="楕円 149"/>
        <xdr:cNvSpPr/>
      </xdr:nvSpPr>
      <xdr:spPr>
        <a:xfrm>
          <a:off x="14732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90006</xdr:rowOff>
    </xdr:from>
    <xdr:ext cx="762000" cy="259045"/>
    <xdr:sp macro="" textlink="">
      <xdr:nvSpPr>
        <xdr:cNvPr id="151" name="テキスト ボックス 150"/>
        <xdr:cNvSpPr txBox="1"/>
      </xdr:nvSpPr>
      <xdr:spPr>
        <a:xfrm>
          <a:off x="14401800" y="2833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84364</xdr:rowOff>
    </xdr:from>
    <xdr:to>
      <xdr:col>69</xdr:col>
      <xdr:colOff>142875</xdr:colOff>
      <xdr:row>18</xdr:row>
      <xdr:rowOff>14514</xdr:rowOff>
    </xdr:to>
    <xdr:sp macro="" textlink="">
      <xdr:nvSpPr>
        <xdr:cNvPr id="152" name="楕円 151"/>
        <xdr:cNvSpPr/>
      </xdr:nvSpPr>
      <xdr:spPr>
        <a:xfrm>
          <a:off x="13843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24691</xdr:rowOff>
    </xdr:from>
    <xdr:ext cx="762000" cy="259045"/>
    <xdr:sp macro="" textlink="">
      <xdr:nvSpPr>
        <xdr:cNvPr id="153" name="テキスト ボックス 152"/>
        <xdr:cNvSpPr txBox="1"/>
      </xdr:nvSpPr>
      <xdr:spPr>
        <a:xfrm>
          <a:off x="13512800" y="27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157843</xdr:rowOff>
    </xdr:from>
    <xdr:to>
      <xdr:col>65</xdr:col>
      <xdr:colOff>53975</xdr:colOff>
      <xdr:row>17</xdr:row>
      <xdr:rowOff>87993</xdr:rowOff>
    </xdr:to>
    <xdr:sp macro="" textlink="">
      <xdr:nvSpPr>
        <xdr:cNvPr id="154" name="楕円 153"/>
        <xdr:cNvSpPr/>
      </xdr:nvSpPr>
      <xdr:spPr>
        <a:xfrm>
          <a:off x="12954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98170</xdr:rowOff>
    </xdr:from>
    <xdr:ext cx="762000" cy="259045"/>
    <xdr:sp macro="" textlink="">
      <xdr:nvSpPr>
        <xdr:cNvPr id="155" name="テキスト ボックス 154"/>
        <xdr:cNvSpPr txBox="1"/>
      </xdr:nvSpPr>
      <xdr:spPr>
        <a:xfrm>
          <a:off x="12623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扶助費に係る経常収支比率は，類似団体平均を下回っている。</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今後については，さらに高齢化が進むことによる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介護給付費</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等の増が予想されるため，引き続き適正な資格審査等により，扶助費の増加抑制に努める。</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51562</xdr:rowOff>
    </xdr:from>
    <xdr:to>
      <xdr:col>24</xdr:col>
      <xdr:colOff>25400</xdr:colOff>
      <xdr:row>61</xdr:row>
      <xdr:rowOff>60706</xdr:rowOff>
    </xdr:to>
    <xdr:cxnSp macro="">
      <xdr:nvCxnSpPr>
        <xdr:cNvPr id="181" name="直線コネクタ 180"/>
        <xdr:cNvCxnSpPr/>
      </xdr:nvCxnSpPr>
      <xdr:spPr>
        <a:xfrm flipV="1">
          <a:off x="4826000" y="91384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32783</xdr:rowOff>
    </xdr:from>
    <xdr:ext cx="762000" cy="259045"/>
    <xdr:sp macro="" textlink="">
      <xdr:nvSpPr>
        <xdr:cNvPr id="182" name="扶助費最小値テキスト"/>
        <xdr:cNvSpPr txBox="1"/>
      </xdr:nvSpPr>
      <xdr:spPr>
        <a:xfrm>
          <a:off x="4914900" y="1049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60706</xdr:rowOff>
    </xdr:from>
    <xdr:to>
      <xdr:col>24</xdr:col>
      <xdr:colOff>114300</xdr:colOff>
      <xdr:row>61</xdr:row>
      <xdr:rowOff>60706</xdr:rowOff>
    </xdr:to>
    <xdr:cxnSp macro="">
      <xdr:nvCxnSpPr>
        <xdr:cNvPr id="183" name="直線コネクタ 182"/>
        <xdr:cNvCxnSpPr/>
      </xdr:nvCxnSpPr>
      <xdr:spPr>
        <a:xfrm>
          <a:off x="4737100" y="1051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137939</xdr:rowOff>
    </xdr:from>
    <xdr:ext cx="762000" cy="259045"/>
    <xdr:sp macro="" textlink="">
      <xdr:nvSpPr>
        <xdr:cNvPr id="184" name="扶助費最大値テキスト"/>
        <xdr:cNvSpPr txBox="1"/>
      </xdr:nvSpPr>
      <xdr:spPr>
        <a:xfrm>
          <a:off x="4914900" y="888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51562</xdr:rowOff>
    </xdr:from>
    <xdr:to>
      <xdr:col>24</xdr:col>
      <xdr:colOff>114300</xdr:colOff>
      <xdr:row>53</xdr:row>
      <xdr:rowOff>51562</xdr:rowOff>
    </xdr:to>
    <xdr:cxnSp macro="">
      <xdr:nvCxnSpPr>
        <xdr:cNvPr id="185" name="直線コネクタ 184"/>
        <xdr:cNvCxnSpPr/>
      </xdr:nvCxnSpPr>
      <xdr:spPr>
        <a:xfrm>
          <a:off x="4737100" y="91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35560</xdr:rowOff>
    </xdr:from>
    <xdr:to>
      <xdr:col>24</xdr:col>
      <xdr:colOff>25400</xdr:colOff>
      <xdr:row>54</xdr:row>
      <xdr:rowOff>53848</xdr:rowOff>
    </xdr:to>
    <xdr:cxnSp macro="">
      <xdr:nvCxnSpPr>
        <xdr:cNvPr id="186" name="直線コネクタ 185"/>
        <xdr:cNvCxnSpPr/>
      </xdr:nvCxnSpPr>
      <xdr:spPr>
        <a:xfrm flipV="1">
          <a:off x="3987800" y="929386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23131</xdr:rowOff>
    </xdr:from>
    <xdr:ext cx="762000" cy="259045"/>
    <xdr:sp macro="" textlink="">
      <xdr:nvSpPr>
        <xdr:cNvPr id="187" name="扶助費平均値テキスト"/>
        <xdr:cNvSpPr txBox="1"/>
      </xdr:nvSpPr>
      <xdr:spPr>
        <a:xfrm>
          <a:off x="4914900" y="9452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51054</xdr:rowOff>
    </xdr:from>
    <xdr:to>
      <xdr:col>24</xdr:col>
      <xdr:colOff>76200</xdr:colOff>
      <xdr:row>55</xdr:row>
      <xdr:rowOff>152654</xdr:rowOff>
    </xdr:to>
    <xdr:sp macro="" textlink="">
      <xdr:nvSpPr>
        <xdr:cNvPr id="188" name="フローチャート: 判断 187"/>
        <xdr:cNvSpPr/>
      </xdr:nvSpPr>
      <xdr:spPr>
        <a:xfrm>
          <a:off x="4775200" y="948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35560</xdr:rowOff>
    </xdr:from>
    <xdr:to>
      <xdr:col>19</xdr:col>
      <xdr:colOff>187325</xdr:colOff>
      <xdr:row>54</xdr:row>
      <xdr:rowOff>53848</xdr:rowOff>
    </xdr:to>
    <xdr:cxnSp macro="">
      <xdr:nvCxnSpPr>
        <xdr:cNvPr id="189" name="直線コネクタ 188"/>
        <xdr:cNvCxnSpPr/>
      </xdr:nvCxnSpPr>
      <xdr:spPr>
        <a:xfrm>
          <a:off x="3098800" y="92938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0" name="フローチャート: 判断 189"/>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84853</xdr:rowOff>
    </xdr:from>
    <xdr:ext cx="736600" cy="259045"/>
    <xdr:sp macro="" textlink="">
      <xdr:nvSpPr>
        <xdr:cNvPr id="191" name="テキスト ボックス 190"/>
        <xdr:cNvSpPr txBox="1"/>
      </xdr:nvSpPr>
      <xdr:spPr>
        <a:xfrm>
          <a:off x="3606800" y="968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17272</xdr:rowOff>
    </xdr:from>
    <xdr:to>
      <xdr:col>15</xdr:col>
      <xdr:colOff>98425</xdr:colOff>
      <xdr:row>54</xdr:row>
      <xdr:rowOff>35560</xdr:rowOff>
    </xdr:to>
    <xdr:cxnSp macro="">
      <xdr:nvCxnSpPr>
        <xdr:cNvPr id="192" name="直線コネクタ 191"/>
        <xdr:cNvCxnSpPr/>
      </xdr:nvCxnSpPr>
      <xdr:spPr>
        <a:xfrm>
          <a:off x="2209800" y="92755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62484</xdr:rowOff>
    </xdr:from>
    <xdr:to>
      <xdr:col>15</xdr:col>
      <xdr:colOff>149225</xdr:colOff>
      <xdr:row>56</xdr:row>
      <xdr:rowOff>164084</xdr:rowOff>
    </xdr:to>
    <xdr:sp macro="" textlink="">
      <xdr:nvSpPr>
        <xdr:cNvPr id="193" name="フローチャート: 判断 192"/>
        <xdr:cNvSpPr/>
      </xdr:nvSpPr>
      <xdr:spPr>
        <a:xfrm>
          <a:off x="3048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148861</xdr:rowOff>
    </xdr:from>
    <xdr:ext cx="762000" cy="259045"/>
    <xdr:sp macro="" textlink="">
      <xdr:nvSpPr>
        <xdr:cNvPr id="194" name="テキスト ボックス 193"/>
        <xdr:cNvSpPr txBox="1"/>
      </xdr:nvSpPr>
      <xdr:spPr>
        <a:xfrm>
          <a:off x="2717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170434</xdr:rowOff>
    </xdr:from>
    <xdr:to>
      <xdr:col>11</xdr:col>
      <xdr:colOff>9525</xdr:colOff>
      <xdr:row>54</xdr:row>
      <xdr:rowOff>17272</xdr:rowOff>
    </xdr:to>
    <xdr:cxnSp macro="">
      <xdr:nvCxnSpPr>
        <xdr:cNvPr id="195" name="直線コネクタ 194"/>
        <xdr:cNvCxnSpPr/>
      </xdr:nvCxnSpPr>
      <xdr:spPr>
        <a:xfrm>
          <a:off x="1320800" y="92572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35052</xdr:rowOff>
    </xdr:from>
    <xdr:to>
      <xdr:col>11</xdr:col>
      <xdr:colOff>60325</xdr:colOff>
      <xdr:row>56</xdr:row>
      <xdr:rowOff>136652</xdr:rowOff>
    </xdr:to>
    <xdr:sp macro="" textlink="">
      <xdr:nvSpPr>
        <xdr:cNvPr id="196" name="フローチャート: 判断 195"/>
        <xdr:cNvSpPr/>
      </xdr:nvSpPr>
      <xdr:spPr>
        <a:xfrm>
          <a:off x="2159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121429</xdr:rowOff>
    </xdr:from>
    <xdr:ext cx="762000" cy="259045"/>
    <xdr:sp macro="" textlink="">
      <xdr:nvSpPr>
        <xdr:cNvPr id="197" name="テキスト ボックス 196"/>
        <xdr:cNvSpPr txBox="1"/>
      </xdr:nvSpPr>
      <xdr:spPr>
        <a:xfrm>
          <a:off x="1828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16764</xdr:rowOff>
    </xdr:from>
    <xdr:to>
      <xdr:col>6</xdr:col>
      <xdr:colOff>171450</xdr:colOff>
      <xdr:row>56</xdr:row>
      <xdr:rowOff>118364</xdr:rowOff>
    </xdr:to>
    <xdr:sp macro="" textlink="">
      <xdr:nvSpPr>
        <xdr:cNvPr id="198" name="フローチャート: 判断 197"/>
        <xdr:cNvSpPr/>
      </xdr:nvSpPr>
      <xdr:spPr>
        <a:xfrm>
          <a:off x="1270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103141</xdr:rowOff>
    </xdr:from>
    <xdr:ext cx="762000" cy="259045"/>
    <xdr:sp macro="" textlink="">
      <xdr:nvSpPr>
        <xdr:cNvPr id="199" name="テキスト ボックス 198"/>
        <xdr:cNvSpPr txBox="1"/>
      </xdr:nvSpPr>
      <xdr:spPr>
        <a:xfrm>
          <a:off x="939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156210</xdr:rowOff>
    </xdr:from>
    <xdr:to>
      <xdr:col>24</xdr:col>
      <xdr:colOff>76200</xdr:colOff>
      <xdr:row>54</xdr:row>
      <xdr:rowOff>86360</xdr:rowOff>
    </xdr:to>
    <xdr:sp macro="" textlink="">
      <xdr:nvSpPr>
        <xdr:cNvPr id="205" name="楕円 204"/>
        <xdr:cNvSpPr/>
      </xdr:nvSpPr>
      <xdr:spPr>
        <a:xfrm>
          <a:off x="47752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1287</xdr:rowOff>
    </xdr:from>
    <xdr:ext cx="762000" cy="259045"/>
    <xdr:sp macro="" textlink="">
      <xdr:nvSpPr>
        <xdr:cNvPr id="206" name="扶助費該当値テキスト"/>
        <xdr:cNvSpPr txBox="1"/>
      </xdr:nvSpPr>
      <xdr:spPr>
        <a:xfrm>
          <a:off x="49149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3048</xdr:rowOff>
    </xdr:from>
    <xdr:to>
      <xdr:col>20</xdr:col>
      <xdr:colOff>38100</xdr:colOff>
      <xdr:row>54</xdr:row>
      <xdr:rowOff>104648</xdr:rowOff>
    </xdr:to>
    <xdr:sp macro="" textlink="">
      <xdr:nvSpPr>
        <xdr:cNvPr id="207" name="楕円 206"/>
        <xdr:cNvSpPr/>
      </xdr:nvSpPr>
      <xdr:spPr>
        <a:xfrm>
          <a:off x="3937000" y="926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114825</xdr:rowOff>
    </xdr:from>
    <xdr:ext cx="736600" cy="259045"/>
    <xdr:sp macro="" textlink="">
      <xdr:nvSpPr>
        <xdr:cNvPr id="208" name="テキスト ボックス 207"/>
        <xdr:cNvSpPr txBox="1"/>
      </xdr:nvSpPr>
      <xdr:spPr>
        <a:xfrm>
          <a:off x="3606800" y="903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156210</xdr:rowOff>
    </xdr:from>
    <xdr:to>
      <xdr:col>15</xdr:col>
      <xdr:colOff>149225</xdr:colOff>
      <xdr:row>54</xdr:row>
      <xdr:rowOff>86360</xdr:rowOff>
    </xdr:to>
    <xdr:sp macro="" textlink="">
      <xdr:nvSpPr>
        <xdr:cNvPr id="209" name="楕円 208"/>
        <xdr:cNvSpPr/>
      </xdr:nvSpPr>
      <xdr:spPr>
        <a:xfrm>
          <a:off x="3048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96537</xdr:rowOff>
    </xdr:from>
    <xdr:ext cx="762000" cy="259045"/>
    <xdr:sp macro="" textlink="">
      <xdr:nvSpPr>
        <xdr:cNvPr id="210" name="テキスト ボックス 209"/>
        <xdr:cNvSpPr txBox="1"/>
      </xdr:nvSpPr>
      <xdr:spPr>
        <a:xfrm>
          <a:off x="2717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137922</xdr:rowOff>
    </xdr:from>
    <xdr:to>
      <xdr:col>11</xdr:col>
      <xdr:colOff>60325</xdr:colOff>
      <xdr:row>54</xdr:row>
      <xdr:rowOff>68072</xdr:rowOff>
    </xdr:to>
    <xdr:sp macro="" textlink="">
      <xdr:nvSpPr>
        <xdr:cNvPr id="211" name="楕円 210"/>
        <xdr:cNvSpPr/>
      </xdr:nvSpPr>
      <xdr:spPr>
        <a:xfrm>
          <a:off x="2159000" y="922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78249</xdr:rowOff>
    </xdr:from>
    <xdr:ext cx="762000" cy="259045"/>
    <xdr:sp macro="" textlink="">
      <xdr:nvSpPr>
        <xdr:cNvPr id="212" name="テキスト ボックス 211"/>
        <xdr:cNvSpPr txBox="1"/>
      </xdr:nvSpPr>
      <xdr:spPr>
        <a:xfrm>
          <a:off x="1828800" y="899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119634</xdr:rowOff>
    </xdr:from>
    <xdr:to>
      <xdr:col>6</xdr:col>
      <xdr:colOff>171450</xdr:colOff>
      <xdr:row>54</xdr:row>
      <xdr:rowOff>49784</xdr:rowOff>
    </xdr:to>
    <xdr:sp macro="" textlink="">
      <xdr:nvSpPr>
        <xdr:cNvPr id="213" name="楕円 212"/>
        <xdr:cNvSpPr/>
      </xdr:nvSpPr>
      <xdr:spPr>
        <a:xfrm>
          <a:off x="1270000" y="920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59961</xdr:rowOff>
    </xdr:from>
    <xdr:ext cx="762000" cy="259045"/>
    <xdr:sp macro="" textlink="">
      <xdr:nvSpPr>
        <xdr:cNvPr id="214" name="テキスト ボックス 213"/>
        <xdr:cNvSpPr txBox="1"/>
      </xdr:nvSpPr>
      <xdr:spPr>
        <a:xfrm>
          <a:off x="939800" y="897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その他に係る経常収支比率は，類似団体平均を上回っている。</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これは，保険事業会計</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のほか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魚市場特別会計に対する繰出金が影響している。</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普通会計の繰出金による負担が過大とならないよう，各事業において，より健全な運営に努める。</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152400</xdr:rowOff>
    </xdr:from>
    <xdr:to>
      <xdr:col>82</xdr:col>
      <xdr:colOff>107950</xdr:colOff>
      <xdr:row>59</xdr:row>
      <xdr:rowOff>31750</xdr:rowOff>
    </xdr:to>
    <xdr:cxnSp macro="">
      <xdr:nvCxnSpPr>
        <xdr:cNvPr id="242" name="直線コネクタ 241"/>
        <xdr:cNvCxnSpPr/>
      </xdr:nvCxnSpPr>
      <xdr:spPr>
        <a:xfrm flipV="1">
          <a:off x="16510000" y="9067800"/>
          <a:ext cx="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3827</xdr:rowOff>
    </xdr:from>
    <xdr:ext cx="762000" cy="259045"/>
    <xdr:sp macro="" textlink="">
      <xdr:nvSpPr>
        <xdr:cNvPr id="243" name="その他最小値テキスト"/>
        <xdr:cNvSpPr txBox="1"/>
      </xdr:nvSpPr>
      <xdr:spPr>
        <a:xfrm>
          <a:off x="165989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31750</xdr:rowOff>
    </xdr:from>
    <xdr:to>
      <xdr:col>82</xdr:col>
      <xdr:colOff>196850</xdr:colOff>
      <xdr:row>59</xdr:row>
      <xdr:rowOff>31750</xdr:rowOff>
    </xdr:to>
    <xdr:cxnSp macro="">
      <xdr:nvCxnSpPr>
        <xdr:cNvPr id="244" name="直線コネクタ 243"/>
        <xdr:cNvCxnSpPr/>
      </xdr:nvCxnSpPr>
      <xdr:spPr>
        <a:xfrm>
          <a:off x="16421100" y="1014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67327</xdr:rowOff>
    </xdr:from>
    <xdr:ext cx="762000" cy="259045"/>
    <xdr:sp macro="" textlink="">
      <xdr:nvSpPr>
        <xdr:cNvPr id="245" name="その他最大値テキスト"/>
        <xdr:cNvSpPr txBox="1"/>
      </xdr:nvSpPr>
      <xdr:spPr>
        <a:xfrm>
          <a:off x="165989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152400</xdr:rowOff>
    </xdr:from>
    <xdr:to>
      <xdr:col>82</xdr:col>
      <xdr:colOff>196850</xdr:colOff>
      <xdr:row>52</xdr:row>
      <xdr:rowOff>152400</xdr:rowOff>
    </xdr:to>
    <xdr:cxnSp macro="">
      <xdr:nvCxnSpPr>
        <xdr:cNvPr id="246" name="直線コネクタ 245"/>
        <xdr:cNvCxnSpPr/>
      </xdr:nvCxnSpPr>
      <xdr:spPr>
        <a:xfrm>
          <a:off x="16421100" y="906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107950</xdr:rowOff>
    </xdr:from>
    <xdr:to>
      <xdr:col>82</xdr:col>
      <xdr:colOff>107950</xdr:colOff>
      <xdr:row>60</xdr:row>
      <xdr:rowOff>76200</xdr:rowOff>
    </xdr:to>
    <xdr:cxnSp macro="">
      <xdr:nvCxnSpPr>
        <xdr:cNvPr id="247" name="直線コネクタ 246"/>
        <xdr:cNvCxnSpPr/>
      </xdr:nvCxnSpPr>
      <xdr:spPr>
        <a:xfrm flipV="1">
          <a:off x="15671800" y="9880600"/>
          <a:ext cx="8382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99077</xdr:rowOff>
    </xdr:from>
    <xdr:ext cx="762000" cy="259045"/>
    <xdr:sp macro="" textlink="">
      <xdr:nvSpPr>
        <xdr:cNvPr id="248" name="その他平均値テキスト"/>
        <xdr:cNvSpPr txBox="1"/>
      </xdr:nvSpPr>
      <xdr:spPr>
        <a:xfrm>
          <a:off x="16598900" y="935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82550</xdr:rowOff>
    </xdr:from>
    <xdr:to>
      <xdr:col>82</xdr:col>
      <xdr:colOff>158750</xdr:colOff>
      <xdr:row>56</xdr:row>
      <xdr:rowOff>12700</xdr:rowOff>
    </xdr:to>
    <xdr:sp macro="" textlink="">
      <xdr:nvSpPr>
        <xdr:cNvPr id="249" name="フローチャート: 判断 248"/>
        <xdr:cNvSpPr/>
      </xdr:nvSpPr>
      <xdr:spPr>
        <a:xfrm>
          <a:off x="164592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76200</xdr:rowOff>
    </xdr:from>
    <xdr:to>
      <xdr:col>78</xdr:col>
      <xdr:colOff>69850</xdr:colOff>
      <xdr:row>61</xdr:row>
      <xdr:rowOff>19050</xdr:rowOff>
    </xdr:to>
    <xdr:cxnSp macro="">
      <xdr:nvCxnSpPr>
        <xdr:cNvPr id="250" name="直線コネクタ 249"/>
        <xdr:cNvCxnSpPr/>
      </xdr:nvCxnSpPr>
      <xdr:spPr>
        <a:xfrm flipV="1">
          <a:off x="14782800" y="10363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152400</xdr:rowOff>
    </xdr:from>
    <xdr:to>
      <xdr:col>78</xdr:col>
      <xdr:colOff>120650</xdr:colOff>
      <xdr:row>55</xdr:row>
      <xdr:rowOff>82550</xdr:rowOff>
    </xdr:to>
    <xdr:sp macro="" textlink="">
      <xdr:nvSpPr>
        <xdr:cNvPr id="251" name="フローチャート: 判断 250"/>
        <xdr:cNvSpPr/>
      </xdr:nvSpPr>
      <xdr:spPr>
        <a:xfrm>
          <a:off x="15621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92727</xdr:rowOff>
    </xdr:from>
    <xdr:ext cx="736600" cy="259045"/>
    <xdr:sp macro="" textlink="">
      <xdr:nvSpPr>
        <xdr:cNvPr id="252" name="テキスト ボックス 251"/>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19050</xdr:rowOff>
    </xdr:from>
    <xdr:to>
      <xdr:col>73</xdr:col>
      <xdr:colOff>180975</xdr:colOff>
      <xdr:row>62</xdr:row>
      <xdr:rowOff>38100</xdr:rowOff>
    </xdr:to>
    <xdr:cxnSp macro="">
      <xdr:nvCxnSpPr>
        <xdr:cNvPr id="253" name="直線コネクタ 252"/>
        <xdr:cNvCxnSpPr/>
      </xdr:nvCxnSpPr>
      <xdr:spPr>
        <a:xfrm flipV="1">
          <a:off x="13893800" y="104775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25400</xdr:rowOff>
    </xdr:from>
    <xdr:to>
      <xdr:col>74</xdr:col>
      <xdr:colOff>31750</xdr:colOff>
      <xdr:row>56</xdr:row>
      <xdr:rowOff>127000</xdr:rowOff>
    </xdr:to>
    <xdr:sp macro="" textlink="">
      <xdr:nvSpPr>
        <xdr:cNvPr id="254" name="フローチャート: 判断 253"/>
        <xdr:cNvSpPr/>
      </xdr:nvSpPr>
      <xdr:spPr>
        <a:xfrm>
          <a:off x="14732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137177</xdr:rowOff>
    </xdr:from>
    <xdr:ext cx="762000" cy="259045"/>
    <xdr:sp macro="" textlink="">
      <xdr:nvSpPr>
        <xdr:cNvPr id="255" name="テキスト ボックス 254"/>
        <xdr:cNvSpPr txBox="1"/>
      </xdr:nvSpPr>
      <xdr:spPr>
        <a:xfrm>
          <a:off x="14401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69850</xdr:rowOff>
    </xdr:from>
    <xdr:to>
      <xdr:col>69</xdr:col>
      <xdr:colOff>92075</xdr:colOff>
      <xdr:row>62</xdr:row>
      <xdr:rowOff>38100</xdr:rowOff>
    </xdr:to>
    <xdr:cxnSp macro="">
      <xdr:nvCxnSpPr>
        <xdr:cNvPr id="256" name="直線コネクタ 255"/>
        <xdr:cNvCxnSpPr/>
      </xdr:nvCxnSpPr>
      <xdr:spPr>
        <a:xfrm>
          <a:off x="13004800" y="105283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57" name="フローチャート: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58" name="テキスト ボックス 257"/>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59" name="フローチャート: 判断 258"/>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0" name="テキスト ボックス 259"/>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66" name="楕円 265"/>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29227</xdr:rowOff>
    </xdr:from>
    <xdr:ext cx="762000" cy="259045"/>
    <xdr:sp macro="" textlink="">
      <xdr:nvSpPr>
        <xdr:cNvPr id="267" name="その他該当値テキスト"/>
        <xdr:cNvSpPr txBox="1"/>
      </xdr:nvSpPr>
      <xdr:spPr>
        <a:xfrm>
          <a:off x="16598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25400</xdr:rowOff>
    </xdr:from>
    <xdr:to>
      <xdr:col>78</xdr:col>
      <xdr:colOff>120650</xdr:colOff>
      <xdr:row>60</xdr:row>
      <xdr:rowOff>127000</xdr:rowOff>
    </xdr:to>
    <xdr:sp macro="" textlink="">
      <xdr:nvSpPr>
        <xdr:cNvPr id="268" name="楕円 267"/>
        <xdr:cNvSpPr/>
      </xdr:nvSpPr>
      <xdr:spPr>
        <a:xfrm>
          <a:off x="156210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111777</xdr:rowOff>
    </xdr:from>
    <xdr:ext cx="736600" cy="259045"/>
    <xdr:sp macro="" textlink="">
      <xdr:nvSpPr>
        <xdr:cNvPr id="269" name="テキスト ボックス 268"/>
        <xdr:cNvSpPr txBox="1"/>
      </xdr:nvSpPr>
      <xdr:spPr>
        <a:xfrm>
          <a:off x="15290800" y="1039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139700</xdr:rowOff>
    </xdr:from>
    <xdr:to>
      <xdr:col>74</xdr:col>
      <xdr:colOff>31750</xdr:colOff>
      <xdr:row>61</xdr:row>
      <xdr:rowOff>69850</xdr:rowOff>
    </xdr:to>
    <xdr:sp macro="" textlink="">
      <xdr:nvSpPr>
        <xdr:cNvPr id="270" name="楕円 269"/>
        <xdr:cNvSpPr/>
      </xdr:nvSpPr>
      <xdr:spPr>
        <a:xfrm>
          <a:off x="147320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54627</xdr:rowOff>
    </xdr:from>
    <xdr:ext cx="762000" cy="259045"/>
    <xdr:sp macro="" textlink="">
      <xdr:nvSpPr>
        <xdr:cNvPr id="271" name="テキスト ボックス 270"/>
        <xdr:cNvSpPr txBox="1"/>
      </xdr:nvSpPr>
      <xdr:spPr>
        <a:xfrm>
          <a:off x="14401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158750</xdr:rowOff>
    </xdr:from>
    <xdr:to>
      <xdr:col>69</xdr:col>
      <xdr:colOff>142875</xdr:colOff>
      <xdr:row>62</xdr:row>
      <xdr:rowOff>88900</xdr:rowOff>
    </xdr:to>
    <xdr:sp macro="" textlink="">
      <xdr:nvSpPr>
        <xdr:cNvPr id="272" name="楕円 271"/>
        <xdr:cNvSpPr/>
      </xdr:nvSpPr>
      <xdr:spPr>
        <a:xfrm>
          <a:off x="138430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62</xdr:row>
      <xdr:rowOff>73677</xdr:rowOff>
    </xdr:from>
    <xdr:ext cx="762000" cy="259045"/>
    <xdr:sp macro="" textlink="">
      <xdr:nvSpPr>
        <xdr:cNvPr id="273" name="テキスト ボックス 272"/>
        <xdr:cNvSpPr txBox="1"/>
      </xdr:nvSpPr>
      <xdr:spPr>
        <a:xfrm>
          <a:off x="13512800" y="1070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19050</xdr:rowOff>
    </xdr:from>
    <xdr:to>
      <xdr:col>65</xdr:col>
      <xdr:colOff>53975</xdr:colOff>
      <xdr:row>61</xdr:row>
      <xdr:rowOff>120650</xdr:rowOff>
    </xdr:to>
    <xdr:sp macro="" textlink="">
      <xdr:nvSpPr>
        <xdr:cNvPr id="274" name="楕円 273"/>
        <xdr:cNvSpPr/>
      </xdr:nvSpPr>
      <xdr:spPr>
        <a:xfrm>
          <a:off x="12954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105427</xdr:rowOff>
    </xdr:from>
    <xdr:ext cx="762000" cy="259045"/>
    <xdr:sp macro="" textlink="">
      <xdr:nvSpPr>
        <xdr:cNvPr id="275" name="テキスト ボックス 274"/>
        <xdr:cNvSpPr txBox="1"/>
      </xdr:nvSpPr>
      <xdr:spPr>
        <a:xfrm>
          <a:off x="12623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補助費等に係る経常収支比率は，類似団体平均を上回っている。</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これは，一部事務組合への負担金，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水道事業会計や病院事業会計等の公営企業会計への補助金等が多いためである。</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今後は，企業会計の更なる経営改善に取り組み，補助費等の削減に努める。</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0" name="直線コネクタ 289"/>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1" name="テキスト ボックス 290"/>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2" name="直線コネクタ 29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3" name="テキスト ボックス 29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4" name="直線コネクタ 293"/>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5" name="テキスト ボックス 294"/>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75565</xdr:rowOff>
    </xdr:to>
    <xdr:cxnSp macro="">
      <xdr:nvCxnSpPr>
        <xdr:cNvPr id="298" name="直線コネクタ 297"/>
        <xdr:cNvCxnSpPr/>
      </xdr:nvCxnSpPr>
      <xdr:spPr>
        <a:xfrm flipV="1">
          <a:off x="16510000" y="591058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299" name="補助費等最小値テキスト"/>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0" name="直線コネクタ 299"/>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1"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2" name="直線コネクタ 301"/>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41275</xdr:rowOff>
    </xdr:from>
    <xdr:to>
      <xdr:col>82</xdr:col>
      <xdr:colOff>107950</xdr:colOff>
      <xdr:row>39</xdr:row>
      <xdr:rowOff>149860</xdr:rowOff>
    </xdr:to>
    <xdr:cxnSp macro="">
      <xdr:nvCxnSpPr>
        <xdr:cNvPr id="303" name="直線コネクタ 302"/>
        <xdr:cNvCxnSpPr/>
      </xdr:nvCxnSpPr>
      <xdr:spPr>
        <a:xfrm>
          <a:off x="15671800" y="6727825"/>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149877</xdr:rowOff>
    </xdr:from>
    <xdr:ext cx="762000" cy="259045"/>
    <xdr:sp macro="" textlink="">
      <xdr:nvSpPr>
        <xdr:cNvPr id="304" name="補助費等平均値テキスト"/>
        <xdr:cNvSpPr txBox="1"/>
      </xdr:nvSpPr>
      <xdr:spPr>
        <a:xfrm>
          <a:off x="16598900" y="632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05" name="フローチャート: 判断 304"/>
        <xdr:cNvSpPr/>
      </xdr:nvSpPr>
      <xdr:spPr>
        <a:xfrm>
          <a:off x="16459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24130</xdr:rowOff>
    </xdr:from>
    <xdr:to>
      <xdr:col>78</xdr:col>
      <xdr:colOff>69850</xdr:colOff>
      <xdr:row>39</xdr:row>
      <xdr:rowOff>41275</xdr:rowOff>
    </xdr:to>
    <xdr:cxnSp macro="">
      <xdr:nvCxnSpPr>
        <xdr:cNvPr id="306" name="直線コネクタ 305"/>
        <xdr:cNvCxnSpPr/>
      </xdr:nvCxnSpPr>
      <xdr:spPr>
        <a:xfrm>
          <a:off x="14782800" y="67106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30480</xdr:rowOff>
    </xdr:from>
    <xdr:to>
      <xdr:col>78</xdr:col>
      <xdr:colOff>120650</xdr:colOff>
      <xdr:row>38</xdr:row>
      <xdr:rowOff>132080</xdr:rowOff>
    </xdr:to>
    <xdr:sp macro="" textlink="">
      <xdr:nvSpPr>
        <xdr:cNvPr id="307" name="フローチャート: 判断 306"/>
        <xdr:cNvSpPr/>
      </xdr:nvSpPr>
      <xdr:spPr>
        <a:xfrm>
          <a:off x="15621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142257</xdr:rowOff>
    </xdr:from>
    <xdr:ext cx="736600" cy="259045"/>
    <xdr:sp macro="" textlink="">
      <xdr:nvSpPr>
        <xdr:cNvPr id="308" name="テキスト ボックス 307"/>
        <xdr:cNvSpPr txBox="1"/>
      </xdr:nvSpPr>
      <xdr:spPr>
        <a:xfrm>
          <a:off x="15290800" y="631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18415</xdr:rowOff>
    </xdr:from>
    <xdr:to>
      <xdr:col>73</xdr:col>
      <xdr:colOff>180975</xdr:colOff>
      <xdr:row>39</xdr:row>
      <xdr:rowOff>24130</xdr:rowOff>
    </xdr:to>
    <xdr:cxnSp macro="">
      <xdr:nvCxnSpPr>
        <xdr:cNvPr id="309" name="直線コネクタ 308"/>
        <xdr:cNvCxnSpPr/>
      </xdr:nvCxnSpPr>
      <xdr:spPr>
        <a:xfrm>
          <a:off x="13893800" y="67049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144780</xdr:rowOff>
    </xdr:from>
    <xdr:to>
      <xdr:col>74</xdr:col>
      <xdr:colOff>31750</xdr:colOff>
      <xdr:row>38</xdr:row>
      <xdr:rowOff>74930</xdr:rowOff>
    </xdr:to>
    <xdr:sp macro="" textlink="">
      <xdr:nvSpPr>
        <xdr:cNvPr id="310" name="フローチャート: 判断 309"/>
        <xdr:cNvSpPr/>
      </xdr:nvSpPr>
      <xdr:spPr>
        <a:xfrm>
          <a:off x="14732000" y="648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85107</xdr:rowOff>
    </xdr:from>
    <xdr:ext cx="762000" cy="259045"/>
    <xdr:sp macro="" textlink="">
      <xdr:nvSpPr>
        <xdr:cNvPr id="311" name="テキスト ボックス 310"/>
        <xdr:cNvSpPr txBox="1"/>
      </xdr:nvSpPr>
      <xdr:spPr>
        <a:xfrm>
          <a:off x="14401800" y="625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121285</xdr:rowOff>
    </xdr:from>
    <xdr:to>
      <xdr:col>69</xdr:col>
      <xdr:colOff>92075</xdr:colOff>
      <xdr:row>39</xdr:row>
      <xdr:rowOff>18415</xdr:rowOff>
    </xdr:to>
    <xdr:cxnSp macro="">
      <xdr:nvCxnSpPr>
        <xdr:cNvPr id="312" name="直線コネクタ 311"/>
        <xdr:cNvCxnSpPr/>
      </xdr:nvCxnSpPr>
      <xdr:spPr>
        <a:xfrm>
          <a:off x="13004800" y="663638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116205</xdr:rowOff>
    </xdr:from>
    <xdr:to>
      <xdr:col>69</xdr:col>
      <xdr:colOff>142875</xdr:colOff>
      <xdr:row>38</xdr:row>
      <xdr:rowOff>46355</xdr:rowOff>
    </xdr:to>
    <xdr:sp macro="" textlink="">
      <xdr:nvSpPr>
        <xdr:cNvPr id="313" name="フローチャート: 判断 312"/>
        <xdr:cNvSpPr/>
      </xdr:nvSpPr>
      <xdr:spPr>
        <a:xfrm>
          <a:off x="13843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56532</xdr:rowOff>
    </xdr:from>
    <xdr:ext cx="762000" cy="259045"/>
    <xdr:sp macro="" textlink="">
      <xdr:nvSpPr>
        <xdr:cNvPr id="314" name="テキスト ボックス 313"/>
        <xdr:cNvSpPr txBox="1"/>
      </xdr:nvSpPr>
      <xdr:spPr>
        <a:xfrm>
          <a:off x="13512800" y="6228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116205</xdr:rowOff>
    </xdr:from>
    <xdr:to>
      <xdr:col>65</xdr:col>
      <xdr:colOff>53975</xdr:colOff>
      <xdr:row>38</xdr:row>
      <xdr:rowOff>46355</xdr:rowOff>
    </xdr:to>
    <xdr:sp macro="" textlink="">
      <xdr:nvSpPr>
        <xdr:cNvPr id="315" name="フローチャート: 判断 314"/>
        <xdr:cNvSpPr/>
      </xdr:nvSpPr>
      <xdr:spPr>
        <a:xfrm>
          <a:off x="12954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56532</xdr:rowOff>
    </xdr:from>
    <xdr:ext cx="762000" cy="259045"/>
    <xdr:sp macro="" textlink="">
      <xdr:nvSpPr>
        <xdr:cNvPr id="316" name="テキスト ボックス 315"/>
        <xdr:cNvSpPr txBox="1"/>
      </xdr:nvSpPr>
      <xdr:spPr>
        <a:xfrm>
          <a:off x="12623800" y="6228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99060</xdr:rowOff>
    </xdr:from>
    <xdr:to>
      <xdr:col>82</xdr:col>
      <xdr:colOff>158750</xdr:colOff>
      <xdr:row>40</xdr:row>
      <xdr:rowOff>29210</xdr:rowOff>
    </xdr:to>
    <xdr:sp macro="" textlink="">
      <xdr:nvSpPr>
        <xdr:cNvPr id="322" name="楕円 321"/>
        <xdr:cNvSpPr/>
      </xdr:nvSpPr>
      <xdr:spPr>
        <a:xfrm>
          <a:off x="16459200" y="678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71137</xdr:rowOff>
    </xdr:from>
    <xdr:ext cx="762000" cy="259045"/>
    <xdr:sp macro="" textlink="">
      <xdr:nvSpPr>
        <xdr:cNvPr id="323" name="補助費等該当値テキスト"/>
        <xdr:cNvSpPr txBox="1"/>
      </xdr:nvSpPr>
      <xdr:spPr>
        <a:xfrm>
          <a:off x="16598900" y="6757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161925</xdr:rowOff>
    </xdr:from>
    <xdr:to>
      <xdr:col>78</xdr:col>
      <xdr:colOff>120650</xdr:colOff>
      <xdr:row>39</xdr:row>
      <xdr:rowOff>92075</xdr:rowOff>
    </xdr:to>
    <xdr:sp macro="" textlink="">
      <xdr:nvSpPr>
        <xdr:cNvPr id="324" name="楕円 323"/>
        <xdr:cNvSpPr/>
      </xdr:nvSpPr>
      <xdr:spPr>
        <a:xfrm>
          <a:off x="15621000" y="66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76852</xdr:rowOff>
    </xdr:from>
    <xdr:ext cx="736600" cy="259045"/>
    <xdr:sp macro="" textlink="">
      <xdr:nvSpPr>
        <xdr:cNvPr id="325" name="テキスト ボックス 324"/>
        <xdr:cNvSpPr txBox="1"/>
      </xdr:nvSpPr>
      <xdr:spPr>
        <a:xfrm>
          <a:off x="15290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144780</xdr:rowOff>
    </xdr:from>
    <xdr:to>
      <xdr:col>74</xdr:col>
      <xdr:colOff>31750</xdr:colOff>
      <xdr:row>39</xdr:row>
      <xdr:rowOff>74930</xdr:rowOff>
    </xdr:to>
    <xdr:sp macro="" textlink="">
      <xdr:nvSpPr>
        <xdr:cNvPr id="326" name="楕円 325"/>
        <xdr:cNvSpPr/>
      </xdr:nvSpPr>
      <xdr:spPr>
        <a:xfrm>
          <a:off x="14732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59707</xdr:rowOff>
    </xdr:from>
    <xdr:ext cx="762000" cy="259045"/>
    <xdr:sp macro="" textlink="">
      <xdr:nvSpPr>
        <xdr:cNvPr id="327" name="テキスト ボックス 326"/>
        <xdr:cNvSpPr txBox="1"/>
      </xdr:nvSpPr>
      <xdr:spPr>
        <a:xfrm>
          <a:off x="14401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139065</xdr:rowOff>
    </xdr:from>
    <xdr:to>
      <xdr:col>69</xdr:col>
      <xdr:colOff>142875</xdr:colOff>
      <xdr:row>39</xdr:row>
      <xdr:rowOff>69215</xdr:rowOff>
    </xdr:to>
    <xdr:sp macro="" textlink="">
      <xdr:nvSpPr>
        <xdr:cNvPr id="328" name="楕円 327"/>
        <xdr:cNvSpPr/>
      </xdr:nvSpPr>
      <xdr:spPr>
        <a:xfrm>
          <a:off x="13843000" y="66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53992</xdr:rowOff>
    </xdr:from>
    <xdr:ext cx="762000" cy="259045"/>
    <xdr:sp macro="" textlink="">
      <xdr:nvSpPr>
        <xdr:cNvPr id="329" name="テキスト ボックス 328"/>
        <xdr:cNvSpPr txBox="1"/>
      </xdr:nvSpPr>
      <xdr:spPr>
        <a:xfrm>
          <a:off x="13512800" y="6740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70485</xdr:rowOff>
    </xdr:from>
    <xdr:to>
      <xdr:col>65</xdr:col>
      <xdr:colOff>53975</xdr:colOff>
      <xdr:row>39</xdr:row>
      <xdr:rowOff>635</xdr:rowOff>
    </xdr:to>
    <xdr:sp macro="" textlink="">
      <xdr:nvSpPr>
        <xdr:cNvPr id="330" name="楕円 329"/>
        <xdr:cNvSpPr/>
      </xdr:nvSpPr>
      <xdr:spPr>
        <a:xfrm>
          <a:off x="12954000" y="658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156862</xdr:rowOff>
    </xdr:from>
    <xdr:ext cx="762000" cy="259045"/>
    <xdr:sp macro="" textlink="">
      <xdr:nvSpPr>
        <xdr:cNvPr id="331" name="テキスト ボックス 330"/>
        <xdr:cNvSpPr txBox="1"/>
      </xdr:nvSpPr>
      <xdr:spPr>
        <a:xfrm>
          <a:off x="12623800" y="667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公債費に係る経常収支比率は，類似団体平均を下回っている。</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今後実施する事業については，優先度を明確化し，地方債の新規発行の抑制に努める。</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6" name="直線コネクタ 345"/>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7" name="テキスト ボックス 346"/>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8" name="直線コネクタ 347"/>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49" name="テキスト ボックス 348"/>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0" name="直線コネクタ 349"/>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1" name="テキスト ボックス 350"/>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2" name="直線コネクタ 351"/>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3" name="テキスト ボックス 352"/>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4" name="直線コネクタ 353"/>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5" name="テキスト ボックス 354"/>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6" name="直線コネクタ 355"/>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7" name="テキスト ボックス 356"/>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143328</xdr:rowOff>
    </xdr:from>
    <xdr:to>
      <xdr:col>24</xdr:col>
      <xdr:colOff>25400</xdr:colOff>
      <xdr:row>80</xdr:row>
      <xdr:rowOff>132443</xdr:rowOff>
    </xdr:to>
    <xdr:cxnSp macro="">
      <xdr:nvCxnSpPr>
        <xdr:cNvPr id="361" name="直線コネクタ 360"/>
        <xdr:cNvCxnSpPr/>
      </xdr:nvCxnSpPr>
      <xdr:spPr>
        <a:xfrm flipV="1">
          <a:off x="4826000" y="12487728"/>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104520</xdr:rowOff>
    </xdr:from>
    <xdr:ext cx="762000" cy="259045"/>
    <xdr:sp macro="" textlink="">
      <xdr:nvSpPr>
        <xdr:cNvPr id="362" name="公債費最小値テキスト"/>
        <xdr:cNvSpPr txBox="1"/>
      </xdr:nvSpPr>
      <xdr:spPr>
        <a:xfrm>
          <a:off x="4914900" y="138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132443</xdr:rowOff>
    </xdr:from>
    <xdr:to>
      <xdr:col>24</xdr:col>
      <xdr:colOff>114300</xdr:colOff>
      <xdr:row>80</xdr:row>
      <xdr:rowOff>132443</xdr:rowOff>
    </xdr:to>
    <xdr:cxnSp macro="">
      <xdr:nvCxnSpPr>
        <xdr:cNvPr id="363" name="直線コネクタ 362"/>
        <xdr:cNvCxnSpPr/>
      </xdr:nvCxnSpPr>
      <xdr:spPr>
        <a:xfrm>
          <a:off x="4737100" y="1384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58255</xdr:rowOff>
    </xdr:from>
    <xdr:ext cx="762000" cy="259045"/>
    <xdr:sp macro="" textlink="">
      <xdr:nvSpPr>
        <xdr:cNvPr id="364" name="公債費最大値テキスト"/>
        <xdr:cNvSpPr txBox="1"/>
      </xdr:nvSpPr>
      <xdr:spPr>
        <a:xfrm>
          <a:off x="4914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143328</xdr:rowOff>
    </xdr:from>
    <xdr:to>
      <xdr:col>24</xdr:col>
      <xdr:colOff>114300</xdr:colOff>
      <xdr:row>72</xdr:row>
      <xdr:rowOff>143328</xdr:rowOff>
    </xdr:to>
    <xdr:cxnSp macro="">
      <xdr:nvCxnSpPr>
        <xdr:cNvPr id="365" name="直線コネクタ 364"/>
        <xdr:cNvCxnSpPr/>
      </xdr:nvCxnSpPr>
      <xdr:spPr>
        <a:xfrm>
          <a:off x="4737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159657</xdr:rowOff>
    </xdr:from>
    <xdr:to>
      <xdr:col>24</xdr:col>
      <xdr:colOff>25400</xdr:colOff>
      <xdr:row>75</xdr:row>
      <xdr:rowOff>107950</xdr:rowOff>
    </xdr:to>
    <xdr:cxnSp macro="">
      <xdr:nvCxnSpPr>
        <xdr:cNvPr id="366" name="直線コネクタ 365"/>
        <xdr:cNvCxnSpPr/>
      </xdr:nvCxnSpPr>
      <xdr:spPr>
        <a:xfrm>
          <a:off x="3987800" y="12846957"/>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31948</xdr:rowOff>
    </xdr:from>
    <xdr:ext cx="762000" cy="259045"/>
    <xdr:sp macro="" textlink="">
      <xdr:nvSpPr>
        <xdr:cNvPr id="367" name="公債費平均値テキスト"/>
        <xdr:cNvSpPr txBox="1"/>
      </xdr:nvSpPr>
      <xdr:spPr>
        <a:xfrm>
          <a:off x="4914900" y="13062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59871</xdr:rowOff>
    </xdr:from>
    <xdr:to>
      <xdr:col>24</xdr:col>
      <xdr:colOff>76200</xdr:colOff>
      <xdr:row>76</xdr:row>
      <xdr:rowOff>161471</xdr:rowOff>
    </xdr:to>
    <xdr:sp macro="" textlink="">
      <xdr:nvSpPr>
        <xdr:cNvPr id="368" name="フローチャート: 判断 367"/>
        <xdr:cNvSpPr/>
      </xdr:nvSpPr>
      <xdr:spPr>
        <a:xfrm>
          <a:off x="47752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61685</xdr:rowOff>
    </xdr:from>
    <xdr:to>
      <xdr:col>19</xdr:col>
      <xdr:colOff>187325</xdr:colOff>
      <xdr:row>74</xdr:row>
      <xdr:rowOff>159657</xdr:rowOff>
    </xdr:to>
    <xdr:cxnSp macro="">
      <xdr:nvCxnSpPr>
        <xdr:cNvPr id="369" name="直線コネクタ 368"/>
        <xdr:cNvCxnSpPr/>
      </xdr:nvCxnSpPr>
      <xdr:spPr>
        <a:xfrm>
          <a:off x="3098800" y="127489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87085</xdr:rowOff>
    </xdr:from>
    <xdr:to>
      <xdr:col>20</xdr:col>
      <xdr:colOff>38100</xdr:colOff>
      <xdr:row>75</xdr:row>
      <xdr:rowOff>17235</xdr:rowOff>
    </xdr:to>
    <xdr:sp macro="" textlink="">
      <xdr:nvSpPr>
        <xdr:cNvPr id="370" name="フローチャート: 判断 369"/>
        <xdr:cNvSpPr/>
      </xdr:nvSpPr>
      <xdr:spPr>
        <a:xfrm>
          <a:off x="3937000" y="1277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27412</xdr:rowOff>
    </xdr:from>
    <xdr:ext cx="736600" cy="259045"/>
    <xdr:sp macro="" textlink="">
      <xdr:nvSpPr>
        <xdr:cNvPr id="371" name="テキスト ボックス 370"/>
        <xdr:cNvSpPr txBox="1"/>
      </xdr:nvSpPr>
      <xdr:spPr>
        <a:xfrm>
          <a:off x="3606800" y="12543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61685</xdr:rowOff>
    </xdr:from>
    <xdr:to>
      <xdr:col>15</xdr:col>
      <xdr:colOff>98425</xdr:colOff>
      <xdr:row>74</xdr:row>
      <xdr:rowOff>137885</xdr:rowOff>
    </xdr:to>
    <xdr:cxnSp macro="">
      <xdr:nvCxnSpPr>
        <xdr:cNvPr id="372" name="直線コネクタ 371"/>
        <xdr:cNvCxnSpPr/>
      </xdr:nvCxnSpPr>
      <xdr:spPr>
        <a:xfrm flipV="1">
          <a:off x="2209800" y="127489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108857</xdr:rowOff>
    </xdr:from>
    <xdr:to>
      <xdr:col>15</xdr:col>
      <xdr:colOff>149225</xdr:colOff>
      <xdr:row>75</xdr:row>
      <xdr:rowOff>39007</xdr:rowOff>
    </xdr:to>
    <xdr:sp macro="" textlink="">
      <xdr:nvSpPr>
        <xdr:cNvPr id="373" name="フローチャート: 判断 372"/>
        <xdr:cNvSpPr/>
      </xdr:nvSpPr>
      <xdr:spPr>
        <a:xfrm>
          <a:off x="3048000" y="1279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23784</xdr:rowOff>
    </xdr:from>
    <xdr:ext cx="762000" cy="259045"/>
    <xdr:sp macro="" textlink="">
      <xdr:nvSpPr>
        <xdr:cNvPr id="374" name="テキスト ボックス 373"/>
        <xdr:cNvSpPr txBox="1"/>
      </xdr:nvSpPr>
      <xdr:spPr>
        <a:xfrm>
          <a:off x="2717800" y="1288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137885</xdr:rowOff>
    </xdr:from>
    <xdr:to>
      <xdr:col>11</xdr:col>
      <xdr:colOff>9525</xdr:colOff>
      <xdr:row>74</xdr:row>
      <xdr:rowOff>159657</xdr:rowOff>
    </xdr:to>
    <xdr:cxnSp macro="">
      <xdr:nvCxnSpPr>
        <xdr:cNvPr id="375" name="直線コネクタ 374"/>
        <xdr:cNvCxnSpPr/>
      </xdr:nvCxnSpPr>
      <xdr:spPr>
        <a:xfrm flipV="1">
          <a:off x="1320800" y="128251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130628</xdr:rowOff>
    </xdr:from>
    <xdr:to>
      <xdr:col>11</xdr:col>
      <xdr:colOff>60325</xdr:colOff>
      <xdr:row>75</xdr:row>
      <xdr:rowOff>60778</xdr:rowOff>
    </xdr:to>
    <xdr:sp macro="" textlink="">
      <xdr:nvSpPr>
        <xdr:cNvPr id="376" name="フローチャート: 判断 375"/>
        <xdr:cNvSpPr/>
      </xdr:nvSpPr>
      <xdr:spPr>
        <a:xfrm>
          <a:off x="2159000" y="1281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45555</xdr:rowOff>
    </xdr:from>
    <xdr:ext cx="762000" cy="259045"/>
    <xdr:sp macro="" textlink="">
      <xdr:nvSpPr>
        <xdr:cNvPr id="377" name="テキスト ボックス 376"/>
        <xdr:cNvSpPr txBox="1"/>
      </xdr:nvSpPr>
      <xdr:spPr>
        <a:xfrm>
          <a:off x="1828800" y="1290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163285</xdr:rowOff>
    </xdr:from>
    <xdr:to>
      <xdr:col>6</xdr:col>
      <xdr:colOff>171450</xdr:colOff>
      <xdr:row>75</xdr:row>
      <xdr:rowOff>93435</xdr:rowOff>
    </xdr:to>
    <xdr:sp macro="" textlink="">
      <xdr:nvSpPr>
        <xdr:cNvPr id="378" name="フローチャート: 判断 377"/>
        <xdr:cNvSpPr/>
      </xdr:nvSpPr>
      <xdr:spPr>
        <a:xfrm>
          <a:off x="1270000" y="1285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78212</xdr:rowOff>
    </xdr:from>
    <xdr:ext cx="762000" cy="259045"/>
    <xdr:sp macro="" textlink="">
      <xdr:nvSpPr>
        <xdr:cNvPr id="379" name="テキスト ボックス 378"/>
        <xdr:cNvSpPr txBox="1"/>
      </xdr:nvSpPr>
      <xdr:spPr>
        <a:xfrm>
          <a:off x="939800" y="12936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57150</xdr:rowOff>
    </xdr:from>
    <xdr:to>
      <xdr:col>24</xdr:col>
      <xdr:colOff>76200</xdr:colOff>
      <xdr:row>75</xdr:row>
      <xdr:rowOff>158750</xdr:rowOff>
    </xdr:to>
    <xdr:sp macro="" textlink="">
      <xdr:nvSpPr>
        <xdr:cNvPr id="385" name="楕円 384"/>
        <xdr:cNvSpPr/>
      </xdr:nvSpPr>
      <xdr:spPr>
        <a:xfrm>
          <a:off x="4775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73677</xdr:rowOff>
    </xdr:from>
    <xdr:ext cx="762000" cy="259045"/>
    <xdr:sp macro="" textlink="">
      <xdr:nvSpPr>
        <xdr:cNvPr id="386" name="公債費該当値テキスト"/>
        <xdr:cNvSpPr txBox="1"/>
      </xdr:nvSpPr>
      <xdr:spPr>
        <a:xfrm>
          <a:off x="49149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108857</xdr:rowOff>
    </xdr:from>
    <xdr:to>
      <xdr:col>20</xdr:col>
      <xdr:colOff>38100</xdr:colOff>
      <xdr:row>75</xdr:row>
      <xdr:rowOff>39007</xdr:rowOff>
    </xdr:to>
    <xdr:sp macro="" textlink="">
      <xdr:nvSpPr>
        <xdr:cNvPr id="387" name="楕円 386"/>
        <xdr:cNvSpPr/>
      </xdr:nvSpPr>
      <xdr:spPr>
        <a:xfrm>
          <a:off x="39370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23784</xdr:rowOff>
    </xdr:from>
    <xdr:ext cx="736600" cy="259045"/>
    <xdr:sp macro="" textlink="">
      <xdr:nvSpPr>
        <xdr:cNvPr id="388" name="テキスト ボックス 387"/>
        <xdr:cNvSpPr txBox="1"/>
      </xdr:nvSpPr>
      <xdr:spPr>
        <a:xfrm>
          <a:off x="3606800" y="1288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10885</xdr:rowOff>
    </xdr:from>
    <xdr:to>
      <xdr:col>15</xdr:col>
      <xdr:colOff>149225</xdr:colOff>
      <xdr:row>74</xdr:row>
      <xdr:rowOff>112485</xdr:rowOff>
    </xdr:to>
    <xdr:sp macro="" textlink="">
      <xdr:nvSpPr>
        <xdr:cNvPr id="389" name="楕円 388"/>
        <xdr:cNvSpPr/>
      </xdr:nvSpPr>
      <xdr:spPr>
        <a:xfrm>
          <a:off x="3048000" y="126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122662</xdr:rowOff>
    </xdr:from>
    <xdr:ext cx="762000" cy="259045"/>
    <xdr:sp macro="" textlink="">
      <xdr:nvSpPr>
        <xdr:cNvPr id="390" name="テキスト ボックス 389"/>
        <xdr:cNvSpPr txBox="1"/>
      </xdr:nvSpPr>
      <xdr:spPr>
        <a:xfrm>
          <a:off x="2717800" y="1246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87085</xdr:rowOff>
    </xdr:from>
    <xdr:to>
      <xdr:col>11</xdr:col>
      <xdr:colOff>60325</xdr:colOff>
      <xdr:row>75</xdr:row>
      <xdr:rowOff>17235</xdr:rowOff>
    </xdr:to>
    <xdr:sp macro="" textlink="">
      <xdr:nvSpPr>
        <xdr:cNvPr id="391" name="楕円 390"/>
        <xdr:cNvSpPr/>
      </xdr:nvSpPr>
      <xdr:spPr>
        <a:xfrm>
          <a:off x="2159000" y="1277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27412</xdr:rowOff>
    </xdr:from>
    <xdr:ext cx="762000" cy="259045"/>
    <xdr:sp macro="" textlink="">
      <xdr:nvSpPr>
        <xdr:cNvPr id="392" name="テキスト ボックス 391"/>
        <xdr:cNvSpPr txBox="1"/>
      </xdr:nvSpPr>
      <xdr:spPr>
        <a:xfrm>
          <a:off x="1828800" y="1254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108857</xdr:rowOff>
    </xdr:from>
    <xdr:to>
      <xdr:col>6</xdr:col>
      <xdr:colOff>171450</xdr:colOff>
      <xdr:row>75</xdr:row>
      <xdr:rowOff>39007</xdr:rowOff>
    </xdr:to>
    <xdr:sp macro="" textlink="">
      <xdr:nvSpPr>
        <xdr:cNvPr id="393" name="楕円 392"/>
        <xdr:cNvSpPr/>
      </xdr:nvSpPr>
      <xdr:spPr>
        <a:xfrm>
          <a:off x="12700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49184</xdr:rowOff>
    </xdr:from>
    <xdr:ext cx="762000" cy="259045"/>
    <xdr:sp macro="" textlink="">
      <xdr:nvSpPr>
        <xdr:cNvPr id="394" name="テキスト ボックス 393"/>
        <xdr:cNvSpPr txBox="1"/>
      </xdr:nvSpPr>
      <xdr:spPr>
        <a:xfrm>
          <a:off x="939800" y="1256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公債費以外の経常収支比率は類似団体平均を上回っている。</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これは，人件費及び</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補助費等</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の比率が高いためである。</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人件費においては，復旧・復興事業に係る任期付職員等のため，事業完了までは同様の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状況</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となる見込みである。</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補助費等</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においては，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企業</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会計の事業費</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や事務的経費</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見直しを行うなど</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企業会計の更なる経営改善に取り組み，補助費等の削減に努める。</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78</xdr:row>
      <xdr:rowOff>168148</xdr:rowOff>
    </xdr:to>
    <xdr:cxnSp macro="">
      <xdr:nvCxnSpPr>
        <xdr:cNvPr id="420" name="直線コネクタ 419"/>
        <xdr:cNvCxnSpPr/>
      </xdr:nvCxnSpPr>
      <xdr:spPr>
        <a:xfrm flipV="1">
          <a:off x="16510000" y="12700000"/>
          <a:ext cx="0" cy="841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140225</xdr:rowOff>
    </xdr:from>
    <xdr:ext cx="762000" cy="259045"/>
    <xdr:sp macro="" textlink="">
      <xdr:nvSpPr>
        <xdr:cNvPr id="421" name="公債費以外最小値テキスト"/>
        <xdr:cNvSpPr txBox="1"/>
      </xdr:nvSpPr>
      <xdr:spPr>
        <a:xfrm>
          <a:off x="16598900" y="13513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78</xdr:row>
      <xdr:rowOff>168148</xdr:rowOff>
    </xdr:from>
    <xdr:to>
      <xdr:col>82</xdr:col>
      <xdr:colOff>196850</xdr:colOff>
      <xdr:row>78</xdr:row>
      <xdr:rowOff>168148</xdr:rowOff>
    </xdr:to>
    <xdr:cxnSp macro="">
      <xdr:nvCxnSpPr>
        <xdr:cNvPr id="422" name="直線コネクタ 421"/>
        <xdr:cNvCxnSpPr/>
      </xdr:nvCxnSpPr>
      <xdr:spPr>
        <a:xfrm>
          <a:off x="16421100" y="13541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23" name="公債費以外最大値テキスト"/>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24" name="直線コネクタ 423"/>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168148</xdr:rowOff>
    </xdr:from>
    <xdr:to>
      <xdr:col>82</xdr:col>
      <xdr:colOff>107950</xdr:colOff>
      <xdr:row>80</xdr:row>
      <xdr:rowOff>58420</xdr:rowOff>
    </xdr:to>
    <xdr:cxnSp macro="">
      <xdr:nvCxnSpPr>
        <xdr:cNvPr id="425" name="直線コネクタ 424"/>
        <xdr:cNvCxnSpPr/>
      </xdr:nvCxnSpPr>
      <xdr:spPr>
        <a:xfrm flipV="1">
          <a:off x="15671800" y="13541248"/>
          <a:ext cx="8382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163593</xdr:rowOff>
    </xdr:from>
    <xdr:ext cx="762000" cy="259045"/>
    <xdr:sp macro="" textlink="">
      <xdr:nvSpPr>
        <xdr:cNvPr id="426" name="公債費以外平均値テキスト"/>
        <xdr:cNvSpPr txBox="1"/>
      </xdr:nvSpPr>
      <xdr:spPr>
        <a:xfrm>
          <a:off x="16598900" y="12850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147065</xdr:rowOff>
    </xdr:from>
    <xdr:to>
      <xdr:col>82</xdr:col>
      <xdr:colOff>158750</xdr:colOff>
      <xdr:row>76</xdr:row>
      <xdr:rowOff>77215</xdr:rowOff>
    </xdr:to>
    <xdr:sp macro="" textlink="">
      <xdr:nvSpPr>
        <xdr:cNvPr id="427" name="フローチャート: 判断 426"/>
        <xdr:cNvSpPr/>
      </xdr:nvSpPr>
      <xdr:spPr>
        <a:xfrm>
          <a:off x="164592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58420</xdr:rowOff>
    </xdr:from>
    <xdr:to>
      <xdr:col>78</xdr:col>
      <xdr:colOff>69850</xdr:colOff>
      <xdr:row>80</xdr:row>
      <xdr:rowOff>85852</xdr:rowOff>
    </xdr:to>
    <xdr:cxnSp macro="">
      <xdr:nvCxnSpPr>
        <xdr:cNvPr id="428" name="直線コネクタ 427"/>
        <xdr:cNvCxnSpPr/>
      </xdr:nvCxnSpPr>
      <xdr:spPr>
        <a:xfrm flipV="1">
          <a:off x="14782800" y="137744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29" name="フローチャート: 判断 428"/>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0" name="テキスト ボックス 429"/>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85852</xdr:rowOff>
    </xdr:from>
    <xdr:to>
      <xdr:col>73</xdr:col>
      <xdr:colOff>180975</xdr:colOff>
      <xdr:row>80</xdr:row>
      <xdr:rowOff>90424</xdr:rowOff>
    </xdr:to>
    <xdr:cxnSp macro="">
      <xdr:nvCxnSpPr>
        <xdr:cNvPr id="431" name="直線コネクタ 430"/>
        <xdr:cNvCxnSpPr/>
      </xdr:nvCxnSpPr>
      <xdr:spPr>
        <a:xfrm flipV="1">
          <a:off x="13893800" y="138018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2" name="フローチャート: 判断 431"/>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33" name="テキスト ボックス 432"/>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65278</xdr:rowOff>
    </xdr:from>
    <xdr:to>
      <xdr:col>69</xdr:col>
      <xdr:colOff>92075</xdr:colOff>
      <xdr:row>80</xdr:row>
      <xdr:rowOff>90424</xdr:rowOff>
    </xdr:to>
    <xdr:cxnSp macro="">
      <xdr:nvCxnSpPr>
        <xdr:cNvPr id="434" name="直線コネクタ 433"/>
        <xdr:cNvCxnSpPr/>
      </xdr:nvCxnSpPr>
      <xdr:spPr>
        <a:xfrm>
          <a:off x="13004800" y="13609828"/>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35" name="フローチャート: 判断 434"/>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158259</xdr:rowOff>
    </xdr:from>
    <xdr:ext cx="762000" cy="259045"/>
    <xdr:sp macro="" textlink="">
      <xdr:nvSpPr>
        <xdr:cNvPr id="436" name="テキスト ボックス 435"/>
        <xdr:cNvSpPr txBox="1"/>
      </xdr:nvSpPr>
      <xdr:spPr>
        <a:xfrm>
          <a:off x="13512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37" name="フローチャート: 判断 436"/>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153688</xdr:rowOff>
    </xdr:from>
    <xdr:ext cx="762000" cy="259045"/>
    <xdr:sp macro="" textlink="">
      <xdr:nvSpPr>
        <xdr:cNvPr id="438" name="テキスト ボックス 437"/>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117348</xdr:rowOff>
    </xdr:from>
    <xdr:to>
      <xdr:col>82</xdr:col>
      <xdr:colOff>158750</xdr:colOff>
      <xdr:row>79</xdr:row>
      <xdr:rowOff>47498</xdr:rowOff>
    </xdr:to>
    <xdr:sp macro="" textlink="">
      <xdr:nvSpPr>
        <xdr:cNvPr id="444" name="楕円 443"/>
        <xdr:cNvSpPr/>
      </xdr:nvSpPr>
      <xdr:spPr>
        <a:xfrm>
          <a:off x="164592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25925</xdr:rowOff>
    </xdr:from>
    <xdr:ext cx="762000" cy="259045"/>
    <xdr:sp macro="" textlink="">
      <xdr:nvSpPr>
        <xdr:cNvPr id="445" name="公債費以外該当値テキスト"/>
        <xdr:cNvSpPr txBox="1"/>
      </xdr:nvSpPr>
      <xdr:spPr>
        <a:xfrm>
          <a:off x="16598900" y="13399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7620</xdr:rowOff>
    </xdr:from>
    <xdr:to>
      <xdr:col>78</xdr:col>
      <xdr:colOff>120650</xdr:colOff>
      <xdr:row>80</xdr:row>
      <xdr:rowOff>109220</xdr:rowOff>
    </xdr:to>
    <xdr:sp macro="" textlink="">
      <xdr:nvSpPr>
        <xdr:cNvPr id="446" name="楕円 445"/>
        <xdr:cNvSpPr/>
      </xdr:nvSpPr>
      <xdr:spPr>
        <a:xfrm>
          <a:off x="15621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93997</xdr:rowOff>
    </xdr:from>
    <xdr:ext cx="736600" cy="259045"/>
    <xdr:sp macro="" textlink="">
      <xdr:nvSpPr>
        <xdr:cNvPr id="447" name="テキスト ボックス 446"/>
        <xdr:cNvSpPr txBox="1"/>
      </xdr:nvSpPr>
      <xdr:spPr>
        <a:xfrm>
          <a:off x="15290800" y="1380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35052</xdr:rowOff>
    </xdr:from>
    <xdr:to>
      <xdr:col>74</xdr:col>
      <xdr:colOff>31750</xdr:colOff>
      <xdr:row>80</xdr:row>
      <xdr:rowOff>136652</xdr:rowOff>
    </xdr:to>
    <xdr:sp macro="" textlink="">
      <xdr:nvSpPr>
        <xdr:cNvPr id="448" name="楕円 447"/>
        <xdr:cNvSpPr/>
      </xdr:nvSpPr>
      <xdr:spPr>
        <a:xfrm>
          <a:off x="14732000" y="1375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121429</xdr:rowOff>
    </xdr:from>
    <xdr:ext cx="762000" cy="259045"/>
    <xdr:sp macro="" textlink="">
      <xdr:nvSpPr>
        <xdr:cNvPr id="449" name="テキスト ボックス 448"/>
        <xdr:cNvSpPr txBox="1"/>
      </xdr:nvSpPr>
      <xdr:spPr>
        <a:xfrm>
          <a:off x="14401800" y="1383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39624</xdr:rowOff>
    </xdr:from>
    <xdr:to>
      <xdr:col>69</xdr:col>
      <xdr:colOff>142875</xdr:colOff>
      <xdr:row>80</xdr:row>
      <xdr:rowOff>141224</xdr:rowOff>
    </xdr:to>
    <xdr:sp macro="" textlink="">
      <xdr:nvSpPr>
        <xdr:cNvPr id="450" name="楕円 449"/>
        <xdr:cNvSpPr/>
      </xdr:nvSpPr>
      <xdr:spPr>
        <a:xfrm>
          <a:off x="13843000" y="1375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126001</xdr:rowOff>
    </xdr:from>
    <xdr:ext cx="762000" cy="259045"/>
    <xdr:sp macro="" textlink="">
      <xdr:nvSpPr>
        <xdr:cNvPr id="451" name="テキスト ボックス 450"/>
        <xdr:cNvSpPr txBox="1"/>
      </xdr:nvSpPr>
      <xdr:spPr>
        <a:xfrm>
          <a:off x="13512800" y="1384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14478</xdr:rowOff>
    </xdr:from>
    <xdr:to>
      <xdr:col>65</xdr:col>
      <xdr:colOff>53975</xdr:colOff>
      <xdr:row>79</xdr:row>
      <xdr:rowOff>116078</xdr:rowOff>
    </xdr:to>
    <xdr:sp macro="" textlink="">
      <xdr:nvSpPr>
        <xdr:cNvPr id="452" name="楕円 451"/>
        <xdr:cNvSpPr/>
      </xdr:nvSpPr>
      <xdr:spPr>
        <a:xfrm>
          <a:off x="12954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100855</xdr:rowOff>
    </xdr:from>
    <xdr:ext cx="762000" cy="259045"/>
    <xdr:sp macro="" textlink="">
      <xdr:nvSpPr>
        <xdr:cNvPr id="453" name="テキスト ボックス 452"/>
        <xdr:cNvSpPr txBox="1"/>
      </xdr:nvSpPr>
      <xdr:spPr>
        <a:xfrm>
          <a:off x="12623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宮城県気仙沼市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121976</xdr:rowOff>
    </xdr:from>
    <xdr:to>
      <xdr:col>29</xdr:col>
      <xdr:colOff>127000</xdr:colOff>
      <xdr:row>19</xdr:row>
      <xdr:rowOff>168353</xdr:rowOff>
    </xdr:to>
    <xdr:cxnSp macro="">
      <xdr:nvCxnSpPr>
        <xdr:cNvPr id="49" name="直線コネクタ 48"/>
        <xdr:cNvCxnSpPr/>
      </xdr:nvCxnSpPr>
      <xdr:spPr bwMode="auto">
        <a:xfrm flipV="1">
          <a:off x="5651500" y="2055551"/>
          <a:ext cx="0" cy="14179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140430</xdr:rowOff>
    </xdr:from>
    <xdr:ext cx="762000" cy="259045"/>
    <xdr:sp macro="" textlink="">
      <xdr:nvSpPr>
        <xdr:cNvPr id="50" name="人口1人当たり決算額の推移最小値テキスト130"/>
        <xdr:cNvSpPr txBox="1"/>
      </xdr:nvSpPr>
      <xdr:spPr>
        <a:xfrm>
          <a:off x="5740400" y="34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168353</xdr:rowOff>
    </xdr:from>
    <xdr:to>
      <xdr:col>30</xdr:col>
      <xdr:colOff>25400</xdr:colOff>
      <xdr:row>19</xdr:row>
      <xdr:rowOff>168353</xdr:rowOff>
    </xdr:to>
    <xdr:cxnSp macro="">
      <xdr:nvCxnSpPr>
        <xdr:cNvPr id="51" name="直線コネクタ 50"/>
        <xdr:cNvCxnSpPr/>
      </xdr:nvCxnSpPr>
      <xdr:spPr bwMode="auto">
        <a:xfrm>
          <a:off x="5562600" y="34735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36903</xdr:rowOff>
    </xdr:from>
    <xdr:ext cx="762000" cy="259045"/>
    <xdr:sp macro="" textlink="">
      <xdr:nvSpPr>
        <xdr:cNvPr id="52" name="人口1人当たり決算額の推移最大値テキスト130"/>
        <xdr:cNvSpPr txBox="1"/>
      </xdr:nvSpPr>
      <xdr:spPr>
        <a:xfrm>
          <a:off x="5740400" y="179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121976</xdr:rowOff>
    </xdr:from>
    <xdr:to>
      <xdr:col>30</xdr:col>
      <xdr:colOff>25400</xdr:colOff>
      <xdr:row>11</xdr:row>
      <xdr:rowOff>121976</xdr:rowOff>
    </xdr:to>
    <xdr:cxnSp macro="">
      <xdr:nvCxnSpPr>
        <xdr:cNvPr id="53" name="直線コネクタ 52"/>
        <xdr:cNvCxnSpPr/>
      </xdr:nvCxnSpPr>
      <xdr:spPr bwMode="auto">
        <a:xfrm>
          <a:off x="5562600" y="20555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155623</xdr:rowOff>
    </xdr:from>
    <xdr:to>
      <xdr:col>29</xdr:col>
      <xdr:colOff>127000</xdr:colOff>
      <xdr:row>13</xdr:row>
      <xdr:rowOff>6218</xdr:rowOff>
    </xdr:to>
    <xdr:cxnSp macro="">
      <xdr:nvCxnSpPr>
        <xdr:cNvPr id="54" name="直線コネクタ 53"/>
        <xdr:cNvCxnSpPr/>
      </xdr:nvCxnSpPr>
      <xdr:spPr bwMode="auto">
        <a:xfrm>
          <a:off x="5003800" y="2260648"/>
          <a:ext cx="647700" cy="22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22879</xdr:rowOff>
    </xdr:from>
    <xdr:ext cx="762000" cy="259045"/>
    <xdr:sp macro="" textlink="">
      <xdr:nvSpPr>
        <xdr:cNvPr id="55" name="人口1人当たり決算額の推移平均値テキスト130"/>
        <xdr:cNvSpPr txBox="1"/>
      </xdr:nvSpPr>
      <xdr:spPr>
        <a:xfrm>
          <a:off x="5740400" y="2813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50802</xdr:rowOff>
    </xdr:from>
    <xdr:to>
      <xdr:col>29</xdr:col>
      <xdr:colOff>177800</xdr:colOff>
      <xdr:row>16</xdr:row>
      <xdr:rowOff>152402</xdr:rowOff>
    </xdr:to>
    <xdr:sp macro="" textlink="">
      <xdr:nvSpPr>
        <xdr:cNvPr id="56" name="フローチャート: 判断 55"/>
        <xdr:cNvSpPr/>
      </xdr:nvSpPr>
      <xdr:spPr bwMode="auto">
        <a:xfrm>
          <a:off x="5600700" y="2841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155623</xdr:rowOff>
    </xdr:from>
    <xdr:to>
      <xdr:col>26</xdr:col>
      <xdr:colOff>50800</xdr:colOff>
      <xdr:row>13</xdr:row>
      <xdr:rowOff>48881</xdr:rowOff>
    </xdr:to>
    <xdr:cxnSp macro="">
      <xdr:nvCxnSpPr>
        <xdr:cNvPr id="57" name="直線コネクタ 56"/>
        <xdr:cNvCxnSpPr/>
      </xdr:nvCxnSpPr>
      <xdr:spPr bwMode="auto">
        <a:xfrm flipV="1">
          <a:off x="4305300" y="2260648"/>
          <a:ext cx="698500" cy="647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102022</xdr:rowOff>
    </xdr:from>
    <xdr:to>
      <xdr:col>26</xdr:col>
      <xdr:colOff>101600</xdr:colOff>
      <xdr:row>18</xdr:row>
      <xdr:rowOff>32172</xdr:rowOff>
    </xdr:to>
    <xdr:sp macro="" textlink="">
      <xdr:nvSpPr>
        <xdr:cNvPr id="58" name="フローチャート: 判断 57"/>
        <xdr:cNvSpPr/>
      </xdr:nvSpPr>
      <xdr:spPr bwMode="auto">
        <a:xfrm>
          <a:off x="4953000" y="3064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16949</xdr:rowOff>
    </xdr:from>
    <xdr:ext cx="736600" cy="259045"/>
    <xdr:sp macro="" textlink="">
      <xdr:nvSpPr>
        <xdr:cNvPr id="59" name="テキスト ボックス 58"/>
        <xdr:cNvSpPr txBox="1"/>
      </xdr:nvSpPr>
      <xdr:spPr>
        <a:xfrm>
          <a:off x="4622800" y="3150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48881</xdr:rowOff>
    </xdr:from>
    <xdr:to>
      <xdr:col>22</xdr:col>
      <xdr:colOff>114300</xdr:colOff>
      <xdr:row>13</xdr:row>
      <xdr:rowOff>96129</xdr:rowOff>
    </xdr:to>
    <xdr:cxnSp macro="">
      <xdr:nvCxnSpPr>
        <xdr:cNvPr id="60" name="直線コネクタ 59"/>
        <xdr:cNvCxnSpPr/>
      </xdr:nvCxnSpPr>
      <xdr:spPr bwMode="auto">
        <a:xfrm flipV="1">
          <a:off x="3606800" y="2325356"/>
          <a:ext cx="698500" cy="47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125582</xdr:rowOff>
    </xdr:from>
    <xdr:to>
      <xdr:col>22</xdr:col>
      <xdr:colOff>165100</xdr:colOff>
      <xdr:row>18</xdr:row>
      <xdr:rowOff>55732</xdr:rowOff>
    </xdr:to>
    <xdr:sp macro="" textlink="">
      <xdr:nvSpPr>
        <xdr:cNvPr id="61" name="フローチャート: 判断 60"/>
        <xdr:cNvSpPr/>
      </xdr:nvSpPr>
      <xdr:spPr bwMode="auto">
        <a:xfrm>
          <a:off x="4254500" y="3087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40509</xdr:rowOff>
    </xdr:from>
    <xdr:ext cx="762000" cy="259045"/>
    <xdr:sp macro="" textlink="">
      <xdr:nvSpPr>
        <xdr:cNvPr id="62" name="テキスト ボックス 61"/>
        <xdr:cNvSpPr txBox="1"/>
      </xdr:nvSpPr>
      <xdr:spPr>
        <a:xfrm>
          <a:off x="3924300" y="317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96129</xdr:rowOff>
    </xdr:from>
    <xdr:to>
      <xdr:col>18</xdr:col>
      <xdr:colOff>177800</xdr:colOff>
      <xdr:row>14</xdr:row>
      <xdr:rowOff>10962</xdr:rowOff>
    </xdr:to>
    <xdr:cxnSp macro="">
      <xdr:nvCxnSpPr>
        <xdr:cNvPr id="63" name="直線コネクタ 62"/>
        <xdr:cNvCxnSpPr/>
      </xdr:nvCxnSpPr>
      <xdr:spPr bwMode="auto">
        <a:xfrm flipV="1">
          <a:off x="2908300" y="2372604"/>
          <a:ext cx="698500" cy="86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143442</xdr:rowOff>
    </xdr:from>
    <xdr:to>
      <xdr:col>19</xdr:col>
      <xdr:colOff>38100</xdr:colOff>
      <xdr:row>18</xdr:row>
      <xdr:rowOff>73592</xdr:rowOff>
    </xdr:to>
    <xdr:sp macro="" textlink="">
      <xdr:nvSpPr>
        <xdr:cNvPr id="64" name="フローチャート: 判断 63"/>
        <xdr:cNvSpPr/>
      </xdr:nvSpPr>
      <xdr:spPr bwMode="auto">
        <a:xfrm>
          <a:off x="3556000" y="3105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58369</xdr:rowOff>
    </xdr:from>
    <xdr:ext cx="762000" cy="259045"/>
    <xdr:sp macro="" textlink="">
      <xdr:nvSpPr>
        <xdr:cNvPr id="65" name="テキスト ボックス 64"/>
        <xdr:cNvSpPr txBox="1"/>
      </xdr:nvSpPr>
      <xdr:spPr>
        <a:xfrm>
          <a:off x="3225800" y="319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158858</xdr:rowOff>
    </xdr:from>
    <xdr:to>
      <xdr:col>15</xdr:col>
      <xdr:colOff>101600</xdr:colOff>
      <xdr:row>18</xdr:row>
      <xdr:rowOff>89008</xdr:rowOff>
    </xdr:to>
    <xdr:sp macro="" textlink="">
      <xdr:nvSpPr>
        <xdr:cNvPr id="66" name="フローチャート: 判断 65"/>
        <xdr:cNvSpPr/>
      </xdr:nvSpPr>
      <xdr:spPr bwMode="auto">
        <a:xfrm>
          <a:off x="2857500" y="31211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73785</xdr:rowOff>
    </xdr:from>
    <xdr:ext cx="762000" cy="259045"/>
    <xdr:sp macro="" textlink="">
      <xdr:nvSpPr>
        <xdr:cNvPr id="67" name="テキスト ボックス 66"/>
        <xdr:cNvSpPr txBox="1"/>
      </xdr:nvSpPr>
      <xdr:spPr>
        <a:xfrm>
          <a:off x="2527300" y="3207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126868</xdr:rowOff>
    </xdr:from>
    <xdr:to>
      <xdr:col>29</xdr:col>
      <xdr:colOff>177800</xdr:colOff>
      <xdr:row>13</xdr:row>
      <xdr:rowOff>57018</xdr:rowOff>
    </xdr:to>
    <xdr:sp macro="" textlink="">
      <xdr:nvSpPr>
        <xdr:cNvPr id="73" name="楕円 72"/>
        <xdr:cNvSpPr/>
      </xdr:nvSpPr>
      <xdr:spPr bwMode="auto">
        <a:xfrm>
          <a:off x="5600700" y="2231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143395</xdr:rowOff>
    </xdr:from>
    <xdr:ext cx="762000" cy="259045"/>
    <xdr:sp macro="" textlink="">
      <xdr:nvSpPr>
        <xdr:cNvPr id="74" name="人口1人当たり決算額の推移該当値テキスト130"/>
        <xdr:cNvSpPr txBox="1"/>
      </xdr:nvSpPr>
      <xdr:spPr>
        <a:xfrm>
          <a:off x="5740400" y="2076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104823</xdr:rowOff>
    </xdr:from>
    <xdr:to>
      <xdr:col>26</xdr:col>
      <xdr:colOff>101600</xdr:colOff>
      <xdr:row>13</xdr:row>
      <xdr:rowOff>34973</xdr:rowOff>
    </xdr:to>
    <xdr:sp macro="" textlink="">
      <xdr:nvSpPr>
        <xdr:cNvPr id="75" name="楕円 74"/>
        <xdr:cNvSpPr/>
      </xdr:nvSpPr>
      <xdr:spPr bwMode="auto">
        <a:xfrm>
          <a:off x="4953000" y="2209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45150</xdr:rowOff>
    </xdr:from>
    <xdr:ext cx="736600" cy="259045"/>
    <xdr:sp macro="" textlink="">
      <xdr:nvSpPr>
        <xdr:cNvPr id="76" name="テキスト ボックス 75"/>
        <xdr:cNvSpPr txBox="1"/>
      </xdr:nvSpPr>
      <xdr:spPr>
        <a:xfrm>
          <a:off x="4622800" y="1978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169531</xdr:rowOff>
    </xdr:from>
    <xdr:to>
      <xdr:col>22</xdr:col>
      <xdr:colOff>165100</xdr:colOff>
      <xdr:row>13</xdr:row>
      <xdr:rowOff>99681</xdr:rowOff>
    </xdr:to>
    <xdr:sp macro="" textlink="">
      <xdr:nvSpPr>
        <xdr:cNvPr id="77" name="楕円 76"/>
        <xdr:cNvSpPr/>
      </xdr:nvSpPr>
      <xdr:spPr bwMode="auto">
        <a:xfrm>
          <a:off x="4254500" y="2274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109858</xdr:rowOff>
    </xdr:from>
    <xdr:ext cx="762000" cy="259045"/>
    <xdr:sp macro="" textlink="">
      <xdr:nvSpPr>
        <xdr:cNvPr id="78" name="テキスト ボックス 77"/>
        <xdr:cNvSpPr txBox="1"/>
      </xdr:nvSpPr>
      <xdr:spPr>
        <a:xfrm>
          <a:off x="3924300" y="204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45329</xdr:rowOff>
    </xdr:from>
    <xdr:to>
      <xdr:col>19</xdr:col>
      <xdr:colOff>38100</xdr:colOff>
      <xdr:row>13</xdr:row>
      <xdr:rowOff>146929</xdr:rowOff>
    </xdr:to>
    <xdr:sp macro="" textlink="">
      <xdr:nvSpPr>
        <xdr:cNvPr id="79" name="楕円 78"/>
        <xdr:cNvSpPr/>
      </xdr:nvSpPr>
      <xdr:spPr bwMode="auto">
        <a:xfrm>
          <a:off x="3556000" y="2321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157106</xdr:rowOff>
    </xdr:from>
    <xdr:ext cx="762000" cy="259045"/>
    <xdr:sp macro="" textlink="">
      <xdr:nvSpPr>
        <xdr:cNvPr id="80" name="テキスト ボックス 79"/>
        <xdr:cNvSpPr txBox="1"/>
      </xdr:nvSpPr>
      <xdr:spPr>
        <a:xfrm>
          <a:off x="3225800" y="209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131612</xdr:rowOff>
    </xdr:from>
    <xdr:to>
      <xdr:col>15</xdr:col>
      <xdr:colOff>101600</xdr:colOff>
      <xdr:row>14</xdr:row>
      <xdr:rowOff>61762</xdr:rowOff>
    </xdr:to>
    <xdr:sp macro="" textlink="">
      <xdr:nvSpPr>
        <xdr:cNvPr id="81" name="楕円 80"/>
        <xdr:cNvSpPr/>
      </xdr:nvSpPr>
      <xdr:spPr bwMode="auto">
        <a:xfrm>
          <a:off x="2857500" y="2408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71939</xdr:rowOff>
    </xdr:from>
    <xdr:ext cx="762000" cy="259045"/>
    <xdr:sp macro="" textlink="">
      <xdr:nvSpPr>
        <xdr:cNvPr id="82" name="テキスト ボックス 81"/>
        <xdr:cNvSpPr txBox="1"/>
      </xdr:nvSpPr>
      <xdr:spPr>
        <a:xfrm>
          <a:off x="2527300" y="217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146202</xdr:rowOff>
    </xdr:from>
    <xdr:to>
      <xdr:col>29</xdr:col>
      <xdr:colOff>127000</xdr:colOff>
      <xdr:row>38</xdr:row>
      <xdr:rowOff>100581</xdr:rowOff>
    </xdr:to>
    <xdr:cxnSp macro="">
      <xdr:nvCxnSpPr>
        <xdr:cNvPr id="113" name="直線コネクタ 112"/>
        <xdr:cNvCxnSpPr/>
      </xdr:nvCxnSpPr>
      <xdr:spPr bwMode="auto">
        <a:xfrm flipV="1">
          <a:off x="5651500" y="6070752"/>
          <a:ext cx="0" cy="14974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72658</xdr:rowOff>
    </xdr:from>
    <xdr:ext cx="762000" cy="259045"/>
    <xdr:sp macro="" textlink="">
      <xdr:nvSpPr>
        <xdr:cNvPr id="114" name="人口1人当たり決算額の推移最小値テキスト445"/>
        <xdr:cNvSpPr txBox="1"/>
      </xdr:nvSpPr>
      <xdr:spPr>
        <a:xfrm>
          <a:off x="5740400" y="754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100581</xdr:rowOff>
    </xdr:from>
    <xdr:to>
      <xdr:col>30</xdr:col>
      <xdr:colOff>25400</xdr:colOff>
      <xdr:row>38</xdr:row>
      <xdr:rowOff>100581</xdr:rowOff>
    </xdr:to>
    <xdr:cxnSp macro="">
      <xdr:nvCxnSpPr>
        <xdr:cNvPr id="115" name="直線コネクタ 114"/>
        <xdr:cNvCxnSpPr/>
      </xdr:nvCxnSpPr>
      <xdr:spPr bwMode="auto">
        <a:xfrm>
          <a:off x="5562600" y="7568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61129</xdr:rowOff>
    </xdr:from>
    <xdr:ext cx="762000" cy="259045"/>
    <xdr:sp macro="" textlink="">
      <xdr:nvSpPr>
        <xdr:cNvPr id="116" name="人口1人当たり決算額の推移最大値テキスト445"/>
        <xdr:cNvSpPr txBox="1"/>
      </xdr:nvSpPr>
      <xdr:spPr>
        <a:xfrm>
          <a:off x="5740400" y="581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146202</xdr:rowOff>
    </xdr:from>
    <xdr:to>
      <xdr:col>30</xdr:col>
      <xdr:colOff>25400</xdr:colOff>
      <xdr:row>33</xdr:row>
      <xdr:rowOff>146202</xdr:rowOff>
    </xdr:to>
    <xdr:cxnSp macro="">
      <xdr:nvCxnSpPr>
        <xdr:cNvPr id="117" name="直線コネクタ 116"/>
        <xdr:cNvCxnSpPr/>
      </xdr:nvCxnSpPr>
      <xdr:spPr bwMode="auto">
        <a:xfrm>
          <a:off x="5562600" y="60707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209524</xdr:rowOff>
    </xdr:from>
    <xdr:to>
      <xdr:col>29</xdr:col>
      <xdr:colOff>127000</xdr:colOff>
      <xdr:row>35</xdr:row>
      <xdr:rowOff>262756</xdr:rowOff>
    </xdr:to>
    <xdr:cxnSp macro="">
      <xdr:nvCxnSpPr>
        <xdr:cNvPr id="118" name="直線コネクタ 117"/>
        <xdr:cNvCxnSpPr/>
      </xdr:nvCxnSpPr>
      <xdr:spPr bwMode="auto">
        <a:xfrm flipV="1">
          <a:off x="5003800" y="6819874"/>
          <a:ext cx="647700" cy="53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237133</xdr:rowOff>
    </xdr:from>
    <xdr:ext cx="762000" cy="259045"/>
    <xdr:sp macro="" textlink="">
      <xdr:nvSpPr>
        <xdr:cNvPr id="119" name="人口1人当たり決算額の推移平均値テキスト445"/>
        <xdr:cNvSpPr txBox="1"/>
      </xdr:nvSpPr>
      <xdr:spPr>
        <a:xfrm>
          <a:off x="5740400" y="6847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265056</xdr:rowOff>
    </xdr:from>
    <xdr:to>
      <xdr:col>29</xdr:col>
      <xdr:colOff>177800</xdr:colOff>
      <xdr:row>36</xdr:row>
      <xdr:rowOff>23756</xdr:rowOff>
    </xdr:to>
    <xdr:sp macro="" textlink="">
      <xdr:nvSpPr>
        <xdr:cNvPr id="120" name="フローチャート: 判断 119"/>
        <xdr:cNvSpPr/>
      </xdr:nvSpPr>
      <xdr:spPr bwMode="auto">
        <a:xfrm>
          <a:off x="5600700" y="68754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247603</xdr:rowOff>
    </xdr:from>
    <xdr:to>
      <xdr:col>26</xdr:col>
      <xdr:colOff>50800</xdr:colOff>
      <xdr:row>35</xdr:row>
      <xdr:rowOff>262756</xdr:rowOff>
    </xdr:to>
    <xdr:cxnSp macro="">
      <xdr:nvCxnSpPr>
        <xdr:cNvPr id="121" name="直線コネクタ 120"/>
        <xdr:cNvCxnSpPr/>
      </xdr:nvCxnSpPr>
      <xdr:spPr bwMode="auto">
        <a:xfrm>
          <a:off x="4305300" y="6857953"/>
          <a:ext cx="698500" cy="15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8534</xdr:rowOff>
    </xdr:from>
    <xdr:to>
      <xdr:col>26</xdr:col>
      <xdr:colOff>101600</xdr:colOff>
      <xdr:row>37</xdr:row>
      <xdr:rowOff>110134</xdr:rowOff>
    </xdr:to>
    <xdr:sp macro="" textlink="">
      <xdr:nvSpPr>
        <xdr:cNvPr id="122" name="フローチャート: 判断 121"/>
        <xdr:cNvSpPr/>
      </xdr:nvSpPr>
      <xdr:spPr bwMode="auto">
        <a:xfrm>
          <a:off x="4953000" y="71332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94911</xdr:rowOff>
    </xdr:from>
    <xdr:ext cx="736600" cy="259045"/>
    <xdr:sp macro="" textlink="">
      <xdr:nvSpPr>
        <xdr:cNvPr id="123" name="テキスト ボックス 122"/>
        <xdr:cNvSpPr txBox="1"/>
      </xdr:nvSpPr>
      <xdr:spPr>
        <a:xfrm>
          <a:off x="4622800" y="7219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236728</xdr:rowOff>
    </xdr:from>
    <xdr:to>
      <xdr:col>22</xdr:col>
      <xdr:colOff>114300</xdr:colOff>
      <xdr:row>35</xdr:row>
      <xdr:rowOff>247603</xdr:rowOff>
    </xdr:to>
    <xdr:cxnSp macro="">
      <xdr:nvCxnSpPr>
        <xdr:cNvPr id="124" name="直線コネクタ 123"/>
        <xdr:cNvCxnSpPr/>
      </xdr:nvCxnSpPr>
      <xdr:spPr bwMode="auto">
        <a:xfrm>
          <a:off x="3606800" y="6847078"/>
          <a:ext cx="698500" cy="10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9155</xdr:rowOff>
    </xdr:from>
    <xdr:to>
      <xdr:col>22</xdr:col>
      <xdr:colOff>165100</xdr:colOff>
      <xdr:row>37</xdr:row>
      <xdr:rowOff>110755</xdr:rowOff>
    </xdr:to>
    <xdr:sp macro="" textlink="">
      <xdr:nvSpPr>
        <xdr:cNvPr id="125" name="フローチャート: 判断 124"/>
        <xdr:cNvSpPr/>
      </xdr:nvSpPr>
      <xdr:spPr bwMode="auto">
        <a:xfrm>
          <a:off x="4254500" y="71338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95532</xdr:rowOff>
    </xdr:from>
    <xdr:ext cx="762000" cy="259045"/>
    <xdr:sp macro="" textlink="">
      <xdr:nvSpPr>
        <xdr:cNvPr id="126" name="テキスト ボックス 125"/>
        <xdr:cNvSpPr txBox="1"/>
      </xdr:nvSpPr>
      <xdr:spPr>
        <a:xfrm>
          <a:off x="3924300" y="7220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236173</xdr:rowOff>
    </xdr:from>
    <xdr:to>
      <xdr:col>18</xdr:col>
      <xdr:colOff>177800</xdr:colOff>
      <xdr:row>35</xdr:row>
      <xdr:rowOff>236728</xdr:rowOff>
    </xdr:to>
    <xdr:cxnSp macro="">
      <xdr:nvCxnSpPr>
        <xdr:cNvPr id="127" name="直線コネクタ 126"/>
        <xdr:cNvCxnSpPr/>
      </xdr:nvCxnSpPr>
      <xdr:spPr bwMode="auto">
        <a:xfrm>
          <a:off x="2908300" y="6846523"/>
          <a:ext cx="698500" cy="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165877</xdr:rowOff>
    </xdr:from>
    <xdr:to>
      <xdr:col>19</xdr:col>
      <xdr:colOff>38100</xdr:colOff>
      <xdr:row>37</xdr:row>
      <xdr:rowOff>96027</xdr:rowOff>
    </xdr:to>
    <xdr:sp macro="" textlink="">
      <xdr:nvSpPr>
        <xdr:cNvPr id="128" name="フローチャート: 判断 127"/>
        <xdr:cNvSpPr/>
      </xdr:nvSpPr>
      <xdr:spPr bwMode="auto">
        <a:xfrm>
          <a:off x="3556000" y="71191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80804</xdr:rowOff>
    </xdr:from>
    <xdr:ext cx="762000" cy="259045"/>
    <xdr:sp macro="" textlink="">
      <xdr:nvSpPr>
        <xdr:cNvPr id="129" name="テキスト ボックス 128"/>
        <xdr:cNvSpPr txBox="1"/>
      </xdr:nvSpPr>
      <xdr:spPr>
        <a:xfrm>
          <a:off x="3225800" y="720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139784</xdr:rowOff>
    </xdr:from>
    <xdr:to>
      <xdr:col>15</xdr:col>
      <xdr:colOff>101600</xdr:colOff>
      <xdr:row>37</xdr:row>
      <xdr:rowOff>69934</xdr:rowOff>
    </xdr:to>
    <xdr:sp macro="" textlink="">
      <xdr:nvSpPr>
        <xdr:cNvPr id="130" name="フローチャート: 判断 129"/>
        <xdr:cNvSpPr/>
      </xdr:nvSpPr>
      <xdr:spPr bwMode="auto">
        <a:xfrm>
          <a:off x="2857500" y="70930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54711</xdr:rowOff>
    </xdr:from>
    <xdr:ext cx="762000" cy="259045"/>
    <xdr:sp macro="" textlink="">
      <xdr:nvSpPr>
        <xdr:cNvPr id="131" name="テキスト ボックス 130"/>
        <xdr:cNvSpPr txBox="1"/>
      </xdr:nvSpPr>
      <xdr:spPr>
        <a:xfrm>
          <a:off x="2527300" y="717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158724</xdr:rowOff>
    </xdr:from>
    <xdr:to>
      <xdr:col>29</xdr:col>
      <xdr:colOff>177800</xdr:colOff>
      <xdr:row>35</xdr:row>
      <xdr:rowOff>260324</xdr:rowOff>
    </xdr:to>
    <xdr:sp macro="" textlink="">
      <xdr:nvSpPr>
        <xdr:cNvPr id="137" name="楕円 136"/>
        <xdr:cNvSpPr/>
      </xdr:nvSpPr>
      <xdr:spPr bwMode="auto">
        <a:xfrm>
          <a:off x="5600700" y="6769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3801</xdr:rowOff>
    </xdr:from>
    <xdr:ext cx="762000" cy="259045"/>
    <xdr:sp macro="" textlink="">
      <xdr:nvSpPr>
        <xdr:cNvPr id="138" name="人口1人当たり決算額の推移該当値テキスト445"/>
        <xdr:cNvSpPr txBox="1"/>
      </xdr:nvSpPr>
      <xdr:spPr>
        <a:xfrm>
          <a:off x="5740400" y="6614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211956</xdr:rowOff>
    </xdr:from>
    <xdr:to>
      <xdr:col>26</xdr:col>
      <xdr:colOff>101600</xdr:colOff>
      <xdr:row>35</xdr:row>
      <xdr:rowOff>313556</xdr:rowOff>
    </xdr:to>
    <xdr:sp macro="" textlink="">
      <xdr:nvSpPr>
        <xdr:cNvPr id="139" name="楕円 138"/>
        <xdr:cNvSpPr/>
      </xdr:nvSpPr>
      <xdr:spPr bwMode="auto">
        <a:xfrm>
          <a:off x="4953000" y="6822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323733</xdr:rowOff>
    </xdr:from>
    <xdr:ext cx="736600" cy="259045"/>
    <xdr:sp macro="" textlink="">
      <xdr:nvSpPr>
        <xdr:cNvPr id="140" name="テキスト ボックス 139"/>
        <xdr:cNvSpPr txBox="1"/>
      </xdr:nvSpPr>
      <xdr:spPr>
        <a:xfrm>
          <a:off x="4622800" y="6591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196803</xdr:rowOff>
    </xdr:from>
    <xdr:to>
      <xdr:col>22</xdr:col>
      <xdr:colOff>165100</xdr:colOff>
      <xdr:row>35</xdr:row>
      <xdr:rowOff>298403</xdr:rowOff>
    </xdr:to>
    <xdr:sp macro="" textlink="">
      <xdr:nvSpPr>
        <xdr:cNvPr id="141" name="楕円 140"/>
        <xdr:cNvSpPr/>
      </xdr:nvSpPr>
      <xdr:spPr bwMode="auto">
        <a:xfrm>
          <a:off x="4254500" y="6807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308580</xdr:rowOff>
    </xdr:from>
    <xdr:ext cx="762000" cy="259045"/>
    <xdr:sp macro="" textlink="">
      <xdr:nvSpPr>
        <xdr:cNvPr id="142" name="テキスト ボックス 141"/>
        <xdr:cNvSpPr txBox="1"/>
      </xdr:nvSpPr>
      <xdr:spPr>
        <a:xfrm>
          <a:off x="3924300" y="6576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185928</xdr:rowOff>
    </xdr:from>
    <xdr:to>
      <xdr:col>19</xdr:col>
      <xdr:colOff>38100</xdr:colOff>
      <xdr:row>35</xdr:row>
      <xdr:rowOff>287528</xdr:rowOff>
    </xdr:to>
    <xdr:sp macro="" textlink="">
      <xdr:nvSpPr>
        <xdr:cNvPr id="143" name="楕円 142"/>
        <xdr:cNvSpPr/>
      </xdr:nvSpPr>
      <xdr:spPr bwMode="auto">
        <a:xfrm>
          <a:off x="3556000" y="6796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297705</xdr:rowOff>
    </xdr:from>
    <xdr:ext cx="762000" cy="259045"/>
    <xdr:sp macro="" textlink="">
      <xdr:nvSpPr>
        <xdr:cNvPr id="144" name="テキスト ボックス 143"/>
        <xdr:cNvSpPr txBox="1"/>
      </xdr:nvSpPr>
      <xdr:spPr>
        <a:xfrm>
          <a:off x="3225800" y="656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185373</xdr:rowOff>
    </xdr:from>
    <xdr:to>
      <xdr:col>15</xdr:col>
      <xdr:colOff>101600</xdr:colOff>
      <xdr:row>35</xdr:row>
      <xdr:rowOff>286973</xdr:rowOff>
    </xdr:to>
    <xdr:sp macro="" textlink="">
      <xdr:nvSpPr>
        <xdr:cNvPr id="145" name="楕円 144"/>
        <xdr:cNvSpPr/>
      </xdr:nvSpPr>
      <xdr:spPr bwMode="auto">
        <a:xfrm>
          <a:off x="2857500" y="6795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297150</xdr:rowOff>
    </xdr:from>
    <xdr:ext cx="762000" cy="259045"/>
    <xdr:sp macro="" textlink="">
      <xdr:nvSpPr>
        <xdr:cNvPr id="146" name="テキスト ボックス 145"/>
        <xdr:cNvSpPr txBox="1"/>
      </xdr:nvSpPr>
      <xdr:spPr>
        <a:xfrm>
          <a:off x="2527300" y="656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宮城県気仙沼市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60,151
59,604
332.44
78,008,663
69,421,915
3,836,850
19,242,836
30,853,761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52222</xdr:rowOff>
    </xdr:from>
    <xdr:to>
      <xdr:col>24</xdr:col>
      <xdr:colOff>62865</xdr:colOff>
      <xdr:row>37</xdr:row>
      <xdr:rowOff>125692</xdr:rowOff>
    </xdr:to>
    <xdr:cxnSp macro="">
      <xdr:nvCxnSpPr>
        <xdr:cNvPr id="56" name="直線コネクタ 55"/>
        <xdr:cNvCxnSpPr/>
      </xdr:nvCxnSpPr>
      <xdr:spPr>
        <a:xfrm flipV="1">
          <a:off x="4633595" y="5195722"/>
          <a:ext cx="1270" cy="1273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129519</xdr:rowOff>
    </xdr:from>
    <xdr:ext cx="534377" cy="259045"/>
    <xdr:sp macro="" textlink="">
      <xdr:nvSpPr>
        <xdr:cNvPr id="57" name="人件費最小値テキスト"/>
        <xdr:cNvSpPr txBox="1"/>
      </xdr:nvSpPr>
      <xdr:spPr>
        <a:xfrm>
          <a:off x="4686300" y="647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125692</xdr:rowOff>
    </xdr:from>
    <xdr:to>
      <xdr:col>24</xdr:col>
      <xdr:colOff>152400</xdr:colOff>
      <xdr:row>37</xdr:row>
      <xdr:rowOff>125692</xdr:rowOff>
    </xdr:to>
    <xdr:cxnSp macro="">
      <xdr:nvCxnSpPr>
        <xdr:cNvPr id="58" name="直線コネクタ 57"/>
        <xdr:cNvCxnSpPr/>
      </xdr:nvCxnSpPr>
      <xdr:spPr>
        <a:xfrm>
          <a:off x="4546600" y="64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170349</xdr:rowOff>
    </xdr:from>
    <xdr:ext cx="599010" cy="259045"/>
    <xdr:sp macro="" textlink="">
      <xdr:nvSpPr>
        <xdr:cNvPr id="59" name="人件費最大値テキスト"/>
        <xdr:cNvSpPr txBox="1"/>
      </xdr:nvSpPr>
      <xdr:spPr>
        <a:xfrm>
          <a:off x="4686300" y="497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52222</xdr:rowOff>
    </xdr:from>
    <xdr:to>
      <xdr:col>24</xdr:col>
      <xdr:colOff>152400</xdr:colOff>
      <xdr:row>30</xdr:row>
      <xdr:rowOff>52222</xdr:rowOff>
    </xdr:to>
    <xdr:cxnSp macro="">
      <xdr:nvCxnSpPr>
        <xdr:cNvPr id="60" name="直線コネクタ 59"/>
        <xdr:cNvCxnSpPr/>
      </xdr:nvCxnSpPr>
      <xdr:spPr>
        <a:xfrm>
          <a:off x="4546600" y="519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50546</xdr:rowOff>
    </xdr:from>
    <xdr:to>
      <xdr:col>24</xdr:col>
      <xdr:colOff>63500</xdr:colOff>
      <xdr:row>33</xdr:row>
      <xdr:rowOff>51181</xdr:rowOff>
    </xdr:to>
    <xdr:cxnSp macro="">
      <xdr:nvCxnSpPr>
        <xdr:cNvPr id="61" name="直線コネクタ 60"/>
        <xdr:cNvCxnSpPr/>
      </xdr:nvCxnSpPr>
      <xdr:spPr>
        <a:xfrm>
          <a:off x="3797300" y="5708396"/>
          <a:ext cx="8382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121937</xdr:rowOff>
    </xdr:from>
    <xdr:ext cx="534377" cy="259045"/>
    <xdr:sp macro="" textlink="">
      <xdr:nvSpPr>
        <xdr:cNvPr id="62" name="人件費平均値テキスト"/>
        <xdr:cNvSpPr txBox="1"/>
      </xdr:nvSpPr>
      <xdr:spPr>
        <a:xfrm>
          <a:off x="4686300" y="5951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143510</xdr:rowOff>
    </xdr:from>
    <xdr:to>
      <xdr:col>24</xdr:col>
      <xdr:colOff>114300</xdr:colOff>
      <xdr:row>35</xdr:row>
      <xdr:rowOff>73660</xdr:rowOff>
    </xdr:to>
    <xdr:sp macro="" textlink="">
      <xdr:nvSpPr>
        <xdr:cNvPr id="63" name="フローチャート: 判断 62"/>
        <xdr:cNvSpPr/>
      </xdr:nvSpPr>
      <xdr:spPr>
        <a:xfrm>
          <a:off x="45847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50546</xdr:rowOff>
    </xdr:from>
    <xdr:to>
      <xdr:col>19</xdr:col>
      <xdr:colOff>177800</xdr:colOff>
      <xdr:row>33</xdr:row>
      <xdr:rowOff>125616</xdr:rowOff>
    </xdr:to>
    <xdr:cxnSp macro="">
      <xdr:nvCxnSpPr>
        <xdr:cNvPr id="64" name="直線コネクタ 63"/>
        <xdr:cNvCxnSpPr/>
      </xdr:nvCxnSpPr>
      <xdr:spPr>
        <a:xfrm flipV="1">
          <a:off x="2908300" y="5708396"/>
          <a:ext cx="889000" cy="7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163868</xdr:rowOff>
    </xdr:from>
    <xdr:to>
      <xdr:col>20</xdr:col>
      <xdr:colOff>38100</xdr:colOff>
      <xdr:row>36</xdr:row>
      <xdr:rowOff>94018</xdr:rowOff>
    </xdr:to>
    <xdr:sp macro="" textlink="">
      <xdr:nvSpPr>
        <xdr:cNvPr id="65" name="フローチャート: 判断 64"/>
        <xdr:cNvSpPr/>
      </xdr:nvSpPr>
      <xdr:spPr>
        <a:xfrm>
          <a:off x="3746500" y="616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85145</xdr:rowOff>
    </xdr:from>
    <xdr:ext cx="534377" cy="259045"/>
    <xdr:sp macro="" textlink="">
      <xdr:nvSpPr>
        <xdr:cNvPr id="66" name="テキスト ボックス 65"/>
        <xdr:cNvSpPr txBox="1"/>
      </xdr:nvSpPr>
      <xdr:spPr>
        <a:xfrm>
          <a:off x="3530111" y="625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125616</xdr:rowOff>
    </xdr:from>
    <xdr:to>
      <xdr:col>15</xdr:col>
      <xdr:colOff>50800</xdr:colOff>
      <xdr:row>33</xdr:row>
      <xdr:rowOff>164770</xdr:rowOff>
    </xdr:to>
    <xdr:cxnSp macro="">
      <xdr:nvCxnSpPr>
        <xdr:cNvPr id="67" name="直線コネクタ 66"/>
        <xdr:cNvCxnSpPr/>
      </xdr:nvCxnSpPr>
      <xdr:spPr>
        <a:xfrm flipV="1">
          <a:off x="2019300" y="5783466"/>
          <a:ext cx="889000" cy="3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85103</xdr:rowOff>
    </xdr:from>
    <xdr:to>
      <xdr:col>15</xdr:col>
      <xdr:colOff>101600</xdr:colOff>
      <xdr:row>37</xdr:row>
      <xdr:rowOff>15253</xdr:rowOff>
    </xdr:to>
    <xdr:sp macro="" textlink="">
      <xdr:nvSpPr>
        <xdr:cNvPr id="68" name="フローチャート: 判断 67"/>
        <xdr:cNvSpPr/>
      </xdr:nvSpPr>
      <xdr:spPr>
        <a:xfrm>
          <a:off x="2857500" y="625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6380</xdr:rowOff>
    </xdr:from>
    <xdr:ext cx="534377" cy="259045"/>
    <xdr:sp macro="" textlink="">
      <xdr:nvSpPr>
        <xdr:cNvPr id="69" name="テキスト ボックス 68"/>
        <xdr:cNvSpPr txBox="1"/>
      </xdr:nvSpPr>
      <xdr:spPr>
        <a:xfrm>
          <a:off x="2641111" y="635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164770</xdr:rowOff>
    </xdr:from>
    <xdr:to>
      <xdr:col>10</xdr:col>
      <xdr:colOff>114300</xdr:colOff>
      <xdr:row>34</xdr:row>
      <xdr:rowOff>43929</xdr:rowOff>
    </xdr:to>
    <xdr:cxnSp macro="">
      <xdr:nvCxnSpPr>
        <xdr:cNvPr id="70" name="直線コネクタ 69"/>
        <xdr:cNvCxnSpPr/>
      </xdr:nvCxnSpPr>
      <xdr:spPr>
        <a:xfrm flipV="1">
          <a:off x="1130300" y="5822620"/>
          <a:ext cx="889000" cy="50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93383</xdr:rowOff>
    </xdr:from>
    <xdr:to>
      <xdr:col>10</xdr:col>
      <xdr:colOff>165100</xdr:colOff>
      <xdr:row>37</xdr:row>
      <xdr:rowOff>23533</xdr:rowOff>
    </xdr:to>
    <xdr:sp macro="" textlink="">
      <xdr:nvSpPr>
        <xdr:cNvPr id="71" name="フローチャート: 判断 70"/>
        <xdr:cNvSpPr/>
      </xdr:nvSpPr>
      <xdr:spPr>
        <a:xfrm>
          <a:off x="1968500" y="626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14660</xdr:rowOff>
    </xdr:from>
    <xdr:ext cx="534377" cy="259045"/>
    <xdr:sp macro="" textlink="">
      <xdr:nvSpPr>
        <xdr:cNvPr id="72" name="テキスト ボックス 71"/>
        <xdr:cNvSpPr txBox="1"/>
      </xdr:nvSpPr>
      <xdr:spPr>
        <a:xfrm>
          <a:off x="1752111" y="635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103556</xdr:rowOff>
    </xdr:from>
    <xdr:to>
      <xdr:col>6</xdr:col>
      <xdr:colOff>38100</xdr:colOff>
      <xdr:row>37</xdr:row>
      <xdr:rowOff>33706</xdr:rowOff>
    </xdr:to>
    <xdr:sp macro="" textlink="">
      <xdr:nvSpPr>
        <xdr:cNvPr id="73" name="フローチャート: 判断 72"/>
        <xdr:cNvSpPr/>
      </xdr:nvSpPr>
      <xdr:spPr>
        <a:xfrm>
          <a:off x="1079500" y="62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24833</xdr:rowOff>
    </xdr:from>
    <xdr:ext cx="534377" cy="259045"/>
    <xdr:sp macro="" textlink="">
      <xdr:nvSpPr>
        <xdr:cNvPr id="74" name="テキスト ボックス 73"/>
        <xdr:cNvSpPr txBox="1"/>
      </xdr:nvSpPr>
      <xdr:spPr>
        <a:xfrm>
          <a:off x="863111" y="636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381</xdr:rowOff>
    </xdr:from>
    <xdr:to>
      <xdr:col>24</xdr:col>
      <xdr:colOff>114300</xdr:colOff>
      <xdr:row>33</xdr:row>
      <xdr:rowOff>101981</xdr:rowOff>
    </xdr:to>
    <xdr:sp macro="" textlink="">
      <xdr:nvSpPr>
        <xdr:cNvPr id="80" name="楕円 79"/>
        <xdr:cNvSpPr/>
      </xdr:nvSpPr>
      <xdr:spPr>
        <a:xfrm>
          <a:off x="4584700" y="565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23258</xdr:rowOff>
    </xdr:from>
    <xdr:ext cx="599010" cy="259045"/>
    <xdr:sp macro="" textlink="">
      <xdr:nvSpPr>
        <xdr:cNvPr id="81" name="人件費該当値テキスト"/>
        <xdr:cNvSpPr txBox="1"/>
      </xdr:nvSpPr>
      <xdr:spPr>
        <a:xfrm>
          <a:off x="4686300" y="5509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171196</xdr:rowOff>
    </xdr:from>
    <xdr:to>
      <xdr:col>20</xdr:col>
      <xdr:colOff>38100</xdr:colOff>
      <xdr:row>33</xdr:row>
      <xdr:rowOff>101346</xdr:rowOff>
    </xdr:to>
    <xdr:sp macro="" textlink="">
      <xdr:nvSpPr>
        <xdr:cNvPr id="82" name="楕円 81"/>
        <xdr:cNvSpPr/>
      </xdr:nvSpPr>
      <xdr:spPr>
        <a:xfrm>
          <a:off x="3746500" y="565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117873</xdr:rowOff>
    </xdr:from>
    <xdr:ext cx="599010" cy="259045"/>
    <xdr:sp macro="" textlink="">
      <xdr:nvSpPr>
        <xdr:cNvPr id="83" name="テキスト ボックス 82"/>
        <xdr:cNvSpPr txBox="1"/>
      </xdr:nvSpPr>
      <xdr:spPr>
        <a:xfrm>
          <a:off x="3497795" y="543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74816</xdr:rowOff>
    </xdr:from>
    <xdr:to>
      <xdr:col>15</xdr:col>
      <xdr:colOff>101600</xdr:colOff>
      <xdr:row>34</xdr:row>
      <xdr:rowOff>4966</xdr:rowOff>
    </xdr:to>
    <xdr:sp macro="" textlink="">
      <xdr:nvSpPr>
        <xdr:cNvPr id="84" name="楕円 83"/>
        <xdr:cNvSpPr/>
      </xdr:nvSpPr>
      <xdr:spPr>
        <a:xfrm>
          <a:off x="2857500" y="573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21493</xdr:rowOff>
    </xdr:from>
    <xdr:ext cx="599010" cy="259045"/>
    <xdr:sp macro="" textlink="">
      <xdr:nvSpPr>
        <xdr:cNvPr id="85" name="テキスト ボックス 84"/>
        <xdr:cNvSpPr txBox="1"/>
      </xdr:nvSpPr>
      <xdr:spPr>
        <a:xfrm>
          <a:off x="2608795" y="550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113970</xdr:rowOff>
    </xdr:from>
    <xdr:to>
      <xdr:col>10</xdr:col>
      <xdr:colOff>165100</xdr:colOff>
      <xdr:row>34</xdr:row>
      <xdr:rowOff>44120</xdr:rowOff>
    </xdr:to>
    <xdr:sp macro="" textlink="">
      <xdr:nvSpPr>
        <xdr:cNvPr id="86" name="楕円 85"/>
        <xdr:cNvSpPr/>
      </xdr:nvSpPr>
      <xdr:spPr>
        <a:xfrm>
          <a:off x="1968500" y="577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60647</xdr:rowOff>
    </xdr:from>
    <xdr:ext cx="599010" cy="259045"/>
    <xdr:sp macro="" textlink="">
      <xdr:nvSpPr>
        <xdr:cNvPr id="87" name="テキスト ボックス 86"/>
        <xdr:cNvSpPr txBox="1"/>
      </xdr:nvSpPr>
      <xdr:spPr>
        <a:xfrm>
          <a:off x="1719795" y="5547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164579</xdr:rowOff>
    </xdr:from>
    <xdr:to>
      <xdr:col>6</xdr:col>
      <xdr:colOff>38100</xdr:colOff>
      <xdr:row>34</xdr:row>
      <xdr:rowOff>94729</xdr:rowOff>
    </xdr:to>
    <xdr:sp macro="" textlink="">
      <xdr:nvSpPr>
        <xdr:cNvPr id="88" name="楕円 87"/>
        <xdr:cNvSpPr/>
      </xdr:nvSpPr>
      <xdr:spPr>
        <a:xfrm>
          <a:off x="1079500" y="582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111256</xdr:rowOff>
    </xdr:from>
    <xdr:ext cx="534377" cy="259045"/>
    <xdr:sp macro="" textlink="">
      <xdr:nvSpPr>
        <xdr:cNvPr id="89" name="テキスト ボックス 88"/>
        <xdr:cNvSpPr txBox="1"/>
      </xdr:nvSpPr>
      <xdr:spPr>
        <a:xfrm>
          <a:off x="863111" y="559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56637</xdr:rowOff>
    </xdr:from>
    <xdr:to>
      <xdr:col>24</xdr:col>
      <xdr:colOff>62865</xdr:colOff>
      <xdr:row>58</xdr:row>
      <xdr:rowOff>67332</xdr:rowOff>
    </xdr:to>
    <xdr:cxnSp macro="">
      <xdr:nvCxnSpPr>
        <xdr:cNvPr id="116" name="直線コネクタ 115"/>
        <xdr:cNvCxnSpPr/>
      </xdr:nvCxnSpPr>
      <xdr:spPr>
        <a:xfrm flipV="1">
          <a:off x="4633595" y="8800587"/>
          <a:ext cx="1270" cy="1210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71159</xdr:rowOff>
    </xdr:from>
    <xdr:ext cx="534377" cy="259045"/>
    <xdr:sp macro="" textlink="">
      <xdr:nvSpPr>
        <xdr:cNvPr id="117" name="物件費最小値テキスト"/>
        <xdr:cNvSpPr txBox="1"/>
      </xdr:nvSpPr>
      <xdr:spPr>
        <a:xfrm>
          <a:off x="4686300" y="1001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67332</xdr:rowOff>
    </xdr:from>
    <xdr:to>
      <xdr:col>24</xdr:col>
      <xdr:colOff>152400</xdr:colOff>
      <xdr:row>58</xdr:row>
      <xdr:rowOff>67332</xdr:rowOff>
    </xdr:to>
    <xdr:cxnSp macro="">
      <xdr:nvCxnSpPr>
        <xdr:cNvPr id="118" name="直線コネクタ 117"/>
        <xdr:cNvCxnSpPr/>
      </xdr:nvCxnSpPr>
      <xdr:spPr>
        <a:xfrm>
          <a:off x="4546600" y="10011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3314</xdr:rowOff>
    </xdr:from>
    <xdr:ext cx="599010" cy="259045"/>
    <xdr:sp macro="" textlink="">
      <xdr:nvSpPr>
        <xdr:cNvPr id="119" name="物件費最大値テキスト"/>
        <xdr:cNvSpPr txBox="1"/>
      </xdr:nvSpPr>
      <xdr:spPr>
        <a:xfrm>
          <a:off x="4686300" y="857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56637</xdr:rowOff>
    </xdr:from>
    <xdr:to>
      <xdr:col>24</xdr:col>
      <xdr:colOff>152400</xdr:colOff>
      <xdr:row>51</xdr:row>
      <xdr:rowOff>56637</xdr:rowOff>
    </xdr:to>
    <xdr:cxnSp macro="">
      <xdr:nvCxnSpPr>
        <xdr:cNvPr id="120" name="直線コネクタ 119"/>
        <xdr:cNvCxnSpPr/>
      </xdr:nvCxnSpPr>
      <xdr:spPr>
        <a:xfrm>
          <a:off x="4546600" y="8800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67985</xdr:rowOff>
    </xdr:from>
    <xdr:to>
      <xdr:col>24</xdr:col>
      <xdr:colOff>63500</xdr:colOff>
      <xdr:row>52</xdr:row>
      <xdr:rowOff>147358</xdr:rowOff>
    </xdr:to>
    <xdr:cxnSp macro="">
      <xdr:nvCxnSpPr>
        <xdr:cNvPr id="121" name="直線コネクタ 120"/>
        <xdr:cNvCxnSpPr/>
      </xdr:nvCxnSpPr>
      <xdr:spPr>
        <a:xfrm flipV="1">
          <a:off x="3797300" y="8983385"/>
          <a:ext cx="838200" cy="7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38311</xdr:rowOff>
    </xdr:from>
    <xdr:ext cx="534377" cy="259045"/>
    <xdr:sp macro="" textlink="">
      <xdr:nvSpPr>
        <xdr:cNvPr id="122" name="物件費平均値テキスト"/>
        <xdr:cNvSpPr txBox="1"/>
      </xdr:nvSpPr>
      <xdr:spPr>
        <a:xfrm>
          <a:off x="4686300" y="946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59884</xdr:rowOff>
    </xdr:from>
    <xdr:to>
      <xdr:col>24</xdr:col>
      <xdr:colOff>114300</xdr:colOff>
      <xdr:row>55</xdr:row>
      <xdr:rowOff>161484</xdr:rowOff>
    </xdr:to>
    <xdr:sp macro="" textlink="">
      <xdr:nvSpPr>
        <xdr:cNvPr id="123" name="フローチャート: 判断 122"/>
        <xdr:cNvSpPr/>
      </xdr:nvSpPr>
      <xdr:spPr>
        <a:xfrm>
          <a:off x="4584700" y="948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147358</xdr:rowOff>
    </xdr:from>
    <xdr:to>
      <xdr:col>19</xdr:col>
      <xdr:colOff>177800</xdr:colOff>
      <xdr:row>54</xdr:row>
      <xdr:rowOff>12043</xdr:rowOff>
    </xdr:to>
    <xdr:cxnSp macro="">
      <xdr:nvCxnSpPr>
        <xdr:cNvPr id="124" name="直線コネクタ 123"/>
        <xdr:cNvCxnSpPr/>
      </xdr:nvCxnSpPr>
      <xdr:spPr>
        <a:xfrm flipV="1">
          <a:off x="2908300" y="9062758"/>
          <a:ext cx="889000" cy="20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139861</xdr:rowOff>
    </xdr:from>
    <xdr:to>
      <xdr:col>20</xdr:col>
      <xdr:colOff>38100</xdr:colOff>
      <xdr:row>57</xdr:row>
      <xdr:rowOff>70011</xdr:rowOff>
    </xdr:to>
    <xdr:sp macro="" textlink="">
      <xdr:nvSpPr>
        <xdr:cNvPr id="125" name="フローチャート: 判断 124"/>
        <xdr:cNvSpPr/>
      </xdr:nvSpPr>
      <xdr:spPr>
        <a:xfrm>
          <a:off x="3746500" y="974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61138</xdr:rowOff>
    </xdr:from>
    <xdr:ext cx="534377" cy="259045"/>
    <xdr:sp macro="" textlink="">
      <xdr:nvSpPr>
        <xdr:cNvPr id="126" name="テキスト ボックス 125"/>
        <xdr:cNvSpPr txBox="1"/>
      </xdr:nvSpPr>
      <xdr:spPr>
        <a:xfrm>
          <a:off x="3530111" y="983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24812</xdr:rowOff>
    </xdr:from>
    <xdr:to>
      <xdr:col>15</xdr:col>
      <xdr:colOff>50800</xdr:colOff>
      <xdr:row>54</xdr:row>
      <xdr:rowOff>12043</xdr:rowOff>
    </xdr:to>
    <xdr:cxnSp macro="">
      <xdr:nvCxnSpPr>
        <xdr:cNvPr id="127" name="直線コネクタ 126"/>
        <xdr:cNvCxnSpPr/>
      </xdr:nvCxnSpPr>
      <xdr:spPr>
        <a:xfrm>
          <a:off x="2019300" y="9111662"/>
          <a:ext cx="889000" cy="15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162003</xdr:rowOff>
    </xdr:from>
    <xdr:to>
      <xdr:col>15</xdr:col>
      <xdr:colOff>101600</xdr:colOff>
      <xdr:row>57</xdr:row>
      <xdr:rowOff>92153</xdr:rowOff>
    </xdr:to>
    <xdr:sp macro="" textlink="">
      <xdr:nvSpPr>
        <xdr:cNvPr id="128" name="フローチャート: 判断 127"/>
        <xdr:cNvSpPr/>
      </xdr:nvSpPr>
      <xdr:spPr>
        <a:xfrm>
          <a:off x="2857500" y="976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83280</xdr:rowOff>
    </xdr:from>
    <xdr:ext cx="534377" cy="259045"/>
    <xdr:sp macro="" textlink="">
      <xdr:nvSpPr>
        <xdr:cNvPr id="129" name="テキスト ボックス 128"/>
        <xdr:cNvSpPr txBox="1"/>
      </xdr:nvSpPr>
      <xdr:spPr>
        <a:xfrm>
          <a:off x="2641111" y="985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24812</xdr:rowOff>
    </xdr:from>
    <xdr:to>
      <xdr:col>10</xdr:col>
      <xdr:colOff>114300</xdr:colOff>
      <xdr:row>54</xdr:row>
      <xdr:rowOff>79790</xdr:rowOff>
    </xdr:to>
    <xdr:cxnSp macro="">
      <xdr:nvCxnSpPr>
        <xdr:cNvPr id="130" name="直線コネクタ 129"/>
        <xdr:cNvCxnSpPr/>
      </xdr:nvCxnSpPr>
      <xdr:spPr>
        <a:xfrm flipV="1">
          <a:off x="1130300" y="9111662"/>
          <a:ext cx="889000" cy="2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36599</xdr:rowOff>
    </xdr:from>
    <xdr:to>
      <xdr:col>10</xdr:col>
      <xdr:colOff>165100</xdr:colOff>
      <xdr:row>57</xdr:row>
      <xdr:rowOff>138199</xdr:rowOff>
    </xdr:to>
    <xdr:sp macro="" textlink="">
      <xdr:nvSpPr>
        <xdr:cNvPr id="131" name="フローチャート: 判断 130"/>
        <xdr:cNvSpPr/>
      </xdr:nvSpPr>
      <xdr:spPr>
        <a:xfrm>
          <a:off x="1968500" y="980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129326</xdr:rowOff>
    </xdr:from>
    <xdr:ext cx="534377" cy="259045"/>
    <xdr:sp macro="" textlink="">
      <xdr:nvSpPr>
        <xdr:cNvPr id="132" name="テキスト ボックス 131"/>
        <xdr:cNvSpPr txBox="1"/>
      </xdr:nvSpPr>
      <xdr:spPr>
        <a:xfrm>
          <a:off x="1752111" y="990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39816</xdr:rowOff>
    </xdr:from>
    <xdr:to>
      <xdr:col>6</xdr:col>
      <xdr:colOff>38100</xdr:colOff>
      <xdr:row>57</xdr:row>
      <xdr:rowOff>141416</xdr:rowOff>
    </xdr:to>
    <xdr:sp macro="" textlink="">
      <xdr:nvSpPr>
        <xdr:cNvPr id="133" name="フローチャート: 判断 132"/>
        <xdr:cNvSpPr/>
      </xdr:nvSpPr>
      <xdr:spPr>
        <a:xfrm>
          <a:off x="1079500" y="981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132543</xdr:rowOff>
    </xdr:from>
    <xdr:ext cx="534377" cy="259045"/>
    <xdr:sp macro="" textlink="">
      <xdr:nvSpPr>
        <xdr:cNvPr id="134" name="テキスト ボックス 133"/>
        <xdr:cNvSpPr txBox="1"/>
      </xdr:nvSpPr>
      <xdr:spPr>
        <a:xfrm>
          <a:off x="863111" y="990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17185</xdr:rowOff>
    </xdr:from>
    <xdr:to>
      <xdr:col>24</xdr:col>
      <xdr:colOff>114300</xdr:colOff>
      <xdr:row>52</xdr:row>
      <xdr:rowOff>118785</xdr:rowOff>
    </xdr:to>
    <xdr:sp macro="" textlink="">
      <xdr:nvSpPr>
        <xdr:cNvPr id="140" name="楕円 139"/>
        <xdr:cNvSpPr/>
      </xdr:nvSpPr>
      <xdr:spPr>
        <a:xfrm>
          <a:off x="4584700" y="893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40062</xdr:rowOff>
    </xdr:from>
    <xdr:ext cx="599010" cy="259045"/>
    <xdr:sp macro="" textlink="">
      <xdr:nvSpPr>
        <xdr:cNvPr id="141" name="物件費該当値テキスト"/>
        <xdr:cNvSpPr txBox="1"/>
      </xdr:nvSpPr>
      <xdr:spPr>
        <a:xfrm>
          <a:off x="4686300" y="8784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96558</xdr:rowOff>
    </xdr:from>
    <xdr:to>
      <xdr:col>20</xdr:col>
      <xdr:colOff>38100</xdr:colOff>
      <xdr:row>53</xdr:row>
      <xdr:rowOff>26708</xdr:rowOff>
    </xdr:to>
    <xdr:sp macro="" textlink="">
      <xdr:nvSpPr>
        <xdr:cNvPr id="142" name="楕円 141"/>
        <xdr:cNvSpPr/>
      </xdr:nvSpPr>
      <xdr:spPr>
        <a:xfrm>
          <a:off x="3746500" y="901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43235</xdr:rowOff>
    </xdr:from>
    <xdr:ext cx="599010" cy="259045"/>
    <xdr:sp macro="" textlink="">
      <xdr:nvSpPr>
        <xdr:cNvPr id="143" name="テキスト ボックス 142"/>
        <xdr:cNvSpPr txBox="1"/>
      </xdr:nvSpPr>
      <xdr:spPr>
        <a:xfrm>
          <a:off x="3497795" y="8787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132693</xdr:rowOff>
    </xdr:from>
    <xdr:to>
      <xdr:col>15</xdr:col>
      <xdr:colOff>101600</xdr:colOff>
      <xdr:row>54</xdr:row>
      <xdr:rowOff>62843</xdr:rowOff>
    </xdr:to>
    <xdr:sp macro="" textlink="">
      <xdr:nvSpPr>
        <xdr:cNvPr id="144" name="楕円 143"/>
        <xdr:cNvSpPr/>
      </xdr:nvSpPr>
      <xdr:spPr>
        <a:xfrm>
          <a:off x="2857500" y="921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79370</xdr:rowOff>
    </xdr:from>
    <xdr:ext cx="534377" cy="259045"/>
    <xdr:sp macro="" textlink="">
      <xdr:nvSpPr>
        <xdr:cNvPr id="145" name="テキスト ボックス 144"/>
        <xdr:cNvSpPr txBox="1"/>
      </xdr:nvSpPr>
      <xdr:spPr>
        <a:xfrm>
          <a:off x="2641111" y="899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145462</xdr:rowOff>
    </xdr:from>
    <xdr:to>
      <xdr:col>10</xdr:col>
      <xdr:colOff>165100</xdr:colOff>
      <xdr:row>53</xdr:row>
      <xdr:rowOff>75612</xdr:rowOff>
    </xdr:to>
    <xdr:sp macro="" textlink="">
      <xdr:nvSpPr>
        <xdr:cNvPr id="146" name="楕円 145"/>
        <xdr:cNvSpPr/>
      </xdr:nvSpPr>
      <xdr:spPr>
        <a:xfrm>
          <a:off x="1968500" y="906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92139</xdr:rowOff>
    </xdr:from>
    <xdr:ext cx="599010" cy="259045"/>
    <xdr:sp macro="" textlink="">
      <xdr:nvSpPr>
        <xdr:cNvPr id="147" name="テキスト ボックス 146"/>
        <xdr:cNvSpPr txBox="1"/>
      </xdr:nvSpPr>
      <xdr:spPr>
        <a:xfrm>
          <a:off x="1719795" y="8836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28990</xdr:rowOff>
    </xdr:from>
    <xdr:to>
      <xdr:col>6</xdr:col>
      <xdr:colOff>38100</xdr:colOff>
      <xdr:row>54</xdr:row>
      <xdr:rowOff>130590</xdr:rowOff>
    </xdr:to>
    <xdr:sp macro="" textlink="">
      <xdr:nvSpPr>
        <xdr:cNvPr id="148" name="楕円 147"/>
        <xdr:cNvSpPr/>
      </xdr:nvSpPr>
      <xdr:spPr>
        <a:xfrm>
          <a:off x="1079500" y="928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147117</xdr:rowOff>
    </xdr:from>
    <xdr:ext cx="534377" cy="259045"/>
    <xdr:sp macro="" textlink="">
      <xdr:nvSpPr>
        <xdr:cNvPr id="149" name="テキスト ボックス 148"/>
        <xdr:cNvSpPr txBox="1"/>
      </xdr:nvSpPr>
      <xdr:spPr>
        <a:xfrm>
          <a:off x="863111" y="906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36220</xdr:rowOff>
    </xdr:from>
    <xdr:to>
      <xdr:col>24</xdr:col>
      <xdr:colOff>62865</xdr:colOff>
      <xdr:row>79</xdr:row>
      <xdr:rowOff>4941</xdr:rowOff>
    </xdr:to>
    <xdr:cxnSp macro="">
      <xdr:nvCxnSpPr>
        <xdr:cNvPr id="173" name="直線コネクタ 172"/>
        <xdr:cNvCxnSpPr/>
      </xdr:nvCxnSpPr>
      <xdr:spPr>
        <a:xfrm flipV="1">
          <a:off x="4633595" y="12209170"/>
          <a:ext cx="1270" cy="1340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8768</xdr:rowOff>
    </xdr:from>
    <xdr:ext cx="469744" cy="259045"/>
    <xdr:sp macro="" textlink="">
      <xdr:nvSpPr>
        <xdr:cNvPr id="174" name="維持補修費最小値テキスト"/>
        <xdr:cNvSpPr txBox="1"/>
      </xdr:nvSpPr>
      <xdr:spPr>
        <a:xfrm>
          <a:off x="4686300" y="1355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4941</xdr:rowOff>
    </xdr:from>
    <xdr:to>
      <xdr:col>24</xdr:col>
      <xdr:colOff>152400</xdr:colOff>
      <xdr:row>79</xdr:row>
      <xdr:rowOff>4941</xdr:rowOff>
    </xdr:to>
    <xdr:cxnSp macro="">
      <xdr:nvCxnSpPr>
        <xdr:cNvPr id="175" name="直線コネクタ 174"/>
        <xdr:cNvCxnSpPr/>
      </xdr:nvCxnSpPr>
      <xdr:spPr>
        <a:xfrm>
          <a:off x="4546600" y="13549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154347</xdr:rowOff>
    </xdr:from>
    <xdr:ext cx="534377" cy="259045"/>
    <xdr:sp macro="" textlink="">
      <xdr:nvSpPr>
        <xdr:cNvPr id="176" name="維持補修費最大値テキスト"/>
        <xdr:cNvSpPr txBox="1"/>
      </xdr:nvSpPr>
      <xdr:spPr>
        <a:xfrm>
          <a:off x="4686300" y="119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36220</xdr:rowOff>
    </xdr:from>
    <xdr:to>
      <xdr:col>24</xdr:col>
      <xdr:colOff>152400</xdr:colOff>
      <xdr:row>71</xdr:row>
      <xdr:rowOff>36220</xdr:rowOff>
    </xdr:to>
    <xdr:cxnSp macro="">
      <xdr:nvCxnSpPr>
        <xdr:cNvPr id="177" name="直線コネクタ 176"/>
        <xdr:cNvCxnSpPr/>
      </xdr:nvCxnSpPr>
      <xdr:spPr>
        <a:xfrm>
          <a:off x="4546600" y="1220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143396</xdr:rowOff>
    </xdr:from>
    <xdr:to>
      <xdr:col>24</xdr:col>
      <xdr:colOff>63500</xdr:colOff>
      <xdr:row>77</xdr:row>
      <xdr:rowOff>153454</xdr:rowOff>
    </xdr:to>
    <xdr:cxnSp macro="">
      <xdr:nvCxnSpPr>
        <xdr:cNvPr id="178" name="直線コネクタ 177"/>
        <xdr:cNvCxnSpPr/>
      </xdr:nvCxnSpPr>
      <xdr:spPr>
        <a:xfrm>
          <a:off x="3797300" y="13345046"/>
          <a:ext cx="8382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7535</xdr:rowOff>
    </xdr:from>
    <xdr:ext cx="469744" cy="259045"/>
    <xdr:sp macro="" textlink="">
      <xdr:nvSpPr>
        <xdr:cNvPr id="179" name="維持補修費平均値テキスト"/>
        <xdr:cNvSpPr txBox="1"/>
      </xdr:nvSpPr>
      <xdr:spPr>
        <a:xfrm>
          <a:off x="4686300" y="13037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156108</xdr:rowOff>
    </xdr:from>
    <xdr:to>
      <xdr:col>24</xdr:col>
      <xdr:colOff>114300</xdr:colOff>
      <xdr:row>77</xdr:row>
      <xdr:rowOff>86258</xdr:rowOff>
    </xdr:to>
    <xdr:sp macro="" textlink="">
      <xdr:nvSpPr>
        <xdr:cNvPr id="180" name="フローチャート: 判断 179"/>
        <xdr:cNvSpPr/>
      </xdr:nvSpPr>
      <xdr:spPr>
        <a:xfrm>
          <a:off x="4584700" y="1318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143396</xdr:rowOff>
    </xdr:from>
    <xdr:to>
      <xdr:col>19</xdr:col>
      <xdr:colOff>177800</xdr:colOff>
      <xdr:row>78</xdr:row>
      <xdr:rowOff>19571</xdr:rowOff>
    </xdr:to>
    <xdr:cxnSp macro="">
      <xdr:nvCxnSpPr>
        <xdr:cNvPr id="181" name="直線コネクタ 180"/>
        <xdr:cNvCxnSpPr/>
      </xdr:nvCxnSpPr>
      <xdr:spPr>
        <a:xfrm flipV="1">
          <a:off x="2908300" y="13345046"/>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150661</xdr:rowOff>
    </xdr:from>
    <xdr:to>
      <xdr:col>20</xdr:col>
      <xdr:colOff>38100</xdr:colOff>
      <xdr:row>78</xdr:row>
      <xdr:rowOff>80811</xdr:rowOff>
    </xdr:to>
    <xdr:sp macro="" textlink="">
      <xdr:nvSpPr>
        <xdr:cNvPr id="182" name="フローチャート: 判断 181"/>
        <xdr:cNvSpPr/>
      </xdr:nvSpPr>
      <xdr:spPr>
        <a:xfrm>
          <a:off x="3746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71938</xdr:rowOff>
    </xdr:from>
    <xdr:ext cx="469744" cy="259045"/>
    <xdr:sp macro="" textlink="">
      <xdr:nvSpPr>
        <xdr:cNvPr id="183" name="テキスト ボックス 182"/>
        <xdr:cNvSpPr txBox="1"/>
      </xdr:nvSpPr>
      <xdr:spPr>
        <a:xfrm>
          <a:off x="3562428" y="1344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19571</xdr:rowOff>
    </xdr:from>
    <xdr:to>
      <xdr:col>15</xdr:col>
      <xdr:colOff>50800</xdr:colOff>
      <xdr:row>78</xdr:row>
      <xdr:rowOff>34240</xdr:rowOff>
    </xdr:to>
    <xdr:cxnSp macro="">
      <xdr:nvCxnSpPr>
        <xdr:cNvPr id="184" name="直線コネクタ 183"/>
        <xdr:cNvCxnSpPr/>
      </xdr:nvCxnSpPr>
      <xdr:spPr>
        <a:xfrm flipV="1">
          <a:off x="2019300" y="13392671"/>
          <a:ext cx="889000" cy="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16890</xdr:rowOff>
    </xdr:from>
    <xdr:to>
      <xdr:col>15</xdr:col>
      <xdr:colOff>101600</xdr:colOff>
      <xdr:row>78</xdr:row>
      <xdr:rowOff>118490</xdr:rowOff>
    </xdr:to>
    <xdr:sp macro="" textlink="">
      <xdr:nvSpPr>
        <xdr:cNvPr id="185" name="フローチャート: 判断 184"/>
        <xdr:cNvSpPr/>
      </xdr:nvSpPr>
      <xdr:spPr>
        <a:xfrm>
          <a:off x="2857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109617</xdr:rowOff>
    </xdr:from>
    <xdr:ext cx="469744" cy="259045"/>
    <xdr:sp macro="" textlink="">
      <xdr:nvSpPr>
        <xdr:cNvPr id="186" name="テキスト ボックス 185"/>
        <xdr:cNvSpPr txBox="1"/>
      </xdr:nvSpPr>
      <xdr:spPr>
        <a:xfrm>
          <a:off x="2673428" y="1348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34240</xdr:rowOff>
    </xdr:from>
    <xdr:to>
      <xdr:col>10</xdr:col>
      <xdr:colOff>114300</xdr:colOff>
      <xdr:row>78</xdr:row>
      <xdr:rowOff>81521</xdr:rowOff>
    </xdr:to>
    <xdr:cxnSp macro="">
      <xdr:nvCxnSpPr>
        <xdr:cNvPr id="187" name="直線コネクタ 186"/>
        <xdr:cNvCxnSpPr/>
      </xdr:nvCxnSpPr>
      <xdr:spPr>
        <a:xfrm flipV="1">
          <a:off x="1130300" y="13407340"/>
          <a:ext cx="889000" cy="4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9767</xdr:rowOff>
    </xdr:from>
    <xdr:to>
      <xdr:col>10</xdr:col>
      <xdr:colOff>165100</xdr:colOff>
      <xdr:row>78</xdr:row>
      <xdr:rowOff>111367</xdr:rowOff>
    </xdr:to>
    <xdr:sp macro="" textlink="">
      <xdr:nvSpPr>
        <xdr:cNvPr id="188" name="フローチャート: 判断 187"/>
        <xdr:cNvSpPr/>
      </xdr:nvSpPr>
      <xdr:spPr>
        <a:xfrm>
          <a:off x="1968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102494</xdr:rowOff>
    </xdr:from>
    <xdr:ext cx="469744" cy="259045"/>
    <xdr:sp macro="" textlink="">
      <xdr:nvSpPr>
        <xdr:cNvPr id="189" name="テキスト ボックス 188"/>
        <xdr:cNvSpPr txBox="1"/>
      </xdr:nvSpPr>
      <xdr:spPr>
        <a:xfrm>
          <a:off x="1784428" y="1347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148374</xdr:rowOff>
    </xdr:from>
    <xdr:to>
      <xdr:col>6</xdr:col>
      <xdr:colOff>38100</xdr:colOff>
      <xdr:row>78</xdr:row>
      <xdr:rowOff>78524</xdr:rowOff>
    </xdr:to>
    <xdr:sp macro="" textlink="">
      <xdr:nvSpPr>
        <xdr:cNvPr id="190" name="フローチャート: 判断 189"/>
        <xdr:cNvSpPr/>
      </xdr:nvSpPr>
      <xdr:spPr>
        <a:xfrm>
          <a:off x="1079500" y="133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95051</xdr:rowOff>
    </xdr:from>
    <xdr:ext cx="469744" cy="259045"/>
    <xdr:sp macro="" textlink="">
      <xdr:nvSpPr>
        <xdr:cNvPr id="191" name="テキスト ボックス 190"/>
        <xdr:cNvSpPr txBox="1"/>
      </xdr:nvSpPr>
      <xdr:spPr>
        <a:xfrm>
          <a:off x="895428" y="131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102654</xdr:rowOff>
    </xdr:from>
    <xdr:to>
      <xdr:col>24</xdr:col>
      <xdr:colOff>114300</xdr:colOff>
      <xdr:row>78</xdr:row>
      <xdr:rowOff>32804</xdr:rowOff>
    </xdr:to>
    <xdr:sp macro="" textlink="">
      <xdr:nvSpPr>
        <xdr:cNvPr id="197" name="楕円 196"/>
        <xdr:cNvSpPr/>
      </xdr:nvSpPr>
      <xdr:spPr>
        <a:xfrm>
          <a:off x="4584700" y="1330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81081</xdr:rowOff>
    </xdr:from>
    <xdr:ext cx="469744" cy="259045"/>
    <xdr:sp macro="" textlink="">
      <xdr:nvSpPr>
        <xdr:cNvPr id="198" name="維持補修費該当値テキスト"/>
        <xdr:cNvSpPr txBox="1"/>
      </xdr:nvSpPr>
      <xdr:spPr>
        <a:xfrm>
          <a:off x="4686300" y="1328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92596</xdr:rowOff>
    </xdr:from>
    <xdr:to>
      <xdr:col>20</xdr:col>
      <xdr:colOff>38100</xdr:colOff>
      <xdr:row>78</xdr:row>
      <xdr:rowOff>22746</xdr:rowOff>
    </xdr:to>
    <xdr:sp macro="" textlink="">
      <xdr:nvSpPr>
        <xdr:cNvPr id="199" name="楕円 198"/>
        <xdr:cNvSpPr/>
      </xdr:nvSpPr>
      <xdr:spPr>
        <a:xfrm>
          <a:off x="3746500" y="132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39273</xdr:rowOff>
    </xdr:from>
    <xdr:ext cx="469744" cy="259045"/>
    <xdr:sp macro="" textlink="">
      <xdr:nvSpPr>
        <xdr:cNvPr id="200" name="テキスト ボックス 199"/>
        <xdr:cNvSpPr txBox="1"/>
      </xdr:nvSpPr>
      <xdr:spPr>
        <a:xfrm>
          <a:off x="3562428" y="1306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140221</xdr:rowOff>
    </xdr:from>
    <xdr:to>
      <xdr:col>15</xdr:col>
      <xdr:colOff>101600</xdr:colOff>
      <xdr:row>78</xdr:row>
      <xdr:rowOff>70371</xdr:rowOff>
    </xdr:to>
    <xdr:sp macro="" textlink="">
      <xdr:nvSpPr>
        <xdr:cNvPr id="201" name="楕円 200"/>
        <xdr:cNvSpPr/>
      </xdr:nvSpPr>
      <xdr:spPr>
        <a:xfrm>
          <a:off x="2857500" y="1334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86898</xdr:rowOff>
    </xdr:from>
    <xdr:ext cx="469744" cy="259045"/>
    <xdr:sp macro="" textlink="">
      <xdr:nvSpPr>
        <xdr:cNvPr id="202" name="テキスト ボックス 201"/>
        <xdr:cNvSpPr txBox="1"/>
      </xdr:nvSpPr>
      <xdr:spPr>
        <a:xfrm>
          <a:off x="2673428" y="13117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154890</xdr:rowOff>
    </xdr:from>
    <xdr:to>
      <xdr:col>10</xdr:col>
      <xdr:colOff>165100</xdr:colOff>
      <xdr:row>78</xdr:row>
      <xdr:rowOff>85040</xdr:rowOff>
    </xdr:to>
    <xdr:sp macro="" textlink="">
      <xdr:nvSpPr>
        <xdr:cNvPr id="203" name="楕円 202"/>
        <xdr:cNvSpPr/>
      </xdr:nvSpPr>
      <xdr:spPr>
        <a:xfrm>
          <a:off x="1968500" y="1335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101567</xdr:rowOff>
    </xdr:from>
    <xdr:ext cx="469744" cy="259045"/>
    <xdr:sp macro="" textlink="">
      <xdr:nvSpPr>
        <xdr:cNvPr id="204" name="テキスト ボックス 203"/>
        <xdr:cNvSpPr txBox="1"/>
      </xdr:nvSpPr>
      <xdr:spPr>
        <a:xfrm>
          <a:off x="1784428" y="1313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30721</xdr:rowOff>
    </xdr:from>
    <xdr:to>
      <xdr:col>6</xdr:col>
      <xdr:colOff>38100</xdr:colOff>
      <xdr:row>78</xdr:row>
      <xdr:rowOff>132321</xdr:rowOff>
    </xdr:to>
    <xdr:sp macro="" textlink="">
      <xdr:nvSpPr>
        <xdr:cNvPr id="205" name="楕円 204"/>
        <xdr:cNvSpPr/>
      </xdr:nvSpPr>
      <xdr:spPr>
        <a:xfrm>
          <a:off x="1079500" y="1340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123448</xdr:rowOff>
    </xdr:from>
    <xdr:ext cx="469744" cy="259045"/>
    <xdr:sp macro="" textlink="">
      <xdr:nvSpPr>
        <xdr:cNvPr id="206" name="テキスト ボックス 205"/>
        <xdr:cNvSpPr txBox="1"/>
      </xdr:nvSpPr>
      <xdr:spPr>
        <a:xfrm>
          <a:off x="895428" y="13496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72797</xdr:rowOff>
    </xdr:from>
    <xdr:to>
      <xdr:col>24</xdr:col>
      <xdr:colOff>62865</xdr:colOff>
      <xdr:row>98</xdr:row>
      <xdr:rowOff>85544</xdr:rowOff>
    </xdr:to>
    <xdr:cxnSp macro="">
      <xdr:nvCxnSpPr>
        <xdr:cNvPr id="233" name="直線コネクタ 232"/>
        <xdr:cNvCxnSpPr/>
      </xdr:nvCxnSpPr>
      <xdr:spPr>
        <a:xfrm flipV="1">
          <a:off x="4633595" y="15503297"/>
          <a:ext cx="1270" cy="138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89371</xdr:rowOff>
    </xdr:from>
    <xdr:ext cx="534377" cy="259045"/>
    <xdr:sp macro="" textlink="">
      <xdr:nvSpPr>
        <xdr:cNvPr id="234" name="扶助費最小値テキスト"/>
        <xdr:cNvSpPr txBox="1"/>
      </xdr:nvSpPr>
      <xdr:spPr>
        <a:xfrm>
          <a:off x="4686300" y="1689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85544</xdr:rowOff>
    </xdr:from>
    <xdr:to>
      <xdr:col>24</xdr:col>
      <xdr:colOff>152400</xdr:colOff>
      <xdr:row>98</xdr:row>
      <xdr:rowOff>85544</xdr:rowOff>
    </xdr:to>
    <xdr:cxnSp macro="">
      <xdr:nvCxnSpPr>
        <xdr:cNvPr id="235" name="直線コネクタ 234"/>
        <xdr:cNvCxnSpPr/>
      </xdr:nvCxnSpPr>
      <xdr:spPr>
        <a:xfrm>
          <a:off x="4546600" y="1688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19474</xdr:rowOff>
    </xdr:from>
    <xdr:ext cx="599010" cy="259045"/>
    <xdr:sp macro="" textlink="">
      <xdr:nvSpPr>
        <xdr:cNvPr id="236" name="扶助費最大値テキスト"/>
        <xdr:cNvSpPr txBox="1"/>
      </xdr:nvSpPr>
      <xdr:spPr>
        <a:xfrm>
          <a:off x="4686300" y="15278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72797</xdr:rowOff>
    </xdr:from>
    <xdr:to>
      <xdr:col>24</xdr:col>
      <xdr:colOff>152400</xdr:colOff>
      <xdr:row>90</xdr:row>
      <xdr:rowOff>72797</xdr:rowOff>
    </xdr:to>
    <xdr:cxnSp macro="">
      <xdr:nvCxnSpPr>
        <xdr:cNvPr id="237" name="直線コネクタ 236"/>
        <xdr:cNvCxnSpPr/>
      </xdr:nvCxnSpPr>
      <xdr:spPr>
        <a:xfrm>
          <a:off x="4546600" y="15503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106738</xdr:rowOff>
    </xdr:from>
    <xdr:to>
      <xdr:col>24</xdr:col>
      <xdr:colOff>63500</xdr:colOff>
      <xdr:row>99</xdr:row>
      <xdr:rowOff>3781</xdr:rowOff>
    </xdr:to>
    <xdr:cxnSp macro="">
      <xdr:nvCxnSpPr>
        <xdr:cNvPr id="238" name="直線コネクタ 237"/>
        <xdr:cNvCxnSpPr/>
      </xdr:nvCxnSpPr>
      <xdr:spPr>
        <a:xfrm flipV="1">
          <a:off x="3797300" y="16737388"/>
          <a:ext cx="838200" cy="23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62444</xdr:rowOff>
    </xdr:from>
    <xdr:ext cx="599010" cy="259045"/>
    <xdr:sp macro="" textlink="">
      <xdr:nvSpPr>
        <xdr:cNvPr id="239" name="扶助費平均値テキスト"/>
        <xdr:cNvSpPr txBox="1"/>
      </xdr:nvSpPr>
      <xdr:spPr>
        <a:xfrm>
          <a:off x="4686300" y="161787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39567</xdr:rowOff>
    </xdr:from>
    <xdr:to>
      <xdr:col>24</xdr:col>
      <xdr:colOff>114300</xdr:colOff>
      <xdr:row>95</xdr:row>
      <xdr:rowOff>141167</xdr:rowOff>
    </xdr:to>
    <xdr:sp macro="" textlink="">
      <xdr:nvSpPr>
        <xdr:cNvPr id="240" name="フローチャート: 判断 239"/>
        <xdr:cNvSpPr/>
      </xdr:nvSpPr>
      <xdr:spPr>
        <a:xfrm>
          <a:off x="4584700" y="1632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3781</xdr:rowOff>
    </xdr:from>
    <xdr:to>
      <xdr:col>19</xdr:col>
      <xdr:colOff>177800</xdr:colOff>
      <xdr:row>99</xdr:row>
      <xdr:rowOff>63925</xdr:rowOff>
    </xdr:to>
    <xdr:cxnSp macro="">
      <xdr:nvCxnSpPr>
        <xdr:cNvPr id="241" name="直線コネクタ 240"/>
        <xdr:cNvCxnSpPr/>
      </xdr:nvCxnSpPr>
      <xdr:spPr>
        <a:xfrm flipV="1">
          <a:off x="2908300" y="16977331"/>
          <a:ext cx="889000" cy="60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91208</xdr:rowOff>
    </xdr:from>
    <xdr:to>
      <xdr:col>20</xdr:col>
      <xdr:colOff>38100</xdr:colOff>
      <xdr:row>98</xdr:row>
      <xdr:rowOff>21358</xdr:rowOff>
    </xdr:to>
    <xdr:sp macro="" textlink="">
      <xdr:nvSpPr>
        <xdr:cNvPr id="242" name="フローチャート: 判断 241"/>
        <xdr:cNvSpPr/>
      </xdr:nvSpPr>
      <xdr:spPr>
        <a:xfrm>
          <a:off x="3746500" y="167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37885</xdr:rowOff>
    </xdr:from>
    <xdr:ext cx="534377" cy="259045"/>
    <xdr:sp macro="" textlink="">
      <xdr:nvSpPr>
        <xdr:cNvPr id="243" name="テキスト ボックス 242"/>
        <xdr:cNvSpPr txBox="1"/>
      </xdr:nvSpPr>
      <xdr:spPr>
        <a:xfrm>
          <a:off x="3530111" y="1649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63925</xdr:rowOff>
    </xdr:from>
    <xdr:to>
      <xdr:col>15</xdr:col>
      <xdr:colOff>50800</xdr:colOff>
      <xdr:row>99</xdr:row>
      <xdr:rowOff>109133</xdr:rowOff>
    </xdr:to>
    <xdr:cxnSp macro="">
      <xdr:nvCxnSpPr>
        <xdr:cNvPr id="244" name="直線コネクタ 243"/>
        <xdr:cNvCxnSpPr/>
      </xdr:nvCxnSpPr>
      <xdr:spPr>
        <a:xfrm flipV="1">
          <a:off x="2019300" y="17037475"/>
          <a:ext cx="889000" cy="4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129493</xdr:rowOff>
    </xdr:from>
    <xdr:to>
      <xdr:col>15</xdr:col>
      <xdr:colOff>101600</xdr:colOff>
      <xdr:row>98</xdr:row>
      <xdr:rowOff>59643</xdr:rowOff>
    </xdr:to>
    <xdr:sp macro="" textlink="">
      <xdr:nvSpPr>
        <xdr:cNvPr id="245" name="フローチャート: 判断 244"/>
        <xdr:cNvSpPr/>
      </xdr:nvSpPr>
      <xdr:spPr>
        <a:xfrm>
          <a:off x="2857500" y="167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76170</xdr:rowOff>
    </xdr:from>
    <xdr:ext cx="534377" cy="259045"/>
    <xdr:sp macro="" textlink="">
      <xdr:nvSpPr>
        <xdr:cNvPr id="246" name="テキスト ボックス 245"/>
        <xdr:cNvSpPr txBox="1"/>
      </xdr:nvSpPr>
      <xdr:spPr>
        <a:xfrm>
          <a:off x="2641111" y="165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86894</xdr:rowOff>
    </xdr:from>
    <xdr:to>
      <xdr:col>10</xdr:col>
      <xdr:colOff>114300</xdr:colOff>
      <xdr:row>99</xdr:row>
      <xdr:rowOff>109133</xdr:rowOff>
    </xdr:to>
    <xdr:cxnSp macro="">
      <xdr:nvCxnSpPr>
        <xdr:cNvPr id="247" name="直線コネクタ 246"/>
        <xdr:cNvCxnSpPr/>
      </xdr:nvCxnSpPr>
      <xdr:spPr>
        <a:xfrm>
          <a:off x="1130300" y="17060444"/>
          <a:ext cx="889000" cy="2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465</xdr:rowOff>
    </xdr:from>
    <xdr:to>
      <xdr:col>10</xdr:col>
      <xdr:colOff>165100</xdr:colOff>
      <xdr:row>98</xdr:row>
      <xdr:rowOff>102065</xdr:rowOff>
    </xdr:to>
    <xdr:sp macro="" textlink="">
      <xdr:nvSpPr>
        <xdr:cNvPr id="248" name="フローチャート: 判断 247"/>
        <xdr:cNvSpPr/>
      </xdr:nvSpPr>
      <xdr:spPr>
        <a:xfrm>
          <a:off x="1968500" y="168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118592</xdr:rowOff>
    </xdr:from>
    <xdr:ext cx="534377" cy="259045"/>
    <xdr:sp macro="" textlink="">
      <xdr:nvSpPr>
        <xdr:cNvPr id="249" name="テキスト ボックス 248"/>
        <xdr:cNvSpPr txBox="1"/>
      </xdr:nvSpPr>
      <xdr:spPr>
        <a:xfrm>
          <a:off x="1752111" y="1657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3273</xdr:rowOff>
    </xdr:from>
    <xdr:to>
      <xdr:col>6</xdr:col>
      <xdr:colOff>38100</xdr:colOff>
      <xdr:row>98</xdr:row>
      <xdr:rowOff>104873</xdr:rowOff>
    </xdr:to>
    <xdr:sp macro="" textlink="">
      <xdr:nvSpPr>
        <xdr:cNvPr id="250" name="フローチャート: 判断 249"/>
        <xdr:cNvSpPr/>
      </xdr:nvSpPr>
      <xdr:spPr>
        <a:xfrm>
          <a:off x="1079500" y="1680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121400</xdr:rowOff>
    </xdr:from>
    <xdr:ext cx="534377" cy="259045"/>
    <xdr:sp macro="" textlink="">
      <xdr:nvSpPr>
        <xdr:cNvPr id="251" name="テキスト ボックス 250"/>
        <xdr:cNvSpPr txBox="1"/>
      </xdr:nvSpPr>
      <xdr:spPr>
        <a:xfrm>
          <a:off x="863111" y="1658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55938</xdr:rowOff>
    </xdr:from>
    <xdr:to>
      <xdr:col>24</xdr:col>
      <xdr:colOff>114300</xdr:colOff>
      <xdr:row>97</xdr:row>
      <xdr:rowOff>157538</xdr:rowOff>
    </xdr:to>
    <xdr:sp macro="" textlink="">
      <xdr:nvSpPr>
        <xdr:cNvPr id="257" name="楕円 256"/>
        <xdr:cNvSpPr/>
      </xdr:nvSpPr>
      <xdr:spPr>
        <a:xfrm>
          <a:off x="4584700" y="1668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34365</xdr:rowOff>
    </xdr:from>
    <xdr:ext cx="534377" cy="259045"/>
    <xdr:sp macro="" textlink="">
      <xdr:nvSpPr>
        <xdr:cNvPr id="258" name="扶助費該当値テキスト"/>
        <xdr:cNvSpPr txBox="1"/>
      </xdr:nvSpPr>
      <xdr:spPr>
        <a:xfrm>
          <a:off x="4686300" y="1666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124431</xdr:rowOff>
    </xdr:from>
    <xdr:to>
      <xdr:col>20</xdr:col>
      <xdr:colOff>38100</xdr:colOff>
      <xdr:row>99</xdr:row>
      <xdr:rowOff>54581</xdr:rowOff>
    </xdr:to>
    <xdr:sp macro="" textlink="">
      <xdr:nvSpPr>
        <xdr:cNvPr id="259" name="楕円 258"/>
        <xdr:cNvSpPr/>
      </xdr:nvSpPr>
      <xdr:spPr>
        <a:xfrm>
          <a:off x="3746500" y="1692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45708</xdr:rowOff>
    </xdr:from>
    <xdr:ext cx="534377" cy="259045"/>
    <xdr:sp macro="" textlink="">
      <xdr:nvSpPr>
        <xdr:cNvPr id="260" name="テキスト ボックス 259"/>
        <xdr:cNvSpPr txBox="1"/>
      </xdr:nvSpPr>
      <xdr:spPr>
        <a:xfrm>
          <a:off x="3530111" y="1701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13125</xdr:rowOff>
    </xdr:from>
    <xdr:to>
      <xdr:col>15</xdr:col>
      <xdr:colOff>101600</xdr:colOff>
      <xdr:row>99</xdr:row>
      <xdr:rowOff>114725</xdr:rowOff>
    </xdr:to>
    <xdr:sp macro="" textlink="">
      <xdr:nvSpPr>
        <xdr:cNvPr id="261" name="楕円 260"/>
        <xdr:cNvSpPr/>
      </xdr:nvSpPr>
      <xdr:spPr>
        <a:xfrm>
          <a:off x="2857500" y="1698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105852</xdr:rowOff>
    </xdr:from>
    <xdr:ext cx="534377" cy="259045"/>
    <xdr:sp macro="" textlink="">
      <xdr:nvSpPr>
        <xdr:cNvPr id="262" name="テキスト ボックス 261"/>
        <xdr:cNvSpPr txBox="1"/>
      </xdr:nvSpPr>
      <xdr:spPr>
        <a:xfrm>
          <a:off x="2641111" y="1707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58333</xdr:rowOff>
    </xdr:from>
    <xdr:to>
      <xdr:col>10</xdr:col>
      <xdr:colOff>165100</xdr:colOff>
      <xdr:row>99</xdr:row>
      <xdr:rowOff>159933</xdr:rowOff>
    </xdr:to>
    <xdr:sp macro="" textlink="">
      <xdr:nvSpPr>
        <xdr:cNvPr id="263" name="楕円 262"/>
        <xdr:cNvSpPr/>
      </xdr:nvSpPr>
      <xdr:spPr>
        <a:xfrm>
          <a:off x="1968500" y="1703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151060</xdr:rowOff>
    </xdr:from>
    <xdr:ext cx="534377" cy="259045"/>
    <xdr:sp macro="" textlink="">
      <xdr:nvSpPr>
        <xdr:cNvPr id="264" name="テキスト ボックス 263"/>
        <xdr:cNvSpPr txBox="1"/>
      </xdr:nvSpPr>
      <xdr:spPr>
        <a:xfrm>
          <a:off x="1752111" y="1712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36094</xdr:rowOff>
    </xdr:from>
    <xdr:to>
      <xdr:col>6</xdr:col>
      <xdr:colOff>38100</xdr:colOff>
      <xdr:row>99</xdr:row>
      <xdr:rowOff>137694</xdr:rowOff>
    </xdr:to>
    <xdr:sp macro="" textlink="">
      <xdr:nvSpPr>
        <xdr:cNvPr id="265" name="楕円 264"/>
        <xdr:cNvSpPr/>
      </xdr:nvSpPr>
      <xdr:spPr>
        <a:xfrm>
          <a:off x="1079500" y="1700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128821</xdr:rowOff>
    </xdr:from>
    <xdr:ext cx="534377" cy="259045"/>
    <xdr:sp macro="" textlink="">
      <xdr:nvSpPr>
        <xdr:cNvPr id="266" name="テキスト ボックス 265"/>
        <xdr:cNvSpPr txBox="1"/>
      </xdr:nvSpPr>
      <xdr:spPr>
        <a:xfrm>
          <a:off x="863111" y="1710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131105</xdr:rowOff>
    </xdr:from>
    <xdr:to>
      <xdr:col>54</xdr:col>
      <xdr:colOff>189865</xdr:colOff>
      <xdr:row>38</xdr:row>
      <xdr:rowOff>13476</xdr:rowOff>
    </xdr:to>
    <xdr:cxnSp macro="">
      <xdr:nvCxnSpPr>
        <xdr:cNvPr id="288" name="直線コネクタ 287"/>
        <xdr:cNvCxnSpPr/>
      </xdr:nvCxnSpPr>
      <xdr:spPr>
        <a:xfrm flipV="1">
          <a:off x="10475595" y="5960405"/>
          <a:ext cx="1270" cy="568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17303</xdr:rowOff>
    </xdr:from>
    <xdr:ext cx="534377" cy="259045"/>
    <xdr:sp macro="" textlink="">
      <xdr:nvSpPr>
        <xdr:cNvPr id="289" name="補助費等最小値テキスト"/>
        <xdr:cNvSpPr txBox="1"/>
      </xdr:nvSpPr>
      <xdr:spPr>
        <a:xfrm>
          <a:off x="10528300" y="653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13476</xdr:rowOff>
    </xdr:from>
    <xdr:to>
      <xdr:col>55</xdr:col>
      <xdr:colOff>88900</xdr:colOff>
      <xdr:row>38</xdr:row>
      <xdr:rowOff>13476</xdr:rowOff>
    </xdr:to>
    <xdr:cxnSp macro="">
      <xdr:nvCxnSpPr>
        <xdr:cNvPr id="290" name="直線コネクタ 289"/>
        <xdr:cNvCxnSpPr/>
      </xdr:nvCxnSpPr>
      <xdr:spPr>
        <a:xfrm>
          <a:off x="10388600" y="652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77782</xdr:rowOff>
    </xdr:from>
    <xdr:ext cx="599010" cy="259045"/>
    <xdr:sp macro="" textlink="">
      <xdr:nvSpPr>
        <xdr:cNvPr id="291" name="補助費等最大値テキスト"/>
        <xdr:cNvSpPr txBox="1"/>
      </xdr:nvSpPr>
      <xdr:spPr>
        <a:xfrm>
          <a:off x="10528300" y="573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131105</xdr:rowOff>
    </xdr:from>
    <xdr:to>
      <xdr:col>55</xdr:col>
      <xdr:colOff>88900</xdr:colOff>
      <xdr:row>34</xdr:row>
      <xdr:rowOff>131105</xdr:rowOff>
    </xdr:to>
    <xdr:cxnSp macro="">
      <xdr:nvCxnSpPr>
        <xdr:cNvPr id="292" name="直線コネクタ 291"/>
        <xdr:cNvCxnSpPr/>
      </xdr:nvCxnSpPr>
      <xdr:spPr>
        <a:xfrm>
          <a:off x="10388600" y="59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67751</xdr:rowOff>
    </xdr:from>
    <xdr:to>
      <xdr:col>55</xdr:col>
      <xdr:colOff>0</xdr:colOff>
      <xdr:row>34</xdr:row>
      <xdr:rowOff>154682</xdr:rowOff>
    </xdr:to>
    <xdr:cxnSp macro="">
      <xdr:nvCxnSpPr>
        <xdr:cNvPr id="293" name="直線コネクタ 292"/>
        <xdr:cNvCxnSpPr/>
      </xdr:nvCxnSpPr>
      <xdr:spPr>
        <a:xfrm>
          <a:off x="9639300" y="5211251"/>
          <a:ext cx="838200" cy="77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54690</xdr:rowOff>
    </xdr:from>
    <xdr:ext cx="534377" cy="259045"/>
    <xdr:sp macro="" textlink="">
      <xdr:nvSpPr>
        <xdr:cNvPr id="294" name="補助費等平均値テキスト"/>
        <xdr:cNvSpPr txBox="1"/>
      </xdr:nvSpPr>
      <xdr:spPr>
        <a:xfrm>
          <a:off x="10528300" y="62268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76263</xdr:rowOff>
    </xdr:from>
    <xdr:to>
      <xdr:col>55</xdr:col>
      <xdr:colOff>50800</xdr:colOff>
      <xdr:row>37</xdr:row>
      <xdr:rowOff>6413</xdr:rowOff>
    </xdr:to>
    <xdr:sp macro="" textlink="">
      <xdr:nvSpPr>
        <xdr:cNvPr id="295" name="フローチャート: 判断 294"/>
        <xdr:cNvSpPr/>
      </xdr:nvSpPr>
      <xdr:spPr>
        <a:xfrm>
          <a:off x="10426700" y="6248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67751</xdr:rowOff>
    </xdr:from>
    <xdr:to>
      <xdr:col>50</xdr:col>
      <xdr:colOff>114300</xdr:colOff>
      <xdr:row>36</xdr:row>
      <xdr:rowOff>45261</xdr:rowOff>
    </xdr:to>
    <xdr:cxnSp macro="">
      <xdr:nvCxnSpPr>
        <xdr:cNvPr id="296" name="直線コネクタ 295"/>
        <xdr:cNvCxnSpPr/>
      </xdr:nvCxnSpPr>
      <xdr:spPr>
        <a:xfrm flipV="1">
          <a:off x="8750300" y="5211251"/>
          <a:ext cx="889000" cy="100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32129</xdr:rowOff>
    </xdr:from>
    <xdr:to>
      <xdr:col>50</xdr:col>
      <xdr:colOff>165100</xdr:colOff>
      <xdr:row>34</xdr:row>
      <xdr:rowOff>133729</xdr:rowOff>
    </xdr:to>
    <xdr:sp macro="" textlink="">
      <xdr:nvSpPr>
        <xdr:cNvPr id="297" name="フローチャート: 判断 296"/>
        <xdr:cNvSpPr/>
      </xdr:nvSpPr>
      <xdr:spPr>
        <a:xfrm>
          <a:off x="95885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124856</xdr:rowOff>
    </xdr:from>
    <xdr:ext cx="599010" cy="259045"/>
    <xdr:sp macro="" textlink="">
      <xdr:nvSpPr>
        <xdr:cNvPr id="298" name="テキスト ボックス 297"/>
        <xdr:cNvSpPr txBox="1"/>
      </xdr:nvSpPr>
      <xdr:spPr>
        <a:xfrm>
          <a:off x="9339795" y="5954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164645</xdr:rowOff>
    </xdr:from>
    <xdr:to>
      <xdr:col>45</xdr:col>
      <xdr:colOff>177800</xdr:colOff>
      <xdr:row>36</xdr:row>
      <xdr:rowOff>45261</xdr:rowOff>
    </xdr:to>
    <xdr:cxnSp macro="">
      <xdr:nvCxnSpPr>
        <xdr:cNvPr id="299" name="直線コネクタ 298"/>
        <xdr:cNvCxnSpPr/>
      </xdr:nvCxnSpPr>
      <xdr:spPr>
        <a:xfrm>
          <a:off x="7861300" y="6165395"/>
          <a:ext cx="889000" cy="5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34644</xdr:rowOff>
    </xdr:from>
    <xdr:to>
      <xdr:col>46</xdr:col>
      <xdr:colOff>38100</xdr:colOff>
      <xdr:row>37</xdr:row>
      <xdr:rowOff>136244</xdr:rowOff>
    </xdr:to>
    <xdr:sp macro="" textlink="">
      <xdr:nvSpPr>
        <xdr:cNvPr id="300" name="フローチャート: 判断 299"/>
        <xdr:cNvSpPr/>
      </xdr:nvSpPr>
      <xdr:spPr>
        <a:xfrm>
          <a:off x="8699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127371</xdr:rowOff>
    </xdr:from>
    <xdr:ext cx="534377" cy="259045"/>
    <xdr:sp macro="" textlink="">
      <xdr:nvSpPr>
        <xdr:cNvPr id="301" name="テキスト ボックス 300"/>
        <xdr:cNvSpPr txBox="1"/>
      </xdr:nvSpPr>
      <xdr:spPr>
        <a:xfrm>
          <a:off x="8483111" y="647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150376</xdr:rowOff>
    </xdr:from>
    <xdr:to>
      <xdr:col>41</xdr:col>
      <xdr:colOff>50800</xdr:colOff>
      <xdr:row>35</xdr:row>
      <xdr:rowOff>164645</xdr:rowOff>
    </xdr:to>
    <xdr:cxnSp macro="">
      <xdr:nvCxnSpPr>
        <xdr:cNvPr id="302" name="直線コネクタ 301"/>
        <xdr:cNvCxnSpPr/>
      </xdr:nvCxnSpPr>
      <xdr:spPr>
        <a:xfrm>
          <a:off x="6972300" y="6151126"/>
          <a:ext cx="889000" cy="1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53494</xdr:rowOff>
    </xdr:from>
    <xdr:to>
      <xdr:col>41</xdr:col>
      <xdr:colOff>101600</xdr:colOff>
      <xdr:row>37</xdr:row>
      <xdr:rowOff>155094</xdr:rowOff>
    </xdr:to>
    <xdr:sp macro="" textlink="">
      <xdr:nvSpPr>
        <xdr:cNvPr id="303" name="フローチャート: 判断 302"/>
        <xdr:cNvSpPr/>
      </xdr:nvSpPr>
      <xdr:spPr>
        <a:xfrm>
          <a:off x="7810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146221</xdr:rowOff>
    </xdr:from>
    <xdr:ext cx="534377" cy="259045"/>
    <xdr:sp macro="" textlink="">
      <xdr:nvSpPr>
        <xdr:cNvPr id="304" name="テキスト ボックス 303"/>
        <xdr:cNvSpPr txBox="1"/>
      </xdr:nvSpPr>
      <xdr:spPr>
        <a:xfrm>
          <a:off x="7594111" y="648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59662</xdr:rowOff>
    </xdr:from>
    <xdr:to>
      <xdr:col>36</xdr:col>
      <xdr:colOff>165100</xdr:colOff>
      <xdr:row>37</xdr:row>
      <xdr:rowOff>161262</xdr:rowOff>
    </xdr:to>
    <xdr:sp macro="" textlink="">
      <xdr:nvSpPr>
        <xdr:cNvPr id="305" name="フローチャート: 判断 304"/>
        <xdr:cNvSpPr/>
      </xdr:nvSpPr>
      <xdr:spPr>
        <a:xfrm>
          <a:off x="6921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152389</xdr:rowOff>
    </xdr:from>
    <xdr:ext cx="534377" cy="259045"/>
    <xdr:sp macro="" textlink="">
      <xdr:nvSpPr>
        <xdr:cNvPr id="306" name="テキスト ボックス 305"/>
        <xdr:cNvSpPr txBox="1"/>
      </xdr:nvSpPr>
      <xdr:spPr>
        <a:xfrm>
          <a:off x="6705111" y="649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103882</xdr:rowOff>
    </xdr:from>
    <xdr:to>
      <xdr:col>55</xdr:col>
      <xdr:colOff>50800</xdr:colOff>
      <xdr:row>35</xdr:row>
      <xdr:rowOff>34032</xdr:rowOff>
    </xdr:to>
    <xdr:sp macro="" textlink="">
      <xdr:nvSpPr>
        <xdr:cNvPr id="312" name="楕円 311"/>
        <xdr:cNvSpPr/>
      </xdr:nvSpPr>
      <xdr:spPr>
        <a:xfrm>
          <a:off x="10426700" y="593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33331</xdr:rowOff>
    </xdr:from>
    <xdr:ext cx="599010" cy="259045"/>
    <xdr:sp macro="" textlink="">
      <xdr:nvSpPr>
        <xdr:cNvPr id="313" name="補助費等該当値テキスト"/>
        <xdr:cNvSpPr txBox="1"/>
      </xdr:nvSpPr>
      <xdr:spPr>
        <a:xfrm>
          <a:off x="10528300" y="586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16951</xdr:rowOff>
    </xdr:from>
    <xdr:to>
      <xdr:col>50</xdr:col>
      <xdr:colOff>165100</xdr:colOff>
      <xdr:row>30</xdr:row>
      <xdr:rowOff>118551</xdr:rowOff>
    </xdr:to>
    <xdr:sp macro="" textlink="">
      <xdr:nvSpPr>
        <xdr:cNvPr id="314" name="楕円 313"/>
        <xdr:cNvSpPr/>
      </xdr:nvSpPr>
      <xdr:spPr>
        <a:xfrm>
          <a:off x="9588500" y="516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135078</xdr:rowOff>
    </xdr:from>
    <xdr:ext cx="599010" cy="259045"/>
    <xdr:sp macro="" textlink="">
      <xdr:nvSpPr>
        <xdr:cNvPr id="315" name="テキスト ボックス 314"/>
        <xdr:cNvSpPr txBox="1"/>
      </xdr:nvSpPr>
      <xdr:spPr>
        <a:xfrm>
          <a:off x="9339795" y="4935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165911</xdr:rowOff>
    </xdr:from>
    <xdr:to>
      <xdr:col>46</xdr:col>
      <xdr:colOff>38100</xdr:colOff>
      <xdr:row>36</xdr:row>
      <xdr:rowOff>96061</xdr:rowOff>
    </xdr:to>
    <xdr:sp macro="" textlink="">
      <xdr:nvSpPr>
        <xdr:cNvPr id="316" name="楕円 315"/>
        <xdr:cNvSpPr/>
      </xdr:nvSpPr>
      <xdr:spPr>
        <a:xfrm>
          <a:off x="8699500" y="616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112588</xdr:rowOff>
    </xdr:from>
    <xdr:ext cx="534377" cy="259045"/>
    <xdr:sp macro="" textlink="">
      <xdr:nvSpPr>
        <xdr:cNvPr id="317" name="テキスト ボックス 316"/>
        <xdr:cNvSpPr txBox="1"/>
      </xdr:nvSpPr>
      <xdr:spPr>
        <a:xfrm>
          <a:off x="8483111" y="594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113845</xdr:rowOff>
    </xdr:from>
    <xdr:to>
      <xdr:col>41</xdr:col>
      <xdr:colOff>101600</xdr:colOff>
      <xdr:row>36</xdr:row>
      <xdr:rowOff>43995</xdr:rowOff>
    </xdr:to>
    <xdr:sp macro="" textlink="">
      <xdr:nvSpPr>
        <xdr:cNvPr id="318" name="楕円 317"/>
        <xdr:cNvSpPr/>
      </xdr:nvSpPr>
      <xdr:spPr>
        <a:xfrm>
          <a:off x="7810500" y="611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60522</xdr:rowOff>
    </xdr:from>
    <xdr:ext cx="599010" cy="259045"/>
    <xdr:sp macro="" textlink="">
      <xdr:nvSpPr>
        <xdr:cNvPr id="319" name="テキスト ボックス 318"/>
        <xdr:cNvSpPr txBox="1"/>
      </xdr:nvSpPr>
      <xdr:spPr>
        <a:xfrm>
          <a:off x="7561795" y="5889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99576</xdr:rowOff>
    </xdr:from>
    <xdr:to>
      <xdr:col>36</xdr:col>
      <xdr:colOff>165100</xdr:colOff>
      <xdr:row>36</xdr:row>
      <xdr:rowOff>29726</xdr:rowOff>
    </xdr:to>
    <xdr:sp macro="" textlink="">
      <xdr:nvSpPr>
        <xdr:cNvPr id="320" name="楕円 319"/>
        <xdr:cNvSpPr/>
      </xdr:nvSpPr>
      <xdr:spPr>
        <a:xfrm>
          <a:off x="6921500" y="610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46253</xdr:rowOff>
    </xdr:from>
    <xdr:ext cx="599010" cy="259045"/>
    <xdr:sp macro="" textlink="">
      <xdr:nvSpPr>
        <xdr:cNvPr id="321" name="テキスト ボックス 320"/>
        <xdr:cNvSpPr txBox="1"/>
      </xdr:nvSpPr>
      <xdr:spPr>
        <a:xfrm>
          <a:off x="6672795" y="5875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5" name="テキスト ボックス 334"/>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11852</xdr:rowOff>
    </xdr:from>
    <xdr:to>
      <xdr:col>54</xdr:col>
      <xdr:colOff>189865</xdr:colOff>
      <xdr:row>58</xdr:row>
      <xdr:rowOff>163472</xdr:rowOff>
    </xdr:to>
    <xdr:cxnSp macro="">
      <xdr:nvCxnSpPr>
        <xdr:cNvPr id="345" name="直線コネクタ 344"/>
        <xdr:cNvCxnSpPr/>
      </xdr:nvCxnSpPr>
      <xdr:spPr>
        <a:xfrm flipV="1">
          <a:off x="10475595" y="9613052"/>
          <a:ext cx="1270" cy="494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167299</xdr:rowOff>
    </xdr:from>
    <xdr:ext cx="534377" cy="259045"/>
    <xdr:sp macro="" textlink="">
      <xdr:nvSpPr>
        <xdr:cNvPr id="346" name="普通建設事業費最小値テキスト"/>
        <xdr:cNvSpPr txBox="1"/>
      </xdr:nvSpPr>
      <xdr:spPr>
        <a:xfrm>
          <a:off x="10528300" y="1011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163472</xdr:rowOff>
    </xdr:from>
    <xdr:to>
      <xdr:col>55</xdr:col>
      <xdr:colOff>88900</xdr:colOff>
      <xdr:row>58</xdr:row>
      <xdr:rowOff>163472</xdr:rowOff>
    </xdr:to>
    <xdr:cxnSp macro="">
      <xdr:nvCxnSpPr>
        <xdr:cNvPr id="347" name="直線コネクタ 346"/>
        <xdr:cNvCxnSpPr/>
      </xdr:nvCxnSpPr>
      <xdr:spPr>
        <a:xfrm>
          <a:off x="10388600" y="101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129979</xdr:rowOff>
    </xdr:from>
    <xdr:ext cx="599010" cy="259045"/>
    <xdr:sp macro="" textlink="">
      <xdr:nvSpPr>
        <xdr:cNvPr id="348" name="普通建設事業費最大値テキスト"/>
        <xdr:cNvSpPr txBox="1"/>
      </xdr:nvSpPr>
      <xdr:spPr>
        <a:xfrm>
          <a:off x="10528300" y="9388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11852</xdr:rowOff>
    </xdr:from>
    <xdr:to>
      <xdr:col>55</xdr:col>
      <xdr:colOff>88900</xdr:colOff>
      <xdr:row>56</xdr:row>
      <xdr:rowOff>11852</xdr:rowOff>
    </xdr:to>
    <xdr:cxnSp macro="">
      <xdr:nvCxnSpPr>
        <xdr:cNvPr id="349" name="直線コネクタ 348"/>
        <xdr:cNvCxnSpPr/>
      </xdr:nvCxnSpPr>
      <xdr:spPr>
        <a:xfrm>
          <a:off x="10388600" y="9613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22857</xdr:rowOff>
    </xdr:from>
    <xdr:to>
      <xdr:col>55</xdr:col>
      <xdr:colOff>0</xdr:colOff>
      <xdr:row>56</xdr:row>
      <xdr:rowOff>11852</xdr:rowOff>
    </xdr:to>
    <xdr:cxnSp macro="">
      <xdr:nvCxnSpPr>
        <xdr:cNvPr id="350" name="直線コネクタ 349"/>
        <xdr:cNvCxnSpPr/>
      </xdr:nvCxnSpPr>
      <xdr:spPr>
        <a:xfrm>
          <a:off x="9639300" y="9281157"/>
          <a:ext cx="838200" cy="33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6613</xdr:rowOff>
    </xdr:from>
    <xdr:ext cx="534377" cy="259045"/>
    <xdr:sp macro="" textlink="">
      <xdr:nvSpPr>
        <xdr:cNvPr id="351" name="普通建設事業費平均値テキスト"/>
        <xdr:cNvSpPr txBox="1"/>
      </xdr:nvSpPr>
      <xdr:spPr>
        <a:xfrm>
          <a:off x="10528300" y="9950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28186</xdr:rowOff>
    </xdr:from>
    <xdr:to>
      <xdr:col>55</xdr:col>
      <xdr:colOff>50800</xdr:colOff>
      <xdr:row>58</xdr:row>
      <xdr:rowOff>129786</xdr:rowOff>
    </xdr:to>
    <xdr:sp macro="" textlink="">
      <xdr:nvSpPr>
        <xdr:cNvPr id="352" name="フローチャート: 判断 351"/>
        <xdr:cNvSpPr/>
      </xdr:nvSpPr>
      <xdr:spPr>
        <a:xfrm>
          <a:off x="10426700" y="997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22857</xdr:rowOff>
    </xdr:from>
    <xdr:to>
      <xdr:col>50</xdr:col>
      <xdr:colOff>114300</xdr:colOff>
      <xdr:row>54</xdr:row>
      <xdr:rowOff>104901</xdr:rowOff>
    </xdr:to>
    <xdr:cxnSp macro="">
      <xdr:nvCxnSpPr>
        <xdr:cNvPr id="353" name="直線コネクタ 352"/>
        <xdr:cNvCxnSpPr/>
      </xdr:nvCxnSpPr>
      <xdr:spPr>
        <a:xfrm flipV="1">
          <a:off x="8750300" y="9281157"/>
          <a:ext cx="889000" cy="8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43538</xdr:rowOff>
    </xdr:from>
    <xdr:to>
      <xdr:col>50</xdr:col>
      <xdr:colOff>165100</xdr:colOff>
      <xdr:row>58</xdr:row>
      <xdr:rowOff>145138</xdr:rowOff>
    </xdr:to>
    <xdr:sp macro="" textlink="">
      <xdr:nvSpPr>
        <xdr:cNvPr id="354" name="フローチャート: 判断 353"/>
        <xdr:cNvSpPr/>
      </xdr:nvSpPr>
      <xdr:spPr>
        <a:xfrm>
          <a:off x="9588500" y="998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136265</xdr:rowOff>
    </xdr:from>
    <xdr:ext cx="534377" cy="259045"/>
    <xdr:sp macro="" textlink="">
      <xdr:nvSpPr>
        <xdr:cNvPr id="355" name="テキスト ボックス 354"/>
        <xdr:cNvSpPr txBox="1"/>
      </xdr:nvSpPr>
      <xdr:spPr>
        <a:xfrm>
          <a:off x="9372111" y="1008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87082</xdr:rowOff>
    </xdr:from>
    <xdr:to>
      <xdr:col>45</xdr:col>
      <xdr:colOff>177800</xdr:colOff>
      <xdr:row>54</xdr:row>
      <xdr:rowOff>104901</xdr:rowOff>
    </xdr:to>
    <xdr:cxnSp macro="">
      <xdr:nvCxnSpPr>
        <xdr:cNvPr id="356" name="直線コネクタ 355"/>
        <xdr:cNvCxnSpPr/>
      </xdr:nvCxnSpPr>
      <xdr:spPr>
        <a:xfrm>
          <a:off x="7861300" y="9173932"/>
          <a:ext cx="889000" cy="18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46261</xdr:rowOff>
    </xdr:from>
    <xdr:to>
      <xdr:col>46</xdr:col>
      <xdr:colOff>38100</xdr:colOff>
      <xdr:row>58</xdr:row>
      <xdr:rowOff>147861</xdr:rowOff>
    </xdr:to>
    <xdr:sp macro="" textlink="">
      <xdr:nvSpPr>
        <xdr:cNvPr id="357" name="フローチャート: 判断 356"/>
        <xdr:cNvSpPr/>
      </xdr:nvSpPr>
      <xdr:spPr>
        <a:xfrm>
          <a:off x="8699500" y="999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138988</xdr:rowOff>
    </xdr:from>
    <xdr:ext cx="534377" cy="259045"/>
    <xdr:sp macro="" textlink="">
      <xdr:nvSpPr>
        <xdr:cNvPr id="358" name="テキスト ボックス 357"/>
        <xdr:cNvSpPr txBox="1"/>
      </xdr:nvSpPr>
      <xdr:spPr>
        <a:xfrm>
          <a:off x="8483111" y="1008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131853</xdr:rowOff>
    </xdr:from>
    <xdr:to>
      <xdr:col>41</xdr:col>
      <xdr:colOff>50800</xdr:colOff>
      <xdr:row>53</xdr:row>
      <xdr:rowOff>87082</xdr:rowOff>
    </xdr:to>
    <xdr:cxnSp macro="">
      <xdr:nvCxnSpPr>
        <xdr:cNvPr id="359" name="直線コネクタ 358"/>
        <xdr:cNvCxnSpPr/>
      </xdr:nvCxnSpPr>
      <xdr:spPr>
        <a:xfrm>
          <a:off x="6972300" y="8875803"/>
          <a:ext cx="889000" cy="29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60927</xdr:rowOff>
    </xdr:from>
    <xdr:to>
      <xdr:col>41</xdr:col>
      <xdr:colOff>101600</xdr:colOff>
      <xdr:row>58</xdr:row>
      <xdr:rowOff>162527</xdr:rowOff>
    </xdr:to>
    <xdr:sp macro="" textlink="">
      <xdr:nvSpPr>
        <xdr:cNvPr id="360" name="フローチャート: 判断 359"/>
        <xdr:cNvSpPr/>
      </xdr:nvSpPr>
      <xdr:spPr>
        <a:xfrm>
          <a:off x="7810500" y="10005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153654</xdr:rowOff>
    </xdr:from>
    <xdr:ext cx="534377" cy="259045"/>
    <xdr:sp macro="" textlink="">
      <xdr:nvSpPr>
        <xdr:cNvPr id="361" name="テキスト ボックス 360"/>
        <xdr:cNvSpPr txBox="1"/>
      </xdr:nvSpPr>
      <xdr:spPr>
        <a:xfrm>
          <a:off x="7594111" y="1009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62020</xdr:rowOff>
    </xdr:from>
    <xdr:to>
      <xdr:col>36</xdr:col>
      <xdr:colOff>165100</xdr:colOff>
      <xdr:row>58</xdr:row>
      <xdr:rowOff>163620</xdr:rowOff>
    </xdr:to>
    <xdr:sp macro="" textlink="">
      <xdr:nvSpPr>
        <xdr:cNvPr id="362" name="フローチャート: 判断 361"/>
        <xdr:cNvSpPr/>
      </xdr:nvSpPr>
      <xdr:spPr>
        <a:xfrm>
          <a:off x="69215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154747</xdr:rowOff>
    </xdr:from>
    <xdr:ext cx="534377" cy="259045"/>
    <xdr:sp macro="" textlink="">
      <xdr:nvSpPr>
        <xdr:cNvPr id="363" name="テキスト ボックス 362"/>
        <xdr:cNvSpPr txBox="1"/>
      </xdr:nvSpPr>
      <xdr:spPr>
        <a:xfrm>
          <a:off x="6705111" y="1009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132502</xdr:rowOff>
    </xdr:from>
    <xdr:to>
      <xdr:col>55</xdr:col>
      <xdr:colOff>50800</xdr:colOff>
      <xdr:row>56</xdr:row>
      <xdr:rowOff>62652</xdr:rowOff>
    </xdr:to>
    <xdr:sp macro="" textlink="">
      <xdr:nvSpPr>
        <xdr:cNvPr id="369" name="楕円 368"/>
        <xdr:cNvSpPr/>
      </xdr:nvSpPr>
      <xdr:spPr>
        <a:xfrm>
          <a:off x="10426700" y="95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85529</xdr:rowOff>
    </xdr:from>
    <xdr:ext cx="599010" cy="259045"/>
    <xdr:sp macro="" textlink="">
      <xdr:nvSpPr>
        <xdr:cNvPr id="370" name="普通建設事業費該当値テキスト"/>
        <xdr:cNvSpPr txBox="1"/>
      </xdr:nvSpPr>
      <xdr:spPr>
        <a:xfrm>
          <a:off x="10528300" y="9515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143507</xdr:rowOff>
    </xdr:from>
    <xdr:to>
      <xdr:col>50</xdr:col>
      <xdr:colOff>165100</xdr:colOff>
      <xdr:row>54</xdr:row>
      <xdr:rowOff>73657</xdr:rowOff>
    </xdr:to>
    <xdr:sp macro="" textlink="">
      <xdr:nvSpPr>
        <xdr:cNvPr id="371" name="楕円 370"/>
        <xdr:cNvSpPr/>
      </xdr:nvSpPr>
      <xdr:spPr>
        <a:xfrm>
          <a:off x="9588500" y="923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90184</xdr:rowOff>
    </xdr:from>
    <xdr:ext cx="599010" cy="259045"/>
    <xdr:sp macro="" textlink="">
      <xdr:nvSpPr>
        <xdr:cNvPr id="372" name="テキスト ボックス 371"/>
        <xdr:cNvSpPr txBox="1"/>
      </xdr:nvSpPr>
      <xdr:spPr>
        <a:xfrm>
          <a:off x="9339795" y="900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54101</xdr:rowOff>
    </xdr:from>
    <xdr:to>
      <xdr:col>46</xdr:col>
      <xdr:colOff>38100</xdr:colOff>
      <xdr:row>54</xdr:row>
      <xdr:rowOff>155701</xdr:rowOff>
    </xdr:to>
    <xdr:sp macro="" textlink="">
      <xdr:nvSpPr>
        <xdr:cNvPr id="373" name="楕円 372"/>
        <xdr:cNvSpPr/>
      </xdr:nvSpPr>
      <xdr:spPr>
        <a:xfrm>
          <a:off x="8699500" y="931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778</xdr:rowOff>
    </xdr:from>
    <xdr:ext cx="599010" cy="259045"/>
    <xdr:sp macro="" textlink="">
      <xdr:nvSpPr>
        <xdr:cNvPr id="374" name="テキスト ボックス 373"/>
        <xdr:cNvSpPr txBox="1"/>
      </xdr:nvSpPr>
      <xdr:spPr>
        <a:xfrm>
          <a:off x="8450795" y="9087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36282</xdr:rowOff>
    </xdr:from>
    <xdr:to>
      <xdr:col>41</xdr:col>
      <xdr:colOff>101600</xdr:colOff>
      <xdr:row>53</xdr:row>
      <xdr:rowOff>137882</xdr:rowOff>
    </xdr:to>
    <xdr:sp macro="" textlink="">
      <xdr:nvSpPr>
        <xdr:cNvPr id="375" name="楕円 374"/>
        <xdr:cNvSpPr/>
      </xdr:nvSpPr>
      <xdr:spPr>
        <a:xfrm>
          <a:off x="7810500" y="912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154409</xdr:rowOff>
    </xdr:from>
    <xdr:ext cx="599010" cy="259045"/>
    <xdr:sp macro="" textlink="">
      <xdr:nvSpPr>
        <xdr:cNvPr id="376" name="テキスト ボックス 375"/>
        <xdr:cNvSpPr txBox="1"/>
      </xdr:nvSpPr>
      <xdr:spPr>
        <a:xfrm>
          <a:off x="7561795" y="889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81053</xdr:rowOff>
    </xdr:from>
    <xdr:to>
      <xdr:col>36</xdr:col>
      <xdr:colOff>165100</xdr:colOff>
      <xdr:row>52</xdr:row>
      <xdr:rowOff>11203</xdr:rowOff>
    </xdr:to>
    <xdr:sp macro="" textlink="">
      <xdr:nvSpPr>
        <xdr:cNvPr id="377" name="楕円 376"/>
        <xdr:cNvSpPr/>
      </xdr:nvSpPr>
      <xdr:spPr>
        <a:xfrm>
          <a:off x="6921500" y="882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27730</xdr:rowOff>
    </xdr:from>
    <xdr:ext cx="599010" cy="259045"/>
    <xdr:sp macro="" textlink="">
      <xdr:nvSpPr>
        <xdr:cNvPr id="378" name="テキスト ボックス 377"/>
        <xdr:cNvSpPr txBox="1"/>
      </xdr:nvSpPr>
      <xdr:spPr>
        <a:xfrm>
          <a:off x="6672795" y="860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2" name="テキスト ボックス 39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4" name="テキスト ボックス 39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6" name="テキスト ボックス 39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75</xdr:row>
      <xdr:rowOff>136484</xdr:rowOff>
    </xdr:from>
    <xdr:to>
      <xdr:col>54</xdr:col>
      <xdr:colOff>189865</xdr:colOff>
      <xdr:row>78</xdr:row>
      <xdr:rowOff>139700</xdr:rowOff>
    </xdr:to>
    <xdr:cxnSp macro="">
      <xdr:nvCxnSpPr>
        <xdr:cNvPr id="400" name="直線コネクタ 399"/>
        <xdr:cNvCxnSpPr/>
      </xdr:nvCxnSpPr>
      <xdr:spPr>
        <a:xfrm flipV="1">
          <a:off x="10475595" y="12995234"/>
          <a:ext cx="1270" cy="517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156427</xdr:rowOff>
    </xdr:from>
    <xdr:ext cx="249299" cy="259045"/>
    <xdr:sp macro="" textlink="">
      <xdr:nvSpPr>
        <xdr:cNvPr id="401" name="普通建設事業費 （ うち新規整備　）最小値テキスト"/>
        <xdr:cNvSpPr txBox="1"/>
      </xdr:nvSpPr>
      <xdr:spPr>
        <a:xfrm>
          <a:off x="10528300" y="13529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2" name="直線コネクタ 401"/>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83161</xdr:rowOff>
    </xdr:from>
    <xdr:ext cx="599010" cy="259045"/>
    <xdr:sp macro="" textlink="">
      <xdr:nvSpPr>
        <xdr:cNvPr id="403" name="普通建設事業費 （ うち新規整備　）最大値テキスト"/>
        <xdr:cNvSpPr txBox="1"/>
      </xdr:nvSpPr>
      <xdr:spPr>
        <a:xfrm>
          <a:off x="10528300" y="12770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75</xdr:row>
      <xdr:rowOff>136484</xdr:rowOff>
    </xdr:from>
    <xdr:to>
      <xdr:col>55</xdr:col>
      <xdr:colOff>88900</xdr:colOff>
      <xdr:row>75</xdr:row>
      <xdr:rowOff>136484</xdr:rowOff>
    </xdr:to>
    <xdr:cxnSp macro="">
      <xdr:nvCxnSpPr>
        <xdr:cNvPr id="404" name="直線コネクタ 403"/>
        <xdr:cNvCxnSpPr/>
      </xdr:nvCxnSpPr>
      <xdr:spPr>
        <a:xfrm>
          <a:off x="10388600" y="12995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84461</xdr:rowOff>
    </xdr:from>
    <xdr:to>
      <xdr:col>55</xdr:col>
      <xdr:colOff>0</xdr:colOff>
      <xdr:row>75</xdr:row>
      <xdr:rowOff>136484</xdr:rowOff>
    </xdr:to>
    <xdr:cxnSp macro="">
      <xdr:nvCxnSpPr>
        <xdr:cNvPr id="405" name="直線コネクタ 404"/>
        <xdr:cNvCxnSpPr/>
      </xdr:nvCxnSpPr>
      <xdr:spPr>
        <a:xfrm>
          <a:off x="9639300" y="12771761"/>
          <a:ext cx="838200" cy="22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29427</xdr:rowOff>
    </xdr:from>
    <xdr:ext cx="534377" cy="259045"/>
    <xdr:sp macro="" textlink="">
      <xdr:nvSpPr>
        <xdr:cNvPr id="406" name="普通建設事業費 （ うち新規整備　）平均値テキスト"/>
        <xdr:cNvSpPr txBox="1"/>
      </xdr:nvSpPr>
      <xdr:spPr>
        <a:xfrm>
          <a:off x="10528300" y="13402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51000</xdr:rowOff>
    </xdr:from>
    <xdr:to>
      <xdr:col>55</xdr:col>
      <xdr:colOff>50800</xdr:colOff>
      <xdr:row>78</xdr:row>
      <xdr:rowOff>152600</xdr:rowOff>
    </xdr:to>
    <xdr:sp macro="" textlink="">
      <xdr:nvSpPr>
        <xdr:cNvPr id="407" name="フローチャート: 判断 406"/>
        <xdr:cNvSpPr/>
      </xdr:nvSpPr>
      <xdr:spPr>
        <a:xfrm>
          <a:off x="10426700" y="1342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84461</xdr:rowOff>
    </xdr:from>
    <xdr:to>
      <xdr:col>50</xdr:col>
      <xdr:colOff>114300</xdr:colOff>
      <xdr:row>74</xdr:row>
      <xdr:rowOff>168463</xdr:rowOff>
    </xdr:to>
    <xdr:cxnSp macro="">
      <xdr:nvCxnSpPr>
        <xdr:cNvPr id="408" name="直線コネクタ 407"/>
        <xdr:cNvCxnSpPr/>
      </xdr:nvCxnSpPr>
      <xdr:spPr>
        <a:xfrm flipV="1">
          <a:off x="8750300" y="12771761"/>
          <a:ext cx="889000" cy="8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46506</xdr:rowOff>
    </xdr:from>
    <xdr:to>
      <xdr:col>50</xdr:col>
      <xdr:colOff>165100</xdr:colOff>
      <xdr:row>78</xdr:row>
      <xdr:rowOff>148106</xdr:rowOff>
    </xdr:to>
    <xdr:sp macro="" textlink="">
      <xdr:nvSpPr>
        <xdr:cNvPr id="409" name="フローチャート: 判断 408"/>
        <xdr:cNvSpPr/>
      </xdr:nvSpPr>
      <xdr:spPr>
        <a:xfrm>
          <a:off x="9588500" y="13419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139233</xdr:rowOff>
    </xdr:from>
    <xdr:ext cx="534377" cy="259045"/>
    <xdr:sp macro="" textlink="">
      <xdr:nvSpPr>
        <xdr:cNvPr id="410" name="テキスト ボックス 409"/>
        <xdr:cNvSpPr txBox="1"/>
      </xdr:nvSpPr>
      <xdr:spPr>
        <a:xfrm>
          <a:off x="9372111" y="1351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135386</xdr:rowOff>
    </xdr:from>
    <xdr:to>
      <xdr:col>45</xdr:col>
      <xdr:colOff>177800</xdr:colOff>
      <xdr:row>74</xdr:row>
      <xdr:rowOff>168463</xdr:rowOff>
    </xdr:to>
    <xdr:cxnSp macro="">
      <xdr:nvCxnSpPr>
        <xdr:cNvPr id="411" name="直線コネクタ 410"/>
        <xdr:cNvCxnSpPr/>
      </xdr:nvCxnSpPr>
      <xdr:spPr>
        <a:xfrm>
          <a:off x="7861300" y="12479786"/>
          <a:ext cx="889000" cy="37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49121</xdr:rowOff>
    </xdr:from>
    <xdr:to>
      <xdr:col>46</xdr:col>
      <xdr:colOff>38100</xdr:colOff>
      <xdr:row>78</xdr:row>
      <xdr:rowOff>150721</xdr:rowOff>
    </xdr:to>
    <xdr:sp macro="" textlink="">
      <xdr:nvSpPr>
        <xdr:cNvPr id="412" name="フローチャート: 判断 411"/>
        <xdr:cNvSpPr/>
      </xdr:nvSpPr>
      <xdr:spPr>
        <a:xfrm>
          <a:off x="8699500" y="1342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141848</xdr:rowOff>
    </xdr:from>
    <xdr:ext cx="534377" cy="259045"/>
    <xdr:sp macro="" textlink="">
      <xdr:nvSpPr>
        <xdr:cNvPr id="413" name="テキスト ボックス 412"/>
        <xdr:cNvSpPr txBox="1"/>
      </xdr:nvSpPr>
      <xdr:spPr>
        <a:xfrm>
          <a:off x="8483111" y="1351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121835</xdr:rowOff>
    </xdr:from>
    <xdr:to>
      <xdr:col>41</xdr:col>
      <xdr:colOff>50800</xdr:colOff>
      <xdr:row>72</xdr:row>
      <xdr:rowOff>135386</xdr:rowOff>
    </xdr:to>
    <xdr:cxnSp macro="">
      <xdr:nvCxnSpPr>
        <xdr:cNvPr id="414" name="直線コネクタ 413"/>
        <xdr:cNvCxnSpPr/>
      </xdr:nvCxnSpPr>
      <xdr:spPr>
        <a:xfrm>
          <a:off x="6972300" y="12294785"/>
          <a:ext cx="889000" cy="18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56538</xdr:rowOff>
    </xdr:from>
    <xdr:to>
      <xdr:col>41</xdr:col>
      <xdr:colOff>101600</xdr:colOff>
      <xdr:row>78</xdr:row>
      <xdr:rowOff>158138</xdr:rowOff>
    </xdr:to>
    <xdr:sp macro="" textlink="">
      <xdr:nvSpPr>
        <xdr:cNvPr id="415" name="フローチャート: 判断 414"/>
        <xdr:cNvSpPr/>
      </xdr:nvSpPr>
      <xdr:spPr>
        <a:xfrm>
          <a:off x="7810500" y="1342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149265</xdr:rowOff>
    </xdr:from>
    <xdr:ext cx="534377" cy="259045"/>
    <xdr:sp macro="" textlink="">
      <xdr:nvSpPr>
        <xdr:cNvPr id="416" name="テキスト ボックス 415"/>
        <xdr:cNvSpPr txBox="1"/>
      </xdr:nvSpPr>
      <xdr:spPr>
        <a:xfrm>
          <a:off x="7594111" y="1352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52102</xdr:rowOff>
    </xdr:from>
    <xdr:to>
      <xdr:col>36</xdr:col>
      <xdr:colOff>165100</xdr:colOff>
      <xdr:row>78</xdr:row>
      <xdr:rowOff>153702</xdr:rowOff>
    </xdr:to>
    <xdr:sp macro="" textlink="">
      <xdr:nvSpPr>
        <xdr:cNvPr id="417" name="フローチャート: 判断 416"/>
        <xdr:cNvSpPr/>
      </xdr:nvSpPr>
      <xdr:spPr>
        <a:xfrm>
          <a:off x="6921500" y="134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144829</xdr:rowOff>
    </xdr:from>
    <xdr:ext cx="534377" cy="259045"/>
    <xdr:sp macro="" textlink="">
      <xdr:nvSpPr>
        <xdr:cNvPr id="418" name="テキスト ボックス 417"/>
        <xdr:cNvSpPr txBox="1"/>
      </xdr:nvSpPr>
      <xdr:spPr>
        <a:xfrm>
          <a:off x="6705111" y="1351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85684</xdr:rowOff>
    </xdr:from>
    <xdr:to>
      <xdr:col>55</xdr:col>
      <xdr:colOff>50800</xdr:colOff>
      <xdr:row>76</xdr:row>
      <xdr:rowOff>15835</xdr:rowOff>
    </xdr:to>
    <xdr:sp macro="" textlink="">
      <xdr:nvSpPr>
        <xdr:cNvPr id="424" name="楕円 423"/>
        <xdr:cNvSpPr/>
      </xdr:nvSpPr>
      <xdr:spPr>
        <a:xfrm>
          <a:off x="10426700" y="129444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38711</xdr:rowOff>
    </xdr:from>
    <xdr:ext cx="599010" cy="259045"/>
    <xdr:sp macro="" textlink="">
      <xdr:nvSpPr>
        <xdr:cNvPr id="425" name="普通建設事業費 （ うち新規整備　）該当値テキスト"/>
        <xdr:cNvSpPr txBox="1"/>
      </xdr:nvSpPr>
      <xdr:spPr>
        <a:xfrm>
          <a:off x="10528300" y="12897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33661</xdr:rowOff>
    </xdr:from>
    <xdr:to>
      <xdr:col>50</xdr:col>
      <xdr:colOff>165100</xdr:colOff>
      <xdr:row>74</xdr:row>
      <xdr:rowOff>135261</xdr:rowOff>
    </xdr:to>
    <xdr:sp macro="" textlink="">
      <xdr:nvSpPr>
        <xdr:cNvPr id="426" name="楕円 425"/>
        <xdr:cNvSpPr/>
      </xdr:nvSpPr>
      <xdr:spPr>
        <a:xfrm>
          <a:off x="9588500" y="1272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72</xdr:row>
      <xdr:rowOff>151788</xdr:rowOff>
    </xdr:from>
    <xdr:ext cx="599010" cy="259045"/>
    <xdr:sp macro="" textlink="">
      <xdr:nvSpPr>
        <xdr:cNvPr id="427" name="テキスト ボックス 426"/>
        <xdr:cNvSpPr txBox="1"/>
      </xdr:nvSpPr>
      <xdr:spPr>
        <a:xfrm>
          <a:off x="9339795" y="12496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117663</xdr:rowOff>
    </xdr:from>
    <xdr:to>
      <xdr:col>46</xdr:col>
      <xdr:colOff>38100</xdr:colOff>
      <xdr:row>75</xdr:row>
      <xdr:rowOff>47813</xdr:rowOff>
    </xdr:to>
    <xdr:sp macro="" textlink="">
      <xdr:nvSpPr>
        <xdr:cNvPr id="428" name="楕円 427"/>
        <xdr:cNvSpPr/>
      </xdr:nvSpPr>
      <xdr:spPr>
        <a:xfrm>
          <a:off x="8699500" y="1280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64340</xdr:rowOff>
    </xdr:from>
    <xdr:ext cx="599010" cy="259045"/>
    <xdr:sp macro="" textlink="">
      <xdr:nvSpPr>
        <xdr:cNvPr id="429" name="テキスト ボックス 428"/>
        <xdr:cNvSpPr txBox="1"/>
      </xdr:nvSpPr>
      <xdr:spPr>
        <a:xfrm>
          <a:off x="8450795" y="12580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84586</xdr:rowOff>
    </xdr:from>
    <xdr:to>
      <xdr:col>41</xdr:col>
      <xdr:colOff>101600</xdr:colOff>
      <xdr:row>73</xdr:row>
      <xdr:rowOff>14736</xdr:rowOff>
    </xdr:to>
    <xdr:sp macro="" textlink="">
      <xdr:nvSpPr>
        <xdr:cNvPr id="430" name="楕円 429"/>
        <xdr:cNvSpPr/>
      </xdr:nvSpPr>
      <xdr:spPr>
        <a:xfrm>
          <a:off x="7810500" y="1242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71</xdr:row>
      <xdr:rowOff>31263</xdr:rowOff>
    </xdr:from>
    <xdr:ext cx="599010" cy="259045"/>
    <xdr:sp macro="" textlink="">
      <xdr:nvSpPr>
        <xdr:cNvPr id="431" name="テキスト ボックス 430"/>
        <xdr:cNvSpPr txBox="1"/>
      </xdr:nvSpPr>
      <xdr:spPr>
        <a:xfrm>
          <a:off x="7561795" y="12204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71035</xdr:rowOff>
    </xdr:from>
    <xdr:to>
      <xdr:col>36</xdr:col>
      <xdr:colOff>165100</xdr:colOff>
      <xdr:row>72</xdr:row>
      <xdr:rowOff>1185</xdr:rowOff>
    </xdr:to>
    <xdr:sp macro="" textlink="">
      <xdr:nvSpPr>
        <xdr:cNvPr id="432" name="楕円 431"/>
        <xdr:cNvSpPr/>
      </xdr:nvSpPr>
      <xdr:spPr>
        <a:xfrm>
          <a:off x="6921500" y="1224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70</xdr:row>
      <xdr:rowOff>17712</xdr:rowOff>
    </xdr:from>
    <xdr:ext cx="599010" cy="259045"/>
    <xdr:sp macro="" textlink="">
      <xdr:nvSpPr>
        <xdr:cNvPr id="433" name="テキスト ボックス 432"/>
        <xdr:cNvSpPr txBox="1"/>
      </xdr:nvSpPr>
      <xdr:spPr>
        <a:xfrm>
          <a:off x="6672795" y="12019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139636</xdr:rowOff>
    </xdr:from>
    <xdr:to>
      <xdr:col>54</xdr:col>
      <xdr:colOff>189865</xdr:colOff>
      <xdr:row>98</xdr:row>
      <xdr:rowOff>40920</xdr:rowOff>
    </xdr:to>
    <xdr:cxnSp macro="">
      <xdr:nvCxnSpPr>
        <xdr:cNvPr id="457" name="直線コネクタ 456"/>
        <xdr:cNvCxnSpPr/>
      </xdr:nvCxnSpPr>
      <xdr:spPr>
        <a:xfrm flipV="1">
          <a:off x="10475595" y="15570136"/>
          <a:ext cx="1270" cy="1272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44747</xdr:rowOff>
    </xdr:from>
    <xdr:ext cx="534377" cy="259045"/>
    <xdr:sp macro="" textlink="">
      <xdr:nvSpPr>
        <xdr:cNvPr id="458" name="普通建設事業費 （ うち更新整備　）最小値テキスト"/>
        <xdr:cNvSpPr txBox="1"/>
      </xdr:nvSpPr>
      <xdr:spPr>
        <a:xfrm>
          <a:off x="10528300" y="1684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40920</xdr:rowOff>
    </xdr:from>
    <xdr:to>
      <xdr:col>55</xdr:col>
      <xdr:colOff>88900</xdr:colOff>
      <xdr:row>98</xdr:row>
      <xdr:rowOff>40920</xdr:rowOff>
    </xdr:to>
    <xdr:cxnSp macro="">
      <xdr:nvCxnSpPr>
        <xdr:cNvPr id="459" name="直線コネクタ 458"/>
        <xdr:cNvCxnSpPr/>
      </xdr:nvCxnSpPr>
      <xdr:spPr>
        <a:xfrm>
          <a:off x="10388600" y="1684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86313</xdr:rowOff>
    </xdr:from>
    <xdr:ext cx="599010" cy="259045"/>
    <xdr:sp macro="" textlink="">
      <xdr:nvSpPr>
        <xdr:cNvPr id="460" name="普通建設事業費 （ うち更新整備　）最大値テキスト"/>
        <xdr:cNvSpPr txBox="1"/>
      </xdr:nvSpPr>
      <xdr:spPr>
        <a:xfrm>
          <a:off x="10528300" y="15345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139636</xdr:rowOff>
    </xdr:from>
    <xdr:to>
      <xdr:col>55</xdr:col>
      <xdr:colOff>88900</xdr:colOff>
      <xdr:row>90</xdr:row>
      <xdr:rowOff>139636</xdr:rowOff>
    </xdr:to>
    <xdr:cxnSp macro="">
      <xdr:nvCxnSpPr>
        <xdr:cNvPr id="461" name="直線コネクタ 460"/>
        <xdr:cNvCxnSpPr/>
      </xdr:nvCxnSpPr>
      <xdr:spPr>
        <a:xfrm>
          <a:off x="10388600" y="155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26479</xdr:rowOff>
    </xdr:from>
    <xdr:to>
      <xdr:col>55</xdr:col>
      <xdr:colOff>0</xdr:colOff>
      <xdr:row>95</xdr:row>
      <xdr:rowOff>114846</xdr:rowOff>
    </xdr:to>
    <xdr:cxnSp macro="">
      <xdr:nvCxnSpPr>
        <xdr:cNvPr id="462" name="直線コネクタ 461"/>
        <xdr:cNvCxnSpPr/>
      </xdr:nvCxnSpPr>
      <xdr:spPr>
        <a:xfrm>
          <a:off x="9639300" y="15628429"/>
          <a:ext cx="838200" cy="77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114444</xdr:rowOff>
    </xdr:from>
    <xdr:ext cx="534377" cy="259045"/>
    <xdr:sp macro="" textlink="">
      <xdr:nvSpPr>
        <xdr:cNvPr id="463" name="普通建設事業費 （ うち更新整備　）平均値テキスト"/>
        <xdr:cNvSpPr txBox="1"/>
      </xdr:nvSpPr>
      <xdr:spPr>
        <a:xfrm>
          <a:off x="10528300" y="16402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136017</xdr:rowOff>
    </xdr:from>
    <xdr:to>
      <xdr:col>55</xdr:col>
      <xdr:colOff>50800</xdr:colOff>
      <xdr:row>96</xdr:row>
      <xdr:rowOff>66167</xdr:rowOff>
    </xdr:to>
    <xdr:sp macro="" textlink="">
      <xdr:nvSpPr>
        <xdr:cNvPr id="464" name="フローチャート: 判断 463"/>
        <xdr:cNvSpPr/>
      </xdr:nvSpPr>
      <xdr:spPr>
        <a:xfrm>
          <a:off x="10426700" y="1642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26479</xdr:rowOff>
    </xdr:from>
    <xdr:to>
      <xdr:col>50</xdr:col>
      <xdr:colOff>114300</xdr:colOff>
      <xdr:row>93</xdr:row>
      <xdr:rowOff>147104</xdr:rowOff>
    </xdr:to>
    <xdr:cxnSp macro="">
      <xdr:nvCxnSpPr>
        <xdr:cNvPr id="465" name="直線コネクタ 464"/>
        <xdr:cNvCxnSpPr/>
      </xdr:nvCxnSpPr>
      <xdr:spPr>
        <a:xfrm flipV="1">
          <a:off x="8750300" y="15628429"/>
          <a:ext cx="889000" cy="46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43002</xdr:rowOff>
    </xdr:from>
    <xdr:to>
      <xdr:col>50</xdr:col>
      <xdr:colOff>165100</xdr:colOff>
      <xdr:row>96</xdr:row>
      <xdr:rowOff>144602</xdr:rowOff>
    </xdr:to>
    <xdr:sp macro="" textlink="">
      <xdr:nvSpPr>
        <xdr:cNvPr id="466" name="フローチャート: 判断 465"/>
        <xdr:cNvSpPr/>
      </xdr:nvSpPr>
      <xdr:spPr>
        <a:xfrm>
          <a:off x="9588500" y="1650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135729</xdr:rowOff>
    </xdr:from>
    <xdr:ext cx="534377" cy="259045"/>
    <xdr:sp macro="" textlink="">
      <xdr:nvSpPr>
        <xdr:cNvPr id="467" name="テキスト ボックス 466"/>
        <xdr:cNvSpPr txBox="1"/>
      </xdr:nvSpPr>
      <xdr:spPr>
        <a:xfrm>
          <a:off x="9372111" y="1659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147104</xdr:rowOff>
    </xdr:from>
    <xdr:to>
      <xdr:col>45</xdr:col>
      <xdr:colOff>177800</xdr:colOff>
      <xdr:row>97</xdr:row>
      <xdr:rowOff>139776</xdr:rowOff>
    </xdr:to>
    <xdr:cxnSp macro="">
      <xdr:nvCxnSpPr>
        <xdr:cNvPr id="468" name="直線コネクタ 467"/>
        <xdr:cNvCxnSpPr/>
      </xdr:nvCxnSpPr>
      <xdr:spPr>
        <a:xfrm flipV="1">
          <a:off x="7861300" y="16091954"/>
          <a:ext cx="889000" cy="678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65532</xdr:rowOff>
    </xdr:from>
    <xdr:to>
      <xdr:col>46</xdr:col>
      <xdr:colOff>38100</xdr:colOff>
      <xdr:row>96</xdr:row>
      <xdr:rowOff>167132</xdr:rowOff>
    </xdr:to>
    <xdr:sp macro="" textlink="">
      <xdr:nvSpPr>
        <xdr:cNvPr id="469" name="フローチャート: 判断 468"/>
        <xdr:cNvSpPr/>
      </xdr:nvSpPr>
      <xdr:spPr>
        <a:xfrm>
          <a:off x="86995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158259</xdr:rowOff>
    </xdr:from>
    <xdr:ext cx="534377" cy="259045"/>
    <xdr:sp macro="" textlink="">
      <xdr:nvSpPr>
        <xdr:cNvPr id="470" name="テキスト ボックス 469"/>
        <xdr:cNvSpPr txBox="1"/>
      </xdr:nvSpPr>
      <xdr:spPr>
        <a:xfrm>
          <a:off x="8483111" y="166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139776</xdr:rowOff>
    </xdr:from>
    <xdr:to>
      <xdr:col>41</xdr:col>
      <xdr:colOff>50800</xdr:colOff>
      <xdr:row>97</xdr:row>
      <xdr:rowOff>154991</xdr:rowOff>
    </xdr:to>
    <xdr:cxnSp macro="">
      <xdr:nvCxnSpPr>
        <xdr:cNvPr id="471" name="直線コネクタ 470"/>
        <xdr:cNvCxnSpPr/>
      </xdr:nvCxnSpPr>
      <xdr:spPr>
        <a:xfrm flipV="1">
          <a:off x="6972300" y="16770426"/>
          <a:ext cx="889000" cy="1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123737</xdr:rowOff>
    </xdr:from>
    <xdr:to>
      <xdr:col>41</xdr:col>
      <xdr:colOff>101600</xdr:colOff>
      <xdr:row>97</xdr:row>
      <xdr:rowOff>53887</xdr:rowOff>
    </xdr:to>
    <xdr:sp macro="" textlink="">
      <xdr:nvSpPr>
        <xdr:cNvPr id="472" name="フローチャート: 判断 471"/>
        <xdr:cNvSpPr/>
      </xdr:nvSpPr>
      <xdr:spPr>
        <a:xfrm>
          <a:off x="7810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70414</xdr:rowOff>
    </xdr:from>
    <xdr:ext cx="534377" cy="259045"/>
    <xdr:sp macro="" textlink="">
      <xdr:nvSpPr>
        <xdr:cNvPr id="473" name="テキスト ボックス 472"/>
        <xdr:cNvSpPr txBox="1"/>
      </xdr:nvSpPr>
      <xdr:spPr>
        <a:xfrm>
          <a:off x="7594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157784</xdr:rowOff>
    </xdr:from>
    <xdr:to>
      <xdr:col>36</xdr:col>
      <xdr:colOff>165100</xdr:colOff>
      <xdr:row>97</xdr:row>
      <xdr:rowOff>87934</xdr:rowOff>
    </xdr:to>
    <xdr:sp macro="" textlink="">
      <xdr:nvSpPr>
        <xdr:cNvPr id="474" name="フローチャート: 判断 473"/>
        <xdr:cNvSpPr/>
      </xdr:nvSpPr>
      <xdr:spPr>
        <a:xfrm>
          <a:off x="6921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104461</xdr:rowOff>
    </xdr:from>
    <xdr:ext cx="534377" cy="259045"/>
    <xdr:sp macro="" textlink="">
      <xdr:nvSpPr>
        <xdr:cNvPr id="475" name="テキスト ボックス 474"/>
        <xdr:cNvSpPr txBox="1"/>
      </xdr:nvSpPr>
      <xdr:spPr>
        <a:xfrm>
          <a:off x="6705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64046</xdr:rowOff>
    </xdr:from>
    <xdr:to>
      <xdr:col>55</xdr:col>
      <xdr:colOff>50800</xdr:colOff>
      <xdr:row>95</xdr:row>
      <xdr:rowOff>165646</xdr:rowOff>
    </xdr:to>
    <xdr:sp macro="" textlink="">
      <xdr:nvSpPr>
        <xdr:cNvPr id="481" name="楕円 480"/>
        <xdr:cNvSpPr/>
      </xdr:nvSpPr>
      <xdr:spPr>
        <a:xfrm>
          <a:off x="10426700" y="1635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86923</xdr:rowOff>
    </xdr:from>
    <xdr:ext cx="534377" cy="259045"/>
    <xdr:sp macro="" textlink="">
      <xdr:nvSpPr>
        <xdr:cNvPr id="482" name="普通建設事業費 （ うち更新整備　）該当値テキスト"/>
        <xdr:cNvSpPr txBox="1"/>
      </xdr:nvSpPr>
      <xdr:spPr>
        <a:xfrm>
          <a:off x="10528300" y="162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147129</xdr:rowOff>
    </xdr:from>
    <xdr:to>
      <xdr:col>50</xdr:col>
      <xdr:colOff>165100</xdr:colOff>
      <xdr:row>91</xdr:row>
      <xdr:rowOff>77279</xdr:rowOff>
    </xdr:to>
    <xdr:sp macro="" textlink="">
      <xdr:nvSpPr>
        <xdr:cNvPr id="483" name="楕円 482"/>
        <xdr:cNvSpPr/>
      </xdr:nvSpPr>
      <xdr:spPr>
        <a:xfrm>
          <a:off x="9588500" y="1557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93806</xdr:rowOff>
    </xdr:from>
    <xdr:ext cx="599010" cy="259045"/>
    <xdr:sp macro="" textlink="">
      <xdr:nvSpPr>
        <xdr:cNvPr id="484" name="テキスト ボックス 483"/>
        <xdr:cNvSpPr txBox="1"/>
      </xdr:nvSpPr>
      <xdr:spPr>
        <a:xfrm>
          <a:off x="9339795" y="1535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96304</xdr:rowOff>
    </xdr:from>
    <xdr:to>
      <xdr:col>46</xdr:col>
      <xdr:colOff>38100</xdr:colOff>
      <xdr:row>94</xdr:row>
      <xdr:rowOff>26454</xdr:rowOff>
    </xdr:to>
    <xdr:sp macro="" textlink="">
      <xdr:nvSpPr>
        <xdr:cNvPr id="485" name="楕円 484"/>
        <xdr:cNvSpPr/>
      </xdr:nvSpPr>
      <xdr:spPr>
        <a:xfrm>
          <a:off x="8699500" y="1604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42981</xdr:rowOff>
    </xdr:from>
    <xdr:ext cx="534377" cy="259045"/>
    <xdr:sp macro="" textlink="">
      <xdr:nvSpPr>
        <xdr:cNvPr id="486" name="テキスト ボックス 485"/>
        <xdr:cNvSpPr txBox="1"/>
      </xdr:nvSpPr>
      <xdr:spPr>
        <a:xfrm>
          <a:off x="8483111" y="1581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88976</xdr:rowOff>
    </xdr:from>
    <xdr:to>
      <xdr:col>41</xdr:col>
      <xdr:colOff>101600</xdr:colOff>
      <xdr:row>98</xdr:row>
      <xdr:rowOff>19126</xdr:rowOff>
    </xdr:to>
    <xdr:sp macro="" textlink="">
      <xdr:nvSpPr>
        <xdr:cNvPr id="487" name="楕円 486"/>
        <xdr:cNvSpPr/>
      </xdr:nvSpPr>
      <xdr:spPr>
        <a:xfrm>
          <a:off x="7810500" y="1671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10253</xdr:rowOff>
    </xdr:from>
    <xdr:ext cx="534377" cy="259045"/>
    <xdr:sp macro="" textlink="">
      <xdr:nvSpPr>
        <xdr:cNvPr id="488" name="テキスト ボックス 487"/>
        <xdr:cNvSpPr txBox="1"/>
      </xdr:nvSpPr>
      <xdr:spPr>
        <a:xfrm>
          <a:off x="7594111" y="1681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104191</xdr:rowOff>
    </xdr:from>
    <xdr:to>
      <xdr:col>36</xdr:col>
      <xdr:colOff>165100</xdr:colOff>
      <xdr:row>98</xdr:row>
      <xdr:rowOff>34341</xdr:rowOff>
    </xdr:to>
    <xdr:sp macro="" textlink="">
      <xdr:nvSpPr>
        <xdr:cNvPr id="489" name="楕円 488"/>
        <xdr:cNvSpPr/>
      </xdr:nvSpPr>
      <xdr:spPr>
        <a:xfrm>
          <a:off x="6921500" y="1673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25468</xdr:rowOff>
    </xdr:from>
    <xdr:ext cx="534377" cy="259045"/>
    <xdr:sp macro="" textlink="">
      <xdr:nvSpPr>
        <xdr:cNvPr id="490" name="テキスト ボックス 489"/>
        <xdr:cNvSpPr txBox="1"/>
      </xdr:nvSpPr>
      <xdr:spPr>
        <a:xfrm>
          <a:off x="6705111" y="1682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132652</xdr:rowOff>
    </xdr:from>
    <xdr:to>
      <xdr:col>85</xdr:col>
      <xdr:colOff>126364</xdr:colOff>
      <xdr:row>39</xdr:row>
      <xdr:rowOff>44450</xdr:rowOff>
    </xdr:to>
    <xdr:cxnSp macro="">
      <xdr:nvCxnSpPr>
        <xdr:cNvPr id="514" name="直線コネクタ 513"/>
        <xdr:cNvCxnSpPr/>
      </xdr:nvCxnSpPr>
      <xdr:spPr>
        <a:xfrm flipV="1">
          <a:off x="16317595" y="5790502"/>
          <a:ext cx="1269" cy="940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79329</xdr:rowOff>
    </xdr:from>
    <xdr:ext cx="599010" cy="259045"/>
    <xdr:sp macro="" textlink="">
      <xdr:nvSpPr>
        <xdr:cNvPr id="517" name="災害復旧事業費最大値テキスト"/>
        <xdr:cNvSpPr txBox="1"/>
      </xdr:nvSpPr>
      <xdr:spPr>
        <a:xfrm>
          <a:off x="16370300" y="5565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132652</xdr:rowOff>
    </xdr:from>
    <xdr:to>
      <xdr:col>86</xdr:col>
      <xdr:colOff>25400</xdr:colOff>
      <xdr:row>33</xdr:row>
      <xdr:rowOff>132652</xdr:rowOff>
    </xdr:to>
    <xdr:cxnSp macro="">
      <xdr:nvCxnSpPr>
        <xdr:cNvPr id="518" name="直線コネクタ 517"/>
        <xdr:cNvCxnSpPr/>
      </xdr:nvCxnSpPr>
      <xdr:spPr>
        <a:xfrm>
          <a:off x="16230600" y="5790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144470</xdr:rowOff>
    </xdr:from>
    <xdr:to>
      <xdr:col>85</xdr:col>
      <xdr:colOff>127000</xdr:colOff>
      <xdr:row>35</xdr:row>
      <xdr:rowOff>68407</xdr:rowOff>
    </xdr:to>
    <xdr:cxnSp macro="">
      <xdr:nvCxnSpPr>
        <xdr:cNvPr id="519" name="直線コネクタ 518"/>
        <xdr:cNvCxnSpPr/>
      </xdr:nvCxnSpPr>
      <xdr:spPr>
        <a:xfrm>
          <a:off x="15481300" y="5459420"/>
          <a:ext cx="838200" cy="60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67563</xdr:rowOff>
    </xdr:from>
    <xdr:ext cx="469744" cy="259045"/>
    <xdr:sp macro="" textlink="">
      <xdr:nvSpPr>
        <xdr:cNvPr id="520" name="災害復旧事業費平均値テキスト"/>
        <xdr:cNvSpPr txBox="1"/>
      </xdr:nvSpPr>
      <xdr:spPr>
        <a:xfrm>
          <a:off x="16370300" y="6582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89136</xdr:rowOff>
    </xdr:from>
    <xdr:to>
      <xdr:col>85</xdr:col>
      <xdr:colOff>177800</xdr:colOff>
      <xdr:row>39</xdr:row>
      <xdr:rowOff>19286</xdr:rowOff>
    </xdr:to>
    <xdr:sp macro="" textlink="">
      <xdr:nvSpPr>
        <xdr:cNvPr id="521" name="フローチャート: 判断 520"/>
        <xdr:cNvSpPr/>
      </xdr:nvSpPr>
      <xdr:spPr>
        <a:xfrm>
          <a:off x="16268700" y="660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144470</xdr:rowOff>
    </xdr:from>
    <xdr:to>
      <xdr:col>81</xdr:col>
      <xdr:colOff>50800</xdr:colOff>
      <xdr:row>33</xdr:row>
      <xdr:rowOff>92692</xdr:rowOff>
    </xdr:to>
    <xdr:cxnSp macro="">
      <xdr:nvCxnSpPr>
        <xdr:cNvPr id="522" name="直線コネクタ 521"/>
        <xdr:cNvCxnSpPr/>
      </xdr:nvCxnSpPr>
      <xdr:spPr>
        <a:xfrm flipV="1">
          <a:off x="14592300" y="5459420"/>
          <a:ext cx="889000" cy="29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132288</xdr:rowOff>
    </xdr:from>
    <xdr:to>
      <xdr:col>81</xdr:col>
      <xdr:colOff>101600</xdr:colOff>
      <xdr:row>39</xdr:row>
      <xdr:rowOff>62438</xdr:rowOff>
    </xdr:to>
    <xdr:sp macro="" textlink="">
      <xdr:nvSpPr>
        <xdr:cNvPr id="523" name="フローチャート: 判断 522"/>
        <xdr:cNvSpPr/>
      </xdr:nvSpPr>
      <xdr:spPr>
        <a:xfrm>
          <a:off x="154305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53565</xdr:rowOff>
    </xdr:from>
    <xdr:ext cx="469744" cy="259045"/>
    <xdr:sp macro="" textlink="">
      <xdr:nvSpPr>
        <xdr:cNvPr id="524" name="テキスト ボックス 523"/>
        <xdr:cNvSpPr txBox="1"/>
      </xdr:nvSpPr>
      <xdr:spPr>
        <a:xfrm>
          <a:off x="15246428" y="674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92692</xdr:rowOff>
    </xdr:from>
    <xdr:to>
      <xdr:col>76</xdr:col>
      <xdr:colOff>114300</xdr:colOff>
      <xdr:row>33</xdr:row>
      <xdr:rowOff>148249</xdr:rowOff>
    </xdr:to>
    <xdr:cxnSp macro="">
      <xdr:nvCxnSpPr>
        <xdr:cNvPr id="525" name="直線コネクタ 524"/>
        <xdr:cNvCxnSpPr/>
      </xdr:nvCxnSpPr>
      <xdr:spPr>
        <a:xfrm flipV="1">
          <a:off x="13703300" y="5750542"/>
          <a:ext cx="889000" cy="5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139695</xdr:rowOff>
    </xdr:from>
    <xdr:to>
      <xdr:col>76</xdr:col>
      <xdr:colOff>165100</xdr:colOff>
      <xdr:row>39</xdr:row>
      <xdr:rowOff>69845</xdr:rowOff>
    </xdr:to>
    <xdr:sp macro="" textlink="">
      <xdr:nvSpPr>
        <xdr:cNvPr id="526" name="フローチャート: 判断 525"/>
        <xdr:cNvSpPr/>
      </xdr:nvSpPr>
      <xdr:spPr>
        <a:xfrm>
          <a:off x="14541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60972</xdr:rowOff>
    </xdr:from>
    <xdr:ext cx="469744" cy="259045"/>
    <xdr:sp macro="" textlink="">
      <xdr:nvSpPr>
        <xdr:cNvPr id="527" name="テキスト ボックス 526"/>
        <xdr:cNvSpPr txBox="1"/>
      </xdr:nvSpPr>
      <xdr:spPr>
        <a:xfrm>
          <a:off x="14357428" y="674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119256</xdr:rowOff>
    </xdr:from>
    <xdr:to>
      <xdr:col>71</xdr:col>
      <xdr:colOff>177800</xdr:colOff>
      <xdr:row>33</xdr:row>
      <xdr:rowOff>148249</xdr:rowOff>
    </xdr:to>
    <xdr:cxnSp macro="">
      <xdr:nvCxnSpPr>
        <xdr:cNvPr id="528" name="直線コネクタ 527"/>
        <xdr:cNvCxnSpPr/>
      </xdr:nvCxnSpPr>
      <xdr:spPr>
        <a:xfrm>
          <a:off x="12814300" y="5777106"/>
          <a:ext cx="889000" cy="2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148519</xdr:rowOff>
    </xdr:from>
    <xdr:to>
      <xdr:col>72</xdr:col>
      <xdr:colOff>38100</xdr:colOff>
      <xdr:row>39</xdr:row>
      <xdr:rowOff>78669</xdr:rowOff>
    </xdr:to>
    <xdr:sp macro="" textlink="">
      <xdr:nvSpPr>
        <xdr:cNvPr id="529" name="フローチャート: 判断 528"/>
        <xdr:cNvSpPr/>
      </xdr:nvSpPr>
      <xdr:spPr>
        <a:xfrm>
          <a:off x="13652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69796</xdr:rowOff>
    </xdr:from>
    <xdr:ext cx="469744" cy="259045"/>
    <xdr:sp macro="" textlink="">
      <xdr:nvSpPr>
        <xdr:cNvPr id="530" name="テキスト ボックス 529"/>
        <xdr:cNvSpPr txBox="1"/>
      </xdr:nvSpPr>
      <xdr:spPr>
        <a:xfrm>
          <a:off x="13468428" y="675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155133</xdr:rowOff>
    </xdr:from>
    <xdr:to>
      <xdr:col>67</xdr:col>
      <xdr:colOff>101600</xdr:colOff>
      <xdr:row>39</xdr:row>
      <xdr:rowOff>85283</xdr:rowOff>
    </xdr:to>
    <xdr:sp macro="" textlink="">
      <xdr:nvSpPr>
        <xdr:cNvPr id="531" name="フローチャート: 判断 530"/>
        <xdr:cNvSpPr/>
      </xdr:nvSpPr>
      <xdr:spPr>
        <a:xfrm>
          <a:off x="12763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76410</xdr:rowOff>
    </xdr:from>
    <xdr:ext cx="469744" cy="259045"/>
    <xdr:sp macro="" textlink="">
      <xdr:nvSpPr>
        <xdr:cNvPr id="532" name="テキスト ボックス 531"/>
        <xdr:cNvSpPr txBox="1"/>
      </xdr:nvSpPr>
      <xdr:spPr>
        <a:xfrm>
          <a:off x="12579428" y="676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17607</xdr:rowOff>
    </xdr:from>
    <xdr:to>
      <xdr:col>85</xdr:col>
      <xdr:colOff>177800</xdr:colOff>
      <xdr:row>35</xdr:row>
      <xdr:rowOff>119207</xdr:rowOff>
    </xdr:to>
    <xdr:sp macro="" textlink="">
      <xdr:nvSpPr>
        <xdr:cNvPr id="538" name="楕円 537"/>
        <xdr:cNvSpPr/>
      </xdr:nvSpPr>
      <xdr:spPr>
        <a:xfrm>
          <a:off x="16268700" y="601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40484</xdr:rowOff>
    </xdr:from>
    <xdr:ext cx="534377" cy="259045"/>
    <xdr:sp macro="" textlink="">
      <xdr:nvSpPr>
        <xdr:cNvPr id="539" name="災害復旧事業費該当値テキスト"/>
        <xdr:cNvSpPr txBox="1"/>
      </xdr:nvSpPr>
      <xdr:spPr>
        <a:xfrm>
          <a:off x="16370300" y="586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93670</xdr:rowOff>
    </xdr:from>
    <xdr:to>
      <xdr:col>81</xdr:col>
      <xdr:colOff>101600</xdr:colOff>
      <xdr:row>32</xdr:row>
      <xdr:rowOff>23820</xdr:rowOff>
    </xdr:to>
    <xdr:sp macro="" textlink="">
      <xdr:nvSpPr>
        <xdr:cNvPr id="540" name="楕円 539"/>
        <xdr:cNvSpPr/>
      </xdr:nvSpPr>
      <xdr:spPr>
        <a:xfrm>
          <a:off x="15430500" y="540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30</xdr:row>
      <xdr:rowOff>40347</xdr:rowOff>
    </xdr:from>
    <xdr:ext cx="599010" cy="259045"/>
    <xdr:sp macro="" textlink="">
      <xdr:nvSpPr>
        <xdr:cNvPr id="541" name="テキスト ボックス 540"/>
        <xdr:cNvSpPr txBox="1"/>
      </xdr:nvSpPr>
      <xdr:spPr>
        <a:xfrm>
          <a:off x="15181795" y="5183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41892</xdr:rowOff>
    </xdr:from>
    <xdr:to>
      <xdr:col>76</xdr:col>
      <xdr:colOff>165100</xdr:colOff>
      <xdr:row>33</xdr:row>
      <xdr:rowOff>143492</xdr:rowOff>
    </xdr:to>
    <xdr:sp macro="" textlink="">
      <xdr:nvSpPr>
        <xdr:cNvPr id="542" name="楕円 541"/>
        <xdr:cNvSpPr/>
      </xdr:nvSpPr>
      <xdr:spPr>
        <a:xfrm>
          <a:off x="14541500" y="569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31</xdr:row>
      <xdr:rowOff>160019</xdr:rowOff>
    </xdr:from>
    <xdr:ext cx="599010" cy="259045"/>
    <xdr:sp macro="" textlink="">
      <xdr:nvSpPr>
        <xdr:cNvPr id="543" name="テキスト ボックス 542"/>
        <xdr:cNvSpPr txBox="1"/>
      </xdr:nvSpPr>
      <xdr:spPr>
        <a:xfrm>
          <a:off x="14292795" y="547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97449</xdr:rowOff>
    </xdr:from>
    <xdr:to>
      <xdr:col>72</xdr:col>
      <xdr:colOff>38100</xdr:colOff>
      <xdr:row>34</xdr:row>
      <xdr:rowOff>27599</xdr:rowOff>
    </xdr:to>
    <xdr:sp macro="" textlink="">
      <xdr:nvSpPr>
        <xdr:cNvPr id="544" name="楕円 543"/>
        <xdr:cNvSpPr/>
      </xdr:nvSpPr>
      <xdr:spPr>
        <a:xfrm>
          <a:off x="13652500" y="575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32</xdr:row>
      <xdr:rowOff>44126</xdr:rowOff>
    </xdr:from>
    <xdr:ext cx="599010" cy="259045"/>
    <xdr:sp macro="" textlink="">
      <xdr:nvSpPr>
        <xdr:cNvPr id="545" name="テキスト ボックス 544"/>
        <xdr:cNvSpPr txBox="1"/>
      </xdr:nvSpPr>
      <xdr:spPr>
        <a:xfrm>
          <a:off x="13403795" y="553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68456</xdr:rowOff>
    </xdr:from>
    <xdr:to>
      <xdr:col>67</xdr:col>
      <xdr:colOff>101600</xdr:colOff>
      <xdr:row>33</xdr:row>
      <xdr:rowOff>170056</xdr:rowOff>
    </xdr:to>
    <xdr:sp macro="" textlink="">
      <xdr:nvSpPr>
        <xdr:cNvPr id="546" name="楕円 545"/>
        <xdr:cNvSpPr/>
      </xdr:nvSpPr>
      <xdr:spPr>
        <a:xfrm>
          <a:off x="12763500" y="572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32</xdr:row>
      <xdr:rowOff>15133</xdr:rowOff>
    </xdr:from>
    <xdr:ext cx="599010" cy="259045"/>
    <xdr:sp macro="" textlink="">
      <xdr:nvSpPr>
        <xdr:cNvPr id="547" name="テキスト ボックス 546"/>
        <xdr:cNvSpPr txBox="1"/>
      </xdr:nvSpPr>
      <xdr:spPr>
        <a:xfrm>
          <a:off x="12514795" y="5501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109082</xdr:rowOff>
    </xdr:from>
    <xdr:to>
      <xdr:col>85</xdr:col>
      <xdr:colOff>126364</xdr:colOff>
      <xdr:row>78</xdr:row>
      <xdr:rowOff>1969</xdr:rowOff>
    </xdr:to>
    <xdr:cxnSp macro="">
      <xdr:nvCxnSpPr>
        <xdr:cNvPr id="620" name="直線コネクタ 619"/>
        <xdr:cNvCxnSpPr/>
      </xdr:nvCxnSpPr>
      <xdr:spPr>
        <a:xfrm flipV="1">
          <a:off x="16317595" y="12110582"/>
          <a:ext cx="1269" cy="126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5796</xdr:rowOff>
    </xdr:from>
    <xdr:ext cx="534377" cy="259045"/>
    <xdr:sp macro="" textlink="">
      <xdr:nvSpPr>
        <xdr:cNvPr id="621" name="公債費最小値テキスト"/>
        <xdr:cNvSpPr txBox="1"/>
      </xdr:nvSpPr>
      <xdr:spPr>
        <a:xfrm>
          <a:off x="16370300" y="1337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1969</xdr:rowOff>
    </xdr:from>
    <xdr:to>
      <xdr:col>86</xdr:col>
      <xdr:colOff>25400</xdr:colOff>
      <xdr:row>78</xdr:row>
      <xdr:rowOff>1969</xdr:rowOff>
    </xdr:to>
    <xdr:cxnSp macro="">
      <xdr:nvCxnSpPr>
        <xdr:cNvPr id="622" name="直線コネクタ 621"/>
        <xdr:cNvCxnSpPr/>
      </xdr:nvCxnSpPr>
      <xdr:spPr>
        <a:xfrm>
          <a:off x="16230600" y="1337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55759</xdr:rowOff>
    </xdr:from>
    <xdr:ext cx="599010" cy="259045"/>
    <xdr:sp macro="" textlink="">
      <xdr:nvSpPr>
        <xdr:cNvPr id="623" name="公債費最大値テキスト"/>
        <xdr:cNvSpPr txBox="1"/>
      </xdr:nvSpPr>
      <xdr:spPr>
        <a:xfrm>
          <a:off x="16370300" y="11885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109082</xdr:rowOff>
    </xdr:from>
    <xdr:to>
      <xdr:col>86</xdr:col>
      <xdr:colOff>25400</xdr:colOff>
      <xdr:row>70</xdr:row>
      <xdr:rowOff>109082</xdr:rowOff>
    </xdr:to>
    <xdr:cxnSp macro="">
      <xdr:nvCxnSpPr>
        <xdr:cNvPr id="624" name="直線コネクタ 623"/>
        <xdr:cNvCxnSpPr/>
      </xdr:nvCxnSpPr>
      <xdr:spPr>
        <a:xfrm>
          <a:off x="16230600" y="1211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109082</xdr:rowOff>
    </xdr:from>
    <xdr:to>
      <xdr:col>85</xdr:col>
      <xdr:colOff>127000</xdr:colOff>
      <xdr:row>76</xdr:row>
      <xdr:rowOff>148554</xdr:rowOff>
    </xdr:to>
    <xdr:cxnSp macro="">
      <xdr:nvCxnSpPr>
        <xdr:cNvPr id="625" name="直線コネクタ 624"/>
        <xdr:cNvCxnSpPr/>
      </xdr:nvCxnSpPr>
      <xdr:spPr>
        <a:xfrm flipV="1">
          <a:off x="15481300" y="12110582"/>
          <a:ext cx="838200" cy="106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7799</xdr:rowOff>
    </xdr:from>
    <xdr:ext cx="534377" cy="259045"/>
    <xdr:sp macro="" textlink="">
      <xdr:nvSpPr>
        <xdr:cNvPr id="626" name="公債費平均値テキスト"/>
        <xdr:cNvSpPr txBox="1"/>
      </xdr:nvSpPr>
      <xdr:spPr>
        <a:xfrm>
          <a:off x="16370300" y="13037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29372</xdr:rowOff>
    </xdr:from>
    <xdr:to>
      <xdr:col>85</xdr:col>
      <xdr:colOff>177800</xdr:colOff>
      <xdr:row>76</xdr:row>
      <xdr:rowOff>130972</xdr:rowOff>
    </xdr:to>
    <xdr:sp macro="" textlink="">
      <xdr:nvSpPr>
        <xdr:cNvPr id="627" name="フローチャート: 判断 626"/>
        <xdr:cNvSpPr/>
      </xdr:nvSpPr>
      <xdr:spPr>
        <a:xfrm>
          <a:off x="16268700" y="1305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148554</xdr:rowOff>
    </xdr:from>
    <xdr:to>
      <xdr:col>81</xdr:col>
      <xdr:colOff>50800</xdr:colOff>
      <xdr:row>77</xdr:row>
      <xdr:rowOff>17276</xdr:rowOff>
    </xdr:to>
    <xdr:cxnSp macro="">
      <xdr:nvCxnSpPr>
        <xdr:cNvPr id="628" name="直線コネクタ 627"/>
        <xdr:cNvCxnSpPr/>
      </xdr:nvCxnSpPr>
      <xdr:spPr>
        <a:xfrm flipV="1">
          <a:off x="14592300" y="13178754"/>
          <a:ext cx="889000" cy="4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33998</xdr:rowOff>
    </xdr:from>
    <xdr:to>
      <xdr:col>81</xdr:col>
      <xdr:colOff>101600</xdr:colOff>
      <xdr:row>77</xdr:row>
      <xdr:rowOff>135598</xdr:rowOff>
    </xdr:to>
    <xdr:sp macro="" textlink="">
      <xdr:nvSpPr>
        <xdr:cNvPr id="629" name="フローチャート: 判断 628"/>
        <xdr:cNvSpPr/>
      </xdr:nvSpPr>
      <xdr:spPr>
        <a:xfrm>
          <a:off x="15430500" y="132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126725</xdr:rowOff>
    </xdr:from>
    <xdr:ext cx="534377" cy="259045"/>
    <xdr:sp macro="" textlink="">
      <xdr:nvSpPr>
        <xdr:cNvPr id="630" name="テキスト ボックス 629"/>
        <xdr:cNvSpPr txBox="1"/>
      </xdr:nvSpPr>
      <xdr:spPr>
        <a:xfrm>
          <a:off x="15214111" y="1332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17276</xdr:rowOff>
    </xdr:from>
    <xdr:to>
      <xdr:col>76</xdr:col>
      <xdr:colOff>114300</xdr:colOff>
      <xdr:row>77</xdr:row>
      <xdr:rowOff>17613</xdr:rowOff>
    </xdr:to>
    <xdr:cxnSp macro="">
      <xdr:nvCxnSpPr>
        <xdr:cNvPr id="631" name="直線コネクタ 630"/>
        <xdr:cNvCxnSpPr/>
      </xdr:nvCxnSpPr>
      <xdr:spPr>
        <a:xfrm flipV="1">
          <a:off x="13703300" y="13218926"/>
          <a:ext cx="889000" cy="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29029</xdr:rowOff>
    </xdr:from>
    <xdr:to>
      <xdr:col>76</xdr:col>
      <xdr:colOff>165100</xdr:colOff>
      <xdr:row>77</xdr:row>
      <xdr:rowOff>130629</xdr:rowOff>
    </xdr:to>
    <xdr:sp macro="" textlink="">
      <xdr:nvSpPr>
        <xdr:cNvPr id="632" name="フローチャート: 判断 631"/>
        <xdr:cNvSpPr/>
      </xdr:nvSpPr>
      <xdr:spPr>
        <a:xfrm>
          <a:off x="14541500" y="1323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121756</xdr:rowOff>
    </xdr:from>
    <xdr:ext cx="534377" cy="259045"/>
    <xdr:sp macro="" textlink="">
      <xdr:nvSpPr>
        <xdr:cNvPr id="633" name="テキスト ボックス 632"/>
        <xdr:cNvSpPr txBox="1"/>
      </xdr:nvSpPr>
      <xdr:spPr>
        <a:xfrm>
          <a:off x="14325111" y="1332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17613</xdr:rowOff>
    </xdr:from>
    <xdr:to>
      <xdr:col>71</xdr:col>
      <xdr:colOff>177800</xdr:colOff>
      <xdr:row>77</xdr:row>
      <xdr:rowOff>21155</xdr:rowOff>
    </xdr:to>
    <xdr:cxnSp macro="">
      <xdr:nvCxnSpPr>
        <xdr:cNvPr id="634" name="直線コネクタ 633"/>
        <xdr:cNvCxnSpPr/>
      </xdr:nvCxnSpPr>
      <xdr:spPr>
        <a:xfrm flipV="1">
          <a:off x="12814300" y="13219263"/>
          <a:ext cx="889000" cy="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24533</xdr:rowOff>
    </xdr:from>
    <xdr:to>
      <xdr:col>72</xdr:col>
      <xdr:colOff>38100</xdr:colOff>
      <xdr:row>77</xdr:row>
      <xdr:rowOff>126133</xdr:rowOff>
    </xdr:to>
    <xdr:sp macro="" textlink="">
      <xdr:nvSpPr>
        <xdr:cNvPr id="635" name="フローチャート: 判断 634"/>
        <xdr:cNvSpPr/>
      </xdr:nvSpPr>
      <xdr:spPr>
        <a:xfrm>
          <a:off x="13652500" y="132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117260</xdr:rowOff>
    </xdr:from>
    <xdr:ext cx="534377" cy="259045"/>
    <xdr:sp macro="" textlink="">
      <xdr:nvSpPr>
        <xdr:cNvPr id="636" name="テキスト ボックス 635"/>
        <xdr:cNvSpPr txBox="1"/>
      </xdr:nvSpPr>
      <xdr:spPr>
        <a:xfrm>
          <a:off x="13436111" y="1331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25753</xdr:rowOff>
    </xdr:from>
    <xdr:to>
      <xdr:col>67</xdr:col>
      <xdr:colOff>101600</xdr:colOff>
      <xdr:row>77</xdr:row>
      <xdr:rowOff>127353</xdr:rowOff>
    </xdr:to>
    <xdr:sp macro="" textlink="">
      <xdr:nvSpPr>
        <xdr:cNvPr id="637" name="フローチャート: 判断 636"/>
        <xdr:cNvSpPr/>
      </xdr:nvSpPr>
      <xdr:spPr>
        <a:xfrm>
          <a:off x="12763500" y="1322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118480</xdr:rowOff>
    </xdr:from>
    <xdr:ext cx="534377" cy="259045"/>
    <xdr:sp macro="" textlink="">
      <xdr:nvSpPr>
        <xdr:cNvPr id="638" name="テキスト ボックス 637"/>
        <xdr:cNvSpPr txBox="1"/>
      </xdr:nvSpPr>
      <xdr:spPr>
        <a:xfrm>
          <a:off x="12547111" y="1332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58282</xdr:rowOff>
    </xdr:from>
    <xdr:to>
      <xdr:col>85</xdr:col>
      <xdr:colOff>177800</xdr:colOff>
      <xdr:row>70</xdr:row>
      <xdr:rowOff>159882</xdr:rowOff>
    </xdr:to>
    <xdr:sp macro="" textlink="">
      <xdr:nvSpPr>
        <xdr:cNvPr id="644" name="楕円 643"/>
        <xdr:cNvSpPr/>
      </xdr:nvSpPr>
      <xdr:spPr>
        <a:xfrm>
          <a:off x="16268700" y="120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11309</xdr:rowOff>
    </xdr:from>
    <xdr:ext cx="599010" cy="259045"/>
    <xdr:sp macro="" textlink="">
      <xdr:nvSpPr>
        <xdr:cNvPr id="645" name="公債費該当値テキスト"/>
        <xdr:cNvSpPr txBox="1"/>
      </xdr:nvSpPr>
      <xdr:spPr>
        <a:xfrm>
          <a:off x="16370300" y="12012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97754</xdr:rowOff>
    </xdr:from>
    <xdr:to>
      <xdr:col>81</xdr:col>
      <xdr:colOff>101600</xdr:colOff>
      <xdr:row>77</xdr:row>
      <xdr:rowOff>27904</xdr:rowOff>
    </xdr:to>
    <xdr:sp macro="" textlink="">
      <xdr:nvSpPr>
        <xdr:cNvPr id="646" name="楕円 645"/>
        <xdr:cNvSpPr/>
      </xdr:nvSpPr>
      <xdr:spPr>
        <a:xfrm>
          <a:off x="15430500" y="1312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44431</xdr:rowOff>
    </xdr:from>
    <xdr:ext cx="534377" cy="259045"/>
    <xdr:sp macro="" textlink="">
      <xdr:nvSpPr>
        <xdr:cNvPr id="647" name="テキスト ボックス 646"/>
        <xdr:cNvSpPr txBox="1"/>
      </xdr:nvSpPr>
      <xdr:spPr>
        <a:xfrm>
          <a:off x="15214111" y="1290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137926</xdr:rowOff>
    </xdr:from>
    <xdr:to>
      <xdr:col>76</xdr:col>
      <xdr:colOff>165100</xdr:colOff>
      <xdr:row>77</xdr:row>
      <xdr:rowOff>68076</xdr:rowOff>
    </xdr:to>
    <xdr:sp macro="" textlink="">
      <xdr:nvSpPr>
        <xdr:cNvPr id="648" name="楕円 647"/>
        <xdr:cNvSpPr/>
      </xdr:nvSpPr>
      <xdr:spPr>
        <a:xfrm>
          <a:off x="14541500" y="1316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84604</xdr:rowOff>
    </xdr:from>
    <xdr:ext cx="534377" cy="259045"/>
    <xdr:sp macro="" textlink="">
      <xdr:nvSpPr>
        <xdr:cNvPr id="649" name="テキスト ボックス 648"/>
        <xdr:cNvSpPr txBox="1"/>
      </xdr:nvSpPr>
      <xdr:spPr>
        <a:xfrm>
          <a:off x="14325111" y="1294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138263</xdr:rowOff>
    </xdr:from>
    <xdr:to>
      <xdr:col>72</xdr:col>
      <xdr:colOff>38100</xdr:colOff>
      <xdr:row>77</xdr:row>
      <xdr:rowOff>68413</xdr:rowOff>
    </xdr:to>
    <xdr:sp macro="" textlink="">
      <xdr:nvSpPr>
        <xdr:cNvPr id="650" name="楕円 649"/>
        <xdr:cNvSpPr/>
      </xdr:nvSpPr>
      <xdr:spPr>
        <a:xfrm>
          <a:off x="13652500" y="1316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84939</xdr:rowOff>
    </xdr:from>
    <xdr:ext cx="534377" cy="259045"/>
    <xdr:sp macro="" textlink="">
      <xdr:nvSpPr>
        <xdr:cNvPr id="651" name="テキスト ボックス 650"/>
        <xdr:cNvSpPr txBox="1"/>
      </xdr:nvSpPr>
      <xdr:spPr>
        <a:xfrm>
          <a:off x="13436111" y="1294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141805</xdr:rowOff>
    </xdr:from>
    <xdr:to>
      <xdr:col>67</xdr:col>
      <xdr:colOff>101600</xdr:colOff>
      <xdr:row>77</xdr:row>
      <xdr:rowOff>71955</xdr:rowOff>
    </xdr:to>
    <xdr:sp macro="" textlink="">
      <xdr:nvSpPr>
        <xdr:cNvPr id="652" name="楕円 651"/>
        <xdr:cNvSpPr/>
      </xdr:nvSpPr>
      <xdr:spPr>
        <a:xfrm>
          <a:off x="12763500" y="1317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88482</xdr:rowOff>
    </xdr:from>
    <xdr:ext cx="534377" cy="259045"/>
    <xdr:sp macro="" textlink="">
      <xdr:nvSpPr>
        <xdr:cNvPr id="653" name="テキスト ボックス 652"/>
        <xdr:cNvSpPr txBox="1"/>
      </xdr:nvSpPr>
      <xdr:spPr>
        <a:xfrm>
          <a:off x="12547111" y="1294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95</xdr:row>
      <xdr:rowOff>152419</xdr:rowOff>
    </xdr:from>
    <xdr:to>
      <xdr:col>85</xdr:col>
      <xdr:colOff>126364</xdr:colOff>
      <xdr:row>98</xdr:row>
      <xdr:rowOff>130218</xdr:rowOff>
    </xdr:to>
    <xdr:cxnSp macro="">
      <xdr:nvCxnSpPr>
        <xdr:cNvPr id="675" name="直線コネクタ 674"/>
        <xdr:cNvCxnSpPr/>
      </xdr:nvCxnSpPr>
      <xdr:spPr>
        <a:xfrm flipV="1">
          <a:off x="16317595" y="16440169"/>
          <a:ext cx="1269" cy="492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134045</xdr:rowOff>
    </xdr:from>
    <xdr:ext cx="469744" cy="259045"/>
    <xdr:sp macro="" textlink="">
      <xdr:nvSpPr>
        <xdr:cNvPr id="676" name="積立金最小値テキスト"/>
        <xdr:cNvSpPr txBox="1"/>
      </xdr:nvSpPr>
      <xdr:spPr>
        <a:xfrm>
          <a:off x="16370300" y="1693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130218</xdr:rowOff>
    </xdr:from>
    <xdr:to>
      <xdr:col>86</xdr:col>
      <xdr:colOff>25400</xdr:colOff>
      <xdr:row>98</xdr:row>
      <xdr:rowOff>130218</xdr:rowOff>
    </xdr:to>
    <xdr:cxnSp macro="">
      <xdr:nvCxnSpPr>
        <xdr:cNvPr id="677" name="直線コネクタ 676"/>
        <xdr:cNvCxnSpPr/>
      </xdr:nvCxnSpPr>
      <xdr:spPr>
        <a:xfrm>
          <a:off x="16230600" y="16932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99096</xdr:rowOff>
    </xdr:from>
    <xdr:ext cx="599010" cy="259045"/>
    <xdr:sp macro="" textlink="">
      <xdr:nvSpPr>
        <xdr:cNvPr id="678" name="積立金最大値テキスト"/>
        <xdr:cNvSpPr txBox="1"/>
      </xdr:nvSpPr>
      <xdr:spPr>
        <a:xfrm>
          <a:off x="16370300" y="1621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95</xdr:row>
      <xdr:rowOff>152419</xdr:rowOff>
    </xdr:from>
    <xdr:to>
      <xdr:col>86</xdr:col>
      <xdr:colOff>25400</xdr:colOff>
      <xdr:row>95</xdr:row>
      <xdr:rowOff>152419</xdr:rowOff>
    </xdr:to>
    <xdr:cxnSp macro="">
      <xdr:nvCxnSpPr>
        <xdr:cNvPr id="679" name="直線コネクタ 678"/>
        <xdr:cNvCxnSpPr/>
      </xdr:nvCxnSpPr>
      <xdr:spPr>
        <a:xfrm>
          <a:off x="16230600" y="1644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131045</xdr:rowOff>
    </xdr:from>
    <xdr:to>
      <xdr:col>85</xdr:col>
      <xdr:colOff>127000</xdr:colOff>
      <xdr:row>97</xdr:row>
      <xdr:rowOff>126442</xdr:rowOff>
    </xdr:to>
    <xdr:cxnSp macro="">
      <xdr:nvCxnSpPr>
        <xdr:cNvPr id="680" name="直線コネクタ 679"/>
        <xdr:cNvCxnSpPr/>
      </xdr:nvCxnSpPr>
      <xdr:spPr>
        <a:xfrm>
          <a:off x="15481300" y="16590245"/>
          <a:ext cx="838200" cy="16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95614</xdr:rowOff>
    </xdr:from>
    <xdr:ext cx="534377" cy="259045"/>
    <xdr:sp macro="" textlink="">
      <xdr:nvSpPr>
        <xdr:cNvPr id="681" name="積立金平均値テキスト"/>
        <xdr:cNvSpPr txBox="1"/>
      </xdr:nvSpPr>
      <xdr:spPr>
        <a:xfrm>
          <a:off x="16370300" y="16726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117187</xdr:rowOff>
    </xdr:from>
    <xdr:to>
      <xdr:col>85</xdr:col>
      <xdr:colOff>177800</xdr:colOff>
      <xdr:row>98</xdr:row>
      <xdr:rowOff>47337</xdr:rowOff>
    </xdr:to>
    <xdr:sp macro="" textlink="">
      <xdr:nvSpPr>
        <xdr:cNvPr id="682" name="フローチャート: 判断 681"/>
        <xdr:cNvSpPr/>
      </xdr:nvSpPr>
      <xdr:spPr>
        <a:xfrm>
          <a:off x="16268700" y="1674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99448</xdr:rowOff>
    </xdr:from>
    <xdr:to>
      <xdr:col>81</xdr:col>
      <xdr:colOff>50800</xdr:colOff>
      <xdr:row>96</xdr:row>
      <xdr:rowOff>131045</xdr:rowOff>
    </xdr:to>
    <xdr:cxnSp macro="">
      <xdr:nvCxnSpPr>
        <xdr:cNvPr id="683" name="直線コネクタ 682"/>
        <xdr:cNvCxnSpPr/>
      </xdr:nvCxnSpPr>
      <xdr:spPr>
        <a:xfrm>
          <a:off x="14592300" y="16215748"/>
          <a:ext cx="889000" cy="37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12168</xdr:rowOff>
    </xdr:from>
    <xdr:to>
      <xdr:col>81</xdr:col>
      <xdr:colOff>101600</xdr:colOff>
      <xdr:row>98</xdr:row>
      <xdr:rowOff>113768</xdr:rowOff>
    </xdr:to>
    <xdr:sp macro="" textlink="">
      <xdr:nvSpPr>
        <xdr:cNvPr id="684" name="フローチャート: 判断 683"/>
        <xdr:cNvSpPr/>
      </xdr:nvSpPr>
      <xdr:spPr>
        <a:xfrm>
          <a:off x="15430500" y="1681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104895</xdr:rowOff>
    </xdr:from>
    <xdr:ext cx="534377" cy="259045"/>
    <xdr:sp macro="" textlink="">
      <xdr:nvSpPr>
        <xdr:cNvPr id="685" name="テキスト ボックス 684"/>
        <xdr:cNvSpPr txBox="1"/>
      </xdr:nvSpPr>
      <xdr:spPr>
        <a:xfrm>
          <a:off x="15214111" y="1690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99448</xdr:rowOff>
    </xdr:from>
    <xdr:to>
      <xdr:col>76</xdr:col>
      <xdr:colOff>114300</xdr:colOff>
      <xdr:row>95</xdr:row>
      <xdr:rowOff>138849</xdr:rowOff>
    </xdr:to>
    <xdr:cxnSp macro="">
      <xdr:nvCxnSpPr>
        <xdr:cNvPr id="686" name="直線コネクタ 685"/>
        <xdr:cNvCxnSpPr/>
      </xdr:nvCxnSpPr>
      <xdr:spPr>
        <a:xfrm flipV="1">
          <a:off x="13703300" y="16215748"/>
          <a:ext cx="889000" cy="21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26301</xdr:rowOff>
    </xdr:from>
    <xdr:to>
      <xdr:col>76</xdr:col>
      <xdr:colOff>165100</xdr:colOff>
      <xdr:row>98</xdr:row>
      <xdr:rowOff>127901</xdr:rowOff>
    </xdr:to>
    <xdr:sp macro="" textlink="">
      <xdr:nvSpPr>
        <xdr:cNvPr id="687" name="フローチャート: 判断 686"/>
        <xdr:cNvSpPr/>
      </xdr:nvSpPr>
      <xdr:spPr>
        <a:xfrm>
          <a:off x="14541500" y="1682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119028</xdr:rowOff>
    </xdr:from>
    <xdr:ext cx="534377" cy="259045"/>
    <xdr:sp macro="" textlink="">
      <xdr:nvSpPr>
        <xdr:cNvPr id="688" name="テキスト ボックス 687"/>
        <xdr:cNvSpPr txBox="1"/>
      </xdr:nvSpPr>
      <xdr:spPr>
        <a:xfrm>
          <a:off x="14325111" y="1692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41548</xdr:rowOff>
    </xdr:from>
    <xdr:to>
      <xdr:col>71</xdr:col>
      <xdr:colOff>177800</xdr:colOff>
      <xdr:row>95</xdr:row>
      <xdr:rowOff>138849</xdr:rowOff>
    </xdr:to>
    <xdr:cxnSp macro="">
      <xdr:nvCxnSpPr>
        <xdr:cNvPr id="689" name="直線コネクタ 688"/>
        <xdr:cNvCxnSpPr/>
      </xdr:nvCxnSpPr>
      <xdr:spPr>
        <a:xfrm>
          <a:off x="12814300" y="15643498"/>
          <a:ext cx="889000" cy="78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19217</xdr:rowOff>
    </xdr:from>
    <xdr:to>
      <xdr:col>72</xdr:col>
      <xdr:colOff>38100</xdr:colOff>
      <xdr:row>98</xdr:row>
      <xdr:rowOff>120817</xdr:rowOff>
    </xdr:to>
    <xdr:sp macro="" textlink="">
      <xdr:nvSpPr>
        <xdr:cNvPr id="690" name="フローチャート: 判断 689"/>
        <xdr:cNvSpPr/>
      </xdr:nvSpPr>
      <xdr:spPr>
        <a:xfrm>
          <a:off x="13652500" y="16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111944</xdr:rowOff>
    </xdr:from>
    <xdr:ext cx="534377" cy="259045"/>
    <xdr:sp macro="" textlink="">
      <xdr:nvSpPr>
        <xdr:cNvPr id="691" name="テキスト ボックス 690"/>
        <xdr:cNvSpPr txBox="1"/>
      </xdr:nvSpPr>
      <xdr:spPr>
        <a:xfrm>
          <a:off x="13436111" y="1691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33716</xdr:rowOff>
    </xdr:from>
    <xdr:to>
      <xdr:col>67</xdr:col>
      <xdr:colOff>101600</xdr:colOff>
      <xdr:row>98</xdr:row>
      <xdr:rowOff>135316</xdr:rowOff>
    </xdr:to>
    <xdr:sp macro="" textlink="">
      <xdr:nvSpPr>
        <xdr:cNvPr id="692" name="フローチャート: 判断 691"/>
        <xdr:cNvSpPr/>
      </xdr:nvSpPr>
      <xdr:spPr>
        <a:xfrm>
          <a:off x="12763500" y="1683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126443</xdr:rowOff>
    </xdr:from>
    <xdr:ext cx="534377" cy="259045"/>
    <xdr:sp macro="" textlink="">
      <xdr:nvSpPr>
        <xdr:cNvPr id="693" name="テキスト ボックス 692"/>
        <xdr:cNvSpPr txBox="1"/>
      </xdr:nvSpPr>
      <xdr:spPr>
        <a:xfrm>
          <a:off x="12547111" y="1692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75642</xdr:rowOff>
    </xdr:from>
    <xdr:to>
      <xdr:col>85</xdr:col>
      <xdr:colOff>177800</xdr:colOff>
      <xdr:row>98</xdr:row>
      <xdr:rowOff>5792</xdr:rowOff>
    </xdr:to>
    <xdr:sp macro="" textlink="">
      <xdr:nvSpPr>
        <xdr:cNvPr id="699" name="楕円 698"/>
        <xdr:cNvSpPr/>
      </xdr:nvSpPr>
      <xdr:spPr>
        <a:xfrm>
          <a:off x="16268700" y="1670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98519</xdr:rowOff>
    </xdr:from>
    <xdr:ext cx="534377" cy="259045"/>
    <xdr:sp macro="" textlink="">
      <xdr:nvSpPr>
        <xdr:cNvPr id="700" name="積立金該当値テキスト"/>
        <xdr:cNvSpPr txBox="1"/>
      </xdr:nvSpPr>
      <xdr:spPr>
        <a:xfrm>
          <a:off x="16370300" y="1655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80245</xdr:rowOff>
    </xdr:from>
    <xdr:to>
      <xdr:col>81</xdr:col>
      <xdr:colOff>101600</xdr:colOff>
      <xdr:row>97</xdr:row>
      <xdr:rowOff>10395</xdr:rowOff>
    </xdr:to>
    <xdr:sp macro="" textlink="">
      <xdr:nvSpPr>
        <xdr:cNvPr id="701" name="楕円 700"/>
        <xdr:cNvSpPr/>
      </xdr:nvSpPr>
      <xdr:spPr>
        <a:xfrm>
          <a:off x="15430500" y="1653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26922</xdr:rowOff>
    </xdr:from>
    <xdr:ext cx="534377" cy="259045"/>
    <xdr:sp macro="" textlink="">
      <xdr:nvSpPr>
        <xdr:cNvPr id="702" name="テキスト ボックス 701"/>
        <xdr:cNvSpPr txBox="1"/>
      </xdr:nvSpPr>
      <xdr:spPr>
        <a:xfrm>
          <a:off x="15214111" y="1631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48648</xdr:rowOff>
    </xdr:from>
    <xdr:to>
      <xdr:col>76</xdr:col>
      <xdr:colOff>165100</xdr:colOff>
      <xdr:row>94</xdr:row>
      <xdr:rowOff>150248</xdr:rowOff>
    </xdr:to>
    <xdr:sp macro="" textlink="">
      <xdr:nvSpPr>
        <xdr:cNvPr id="703" name="楕円 702"/>
        <xdr:cNvSpPr/>
      </xdr:nvSpPr>
      <xdr:spPr>
        <a:xfrm>
          <a:off x="14541500" y="1616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166775</xdr:rowOff>
    </xdr:from>
    <xdr:ext cx="599010" cy="259045"/>
    <xdr:sp macro="" textlink="">
      <xdr:nvSpPr>
        <xdr:cNvPr id="704" name="テキスト ボックス 703"/>
        <xdr:cNvSpPr txBox="1"/>
      </xdr:nvSpPr>
      <xdr:spPr>
        <a:xfrm>
          <a:off x="14292795" y="1594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88049</xdr:rowOff>
    </xdr:from>
    <xdr:to>
      <xdr:col>72</xdr:col>
      <xdr:colOff>38100</xdr:colOff>
      <xdr:row>96</xdr:row>
      <xdr:rowOff>18199</xdr:rowOff>
    </xdr:to>
    <xdr:sp macro="" textlink="">
      <xdr:nvSpPr>
        <xdr:cNvPr id="705" name="楕円 704"/>
        <xdr:cNvSpPr/>
      </xdr:nvSpPr>
      <xdr:spPr>
        <a:xfrm>
          <a:off x="13652500" y="1637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34726</xdr:rowOff>
    </xdr:from>
    <xdr:ext cx="599010" cy="259045"/>
    <xdr:sp macro="" textlink="">
      <xdr:nvSpPr>
        <xdr:cNvPr id="706" name="テキスト ボックス 705"/>
        <xdr:cNvSpPr txBox="1"/>
      </xdr:nvSpPr>
      <xdr:spPr>
        <a:xfrm>
          <a:off x="13403795" y="16151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162198</xdr:rowOff>
    </xdr:from>
    <xdr:to>
      <xdr:col>67</xdr:col>
      <xdr:colOff>101600</xdr:colOff>
      <xdr:row>91</xdr:row>
      <xdr:rowOff>92348</xdr:rowOff>
    </xdr:to>
    <xdr:sp macro="" textlink="">
      <xdr:nvSpPr>
        <xdr:cNvPr id="707" name="楕円 706"/>
        <xdr:cNvSpPr/>
      </xdr:nvSpPr>
      <xdr:spPr>
        <a:xfrm>
          <a:off x="12763500" y="1559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108875</xdr:rowOff>
    </xdr:from>
    <xdr:ext cx="599010" cy="259045"/>
    <xdr:sp macro="" textlink="">
      <xdr:nvSpPr>
        <xdr:cNvPr id="708" name="テキスト ボックス 707"/>
        <xdr:cNvSpPr txBox="1"/>
      </xdr:nvSpPr>
      <xdr:spPr>
        <a:xfrm>
          <a:off x="12514795" y="15367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2" name="テキスト ボックス 72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47574</xdr:rowOff>
    </xdr:from>
    <xdr:to>
      <xdr:col>116</xdr:col>
      <xdr:colOff>62864</xdr:colOff>
      <xdr:row>38</xdr:row>
      <xdr:rowOff>139700</xdr:rowOff>
    </xdr:to>
    <xdr:cxnSp macro="">
      <xdr:nvCxnSpPr>
        <xdr:cNvPr id="730" name="直線コネクタ 729"/>
        <xdr:cNvCxnSpPr/>
      </xdr:nvCxnSpPr>
      <xdr:spPr>
        <a:xfrm flipV="1">
          <a:off x="22159595" y="5533974"/>
          <a:ext cx="1269" cy="1120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165701</xdr:rowOff>
    </xdr:from>
    <xdr:ext cx="534377" cy="259045"/>
    <xdr:sp macro="" textlink="">
      <xdr:nvSpPr>
        <xdr:cNvPr id="733" name="投資及び出資金最大値テキスト"/>
        <xdr:cNvSpPr txBox="1"/>
      </xdr:nvSpPr>
      <xdr:spPr>
        <a:xfrm>
          <a:off x="22212300" y="530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47574</xdr:rowOff>
    </xdr:from>
    <xdr:to>
      <xdr:col>116</xdr:col>
      <xdr:colOff>152400</xdr:colOff>
      <xdr:row>32</xdr:row>
      <xdr:rowOff>47574</xdr:rowOff>
    </xdr:to>
    <xdr:cxnSp macro="">
      <xdr:nvCxnSpPr>
        <xdr:cNvPr id="734" name="直線コネクタ 733"/>
        <xdr:cNvCxnSpPr/>
      </xdr:nvCxnSpPr>
      <xdr:spPr>
        <a:xfrm>
          <a:off x="22072600" y="5533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98003</xdr:rowOff>
    </xdr:from>
    <xdr:to>
      <xdr:col>116</xdr:col>
      <xdr:colOff>63500</xdr:colOff>
      <xdr:row>34</xdr:row>
      <xdr:rowOff>133253</xdr:rowOff>
    </xdr:to>
    <xdr:cxnSp macro="">
      <xdr:nvCxnSpPr>
        <xdr:cNvPr id="735" name="直線コネクタ 734"/>
        <xdr:cNvCxnSpPr/>
      </xdr:nvCxnSpPr>
      <xdr:spPr>
        <a:xfrm>
          <a:off x="21323300" y="5412953"/>
          <a:ext cx="838200" cy="54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168780</xdr:rowOff>
    </xdr:from>
    <xdr:ext cx="469744" cy="259045"/>
    <xdr:sp macro="" textlink="">
      <xdr:nvSpPr>
        <xdr:cNvPr id="736" name="投資及び出資金平均値テキスト"/>
        <xdr:cNvSpPr txBox="1"/>
      </xdr:nvSpPr>
      <xdr:spPr>
        <a:xfrm>
          <a:off x="22212300" y="6340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18903</xdr:rowOff>
    </xdr:from>
    <xdr:to>
      <xdr:col>116</xdr:col>
      <xdr:colOff>114300</xdr:colOff>
      <xdr:row>37</xdr:row>
      <xdr:rowOff>120503</xdr:rowOff>
    </xdr:to>
    <xdr:sp macro="" textlink="">
      <xdr:nvSpPr>
        <xdr:cNvPr id="737" name="フローチャート: 判断 736"/>
        <xdr:cNvSpPr/>
      </xdr:nvSpPr>
      <xdr:spPr>
        <a:xfrm>
          <a:off x="22110700" y="636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98003</xdr:rowOff>
    </xdr:from>
    <xdr:to>
      <xdr:col>111</xdr:col>
      <xdr:colOff>177800</xdr:colOff>
      <xdr:row>35</xdr:row>
      <xdr:rowOff>163749</xdr:rowOff>
    </xdr:to>
    <xdr:cxnSp macro="">
      <xdr:nvCxnSpPr>
        <xdr:cNvPr id="738" name="直線コネクタ 737"/>
        <xdr:cNvCxnSpPr/>
      </xdr:nvCxnSpPr>
      <xdr:spPr>
        <a:xfrm flipV="1">
          <a:off x="20434300" y="5412953"/>
          <a:ext cx="889000" cy="75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92558</xdr:rowOff>
    </xdr:from>
    <xdr:to>
      <xdr:col>112</xdr:col>
      <xdr:colOff>38100</xdr:colOff>
      <xdr:row>38</xdr:row>
      <xdr:rowOff>22707</xdr:rowOff>
    </xdr:to>
    <xdr:sp macro="" textlink="">
      <xdr:nvSpPr>
        <xdr:cNvPr id="739" name="フローチャート: 判断 738"/>
        <xdr:cNvSpPr/>
      </xdr:nvSpPr>
      <xdr:spPr>
        <a:xfrm>
          <a:off x="212725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13835</xdr:rowOff>
    </xdr:from>
    <xdr:ext cx="469744" cy="259045"/>
    <xdr:sp macro="" textlink="">
      <xdr:nvSpPr>
        <xdr:cNvPr id="740" name="テキスト ボックス 739"/>
        <xdr:cNvSpPr txBox="1"/>
      </xdr:nvSpPr>
      <xdr:spPr>
        <a:xfrm>
          <a:off x="21088428" y="65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58090</xdr:rowOff>
    </xdr:from>
    <xdr:to>
      <xdr:col>107</xdr:col>
      <xdr:colOff>50800</xdr:colOff>
      <xdr:row>35</xdr:row>
      <xdr:rowOff>163749</xdr:rowOff>
    </xdr:to>
    <xdr:cxnSp macro="">
      <xdr:nvCxnSpPr>
        <xdr:cNvPr id="741" name="直線コネクタ 740"/>
        <xdr:cNvCxnSpPr/>
      </xdr:nvCxnSpPr>
      <xdr:spPr>
        <a:xfrm>
          <a:off x="19545300" y="6058840"/>
          <a:ext cx="889000" cy="10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136311</xdr:rowOff>
    </xdr:from>
    <xdr:to>
      <xdr:col>107</xdr:col>
      <xdr:colOff>101600</xdr:colOff>
      <xdr:row>38</xdr:row>
      <xdr:rowOff>66461</xdr:rowOff>
    </xdr:to>
    <xdr:sp macro="" textlink="">
      <xdr:nvSpPr>
        <xdr:cNvPr id="742" name="フローチャート: 判断 741"/>
        <xdr:cNvSpPr/>
      </xdr:nvSpPr>
      <xdr:spPr>
        <a:xfrm>
          <a:off x="20383500" y="647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57589</xdr:rowOff>
    </xdr:from>
    <xdr:ext cx="469744" cy="259045"/>
    <xdr:sp macro="" textlink="">
      <xdr:nvSpPr>
        <xdr:cNvPr id="743" name="テキスト ボックス 742"/>
        <xdr:cNvSpPr txBox="1"/>
      </xdr:nvSpPr>
      <xdr:spPr>
        <a:xfrm>
          <a:off x="20199428" y="657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36693</xdr:rowOff>
    </xdr:from>
    <xdr:to>
      <xdr:col>102</xdr:col>
      <xdr:colOff>114300</xdr:colOff>
      <xdr:row>35</xdr:row>
      <xdr:rowOff>58090</xdr:rowOff>
    </xdr:to>
    <xdr:cxnSp macro="">
      <xdr:nvCxnSpPr>
        <xdr:cNvPr id="744" name="直線コネクタ 743"/>
        <xdr:cNvCxnSpPr/>
      </xdr:nvCxnSpPr>
      <xdr:spPr>
        <a:xfrm>
          <a:off x="18656300" y="5523093"/>
          <a:ext cx="889000" cy="53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144541</xdr:rowOff>
    </xdr:from>
    <xdr:to>
      <xdr:col>102</xdr:col>
      <xdr:colOff>165100</xdr:colOff>
      <xdr:row>38</xdr:row>
      <xdr:rowOff>74692</xdr:rowOff>
    </xdr:to>
    <xdr:sp macro="" textlink="">
      <xdr:nvSpPr>
        <xdr:cNvPr id="745" name="フローチャート: 判断 744"/>
        <xdr:cNvSpPr/>
      </xdr:nvSpPr>
      <xdr:spPr>
        <a:xfrm>
          <a:off x="194945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65819</xdr:rowOff>
    </xdr:from>
    <xdr:ext cx="469744" cy="259045"/>
    <xdr:sp macro="" textlink="">
      <xdr:nvSpPr>
        <xdr:cNvPr id="746" name="テキスト ボックス 745"/>
        <xdr:cNvSpPr txBox="1"/>
      </xdr:nvSpPr>
      <xdr:spPr>
        <a:xfrm>
          <a:off x="19310428" y="6580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156291</xdr:rowOff>
    </xdr:from>
    <xdr:to>
      <xdr:col>98</xdr:col>
      <xdr:colOff>38100</xdr:colOff>
      <xdr:row>38</xdr:row>
      <xdr:rowOff>86441</xdr:rowOff>
    </xdr:to>
    <xdr:sp macro="" textlink="">
      <xdr:nvSpPr>
        <xdr:cNvPr id="747" name="フローチャート: 判断 746"/>
        <xdr:cNvSpPr/>
      </xdr:nvSpPr>
      <xdr:spPr>
        <a:xfrm>
          <a:off x="18605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77568</xdr:rowOff>
    </xdr:from>
    <xdr:ext cx="469744" cy="259045"/>
    <xdr:sp macro="" textlink="">
      <xdr:nvSpPr>
        <xdr:cNvPr id="748" name="テキスト ボックス 747"/>
        <xdr:cNvSpPr txBox="1"/>
      </xdr:nvSpPr>
      <xdr:spPr>
        <a:xfrm>
          <a:off x="18421428" y="659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82453</xdr:rowOff>
    </xdr:from>
    <xdr:to>
      <xdr:col>116</xdr:col>
      <xdr:colOff>114300</xdr:colOff>
      <xdr:row>35</xdr:row>
      <xdr:rowOff>12603</xdr:rowOff>
    </xdr:to>
    <xdr:sp macro="" textlink="">
      <xdr:nvSpPr>
        <xdr:cNvPr id="754" name="楕円 753"/>
        <xdr:cNvSpPr/>
      </xdr:nvSpPr>
      <xdr:spPr>
        <a:xfrm>
          <a:off x="22110700" y="591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105330</xdr:rowOff>
    </xdr:from>
    <xdr:ext cx="534377" cy="259045"/>
    <xdr:sp macro="" textlink="">
      <xdr:nvSpPr>
        <xdr:cNvPr id="755" name="投資及び出資金該当値テキスト"/>
        <xdr:cNvSpPr txBox="1"/>
      </xdr:nvSpPr>
      <xdr:spPr>
        <a:xfrm>
          <a:off x="22212300" y="576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47203</xdr:rowOff>
    </xdr:from>
    <xdr:to>
      <xdr:col>112</xdr:col>
      <xdr:colOff>38100</xdr:colOff>
      <xdr:row>31</xdr:row>
      <xdr:rowOff>148803</xdr:rowOff>
    </xdr:to>
    <xdr:sp macro="" textlink="">
      <xdr:nvSpPr>
        <xdr:cNvPr id="756" name="楕円 755"/>
        <xdr:cNvSpPr/>
      </xdr:nvSpPr>
      <xdr:spPr>
        <a:xfrm>
          <a:off x="21272500" y="536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29</xdr:row>
      <xdr:rowOff>165330</xdr:rowOff>
    </xdr:from>
    <xdr:ext cx="534377" cy="259045"/>
    <xdr:sp macro="" textlink="">
      <xdr:nvSpPr>
        <xdr:cNvPr id="757" name="テキスト ボックス 756"/>
        <xdr:cNvSpPr txBox="1"/>
      </xdr:nvSpPr>
      <xdr:spPr>
        <a:xfrm>
          <a:off x="21056111" y="513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112949</xdr:rowOff>
    </xdr:from>
    <xdr:to>
      <xdr:col>107</xdr:col>
      <xdr:colOff>101600</xdr:colOff>
      <xdr:row>36</xdr:row>
      <xdr:rowOff>43099</xdr:rowOff>
    </xdr:to>
    <xdr:sp macro="" textlink="">
      <xdr:nvSpPr>
        <xdr:cNvPr id="758" name="楕円 757"/>
        <xdr:cNvSpPr/>
      </xdr:nvSpPr>
      <xdr:spPr>
        <a:xfrm>
          <a:off x="20383500" y="611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59626</xdr:rowOff>
    </xdr:from>
    <xdr:ext cx="534377" cy="259045"/>
    <xdr:sp macro="" textlink="">
      <xdr:nvSpPr>
        <xdr:cNvPr id="759" name="テキスト ボックス 758"/>
        <xdr:cNvSpPr txBox="1"/>
      </xdr:nvSpPr>
      <xdr:spPr>
        <a:xfrm>
          <a:off x="20167111" y="588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7290</xdr:rowOff>
    </xdr:from>
    <xdr:to>
      <xdr:col>102</xdr:col>
      <xdr:colOff>165100</xdr:colOff>
      <xdr:row>35</xdr:row>
      <xdr:rowOff>108890</xdr:rowOff>
    </xdr:to>
    <xdr:sp macro="" textlink="">
      <xdr:nvSpPr>
        <xdr:cNvPr id="760" name="楕円 759"/>
        <xdr:cNvSpPr/>
      </xdr:nvSpPr>
      <xdr:spPr>
        <a:xfrm>
          <a:off x="19494500" y="600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33</xdr:row>
      <xdr:rowOff>125417</xdr:rowOff>
    </xdr:from>
    <xdr:ext cx="534377" cy="259045"/>
    <xdr:sp macro="" textlink="">
      <xdr:nvSpPr>
        <xdr:cNvPr id="761" name="テキスト ボックス 760"/>
        <xdr:cNvSpPr txBox="1"/>
      </xdr:nvSpPr>
      <xdr:spPr>
        <a:xfrm>
          <a:off x="19278111" y="578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157343</xdr:rowOff>
    </xdr:from>
    <xdr:to>
      <xdr:col>98</xdr:col>
      <xdr:colOff>38100</xdr:colOff>
      <xdr:row>32</xdr:row>
      <xdr:rowOff>87493</xdr:rowOff>
    </xdr:to>
    <xdr:sp macro="" textlink="">
      <xdr:nvSpPr>
        <xdr:cNvPr id="762" name="楕円 761"/>
        <xdr:cNvSpPr/>
      </xdr:nvSpPr>
      <xdr:spPr>
        <a:xfrm>
          <a:off x="18605500" y="547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30</xdr:row>
      <xdr:rowOff>104020</xdr:rowOff>
    </xdr:from>
    <xdr:ext cx="534377" cy="259045"/>
    <xdr:sp macro="" textlink="">
      <xdr:nvSpPr>
        <xdr:cNvPr id="763" name="テキスト ボックス 762"/>
        <xdr:cNvSpPr txBox="1"/>
      </xdr:nvSpPr>
      <xdr:spPr>
        <a:xfrm>
          <a:off x="18389111" y="524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86162</xdr:rowOff>
    </xdr:from>
    <xdr:to>
      <xdr:col>116</xdr:col>
      <xdr:colOff>62864</xdr:colOff>
      <xdr:row>58</xdr:row>
      <xdr:rowOff>139700</xdr:rowOff>
    </xdr:to>
    <xdr:cxnSp macro="">
      <xdr:nvCxnSpPr>
        <xdr:cNvPr id="785" name="直線コネクタ 784"/>
        <xdr:cNvCxnSpPr/>
      </xdr:nvCxnSpPr>
      <xdr:spPr>
        <a:xfrm flipV="1">
          <a:off x="22159595" y="8658662"/>
          <a:ext cx="1269" cy="142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32839</xdr:rowOff>
    </xdr:from>
    <xdr:ext cx="534377" cy="259045"/>
    <xdr:sp macro="" textlink="">
      <xdr:nvSpPr>
        <xdr:cNvPr id="788" name="貸付金最大値テキスト"/>
        <xdr:cNvSpPr txBox="1"/>
      </xdr:nvSpPr>
      <xdr:spPr>
        <a:xfrm>
          <a:off x="22212300" y="843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86162</xdr:rowOff>
    </xdr:from>
    <xdr:to>
      <xdr:col>116</xdr:col>
      <xdr:colOff>152400</xdr:colOff>
      <xdr:row>50</xdr:row>
      <xdr:rowOff>86162</xdr:rowOff>
    </xdr:to>
    <xdr:cxnSp macro="">
      <xdr:nvCxnSpPr>
        <xdr:cNvPr id="789" name="直線コネクタ 788"/>
        <xdr:cNvCxnSpPr/>
      </xdr:nvCxnSpPr>
      <xdr:spPr>
        <a:xfrm>
          <a:off x="22072600" y="8658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61519</xdr:rowOff>
    </xdr:from>
    <xdr:to>
      <xdr:col>116</xdr:col>
      <xdr:colOff>63500</xdr:colOff>
      <xdr:row>55</xdr:row>
      <xdr:rowOff>65679</xdr:rowOff>
    </xdr:to>
    <xdr:cxnSp macro="">
      <xdr:nvCxnSpPr>
        <xdr:cNvPr id="790" name="直線コネクタ 789"/>
        <xdr:cNvCxnSpPr/>
      </xdr:nvCxnSpPr>
      <xdr:spPr>
        <a:xfrm>
          <a:off x="21323300" y="9491269"/>
          <a:ext cx="838200" cy="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85889</xdr:rowOff>
    </xdr:from>
    <xdr:ext cx="469744" cy="259045"/>
    <xdr:sp macro="" textlink="">
      <xdr:nvSpPr>
        <xdr:cNvPr id="791" name="貸付金平均値テキスト"/>
        <xdr:cNvSpPr txBox="1"/>
      </xdr:nvSpPr>
      <xdr:spPr>
        <a:xfrm>
          <a:off x="22212300" y="96870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107462</xdr:rowOff>
    </xdr:from>
    <xdr:to>
      <xdr:col>116</xdr:col>
      <xdr:colOff>114300</xdr:colOff>
      <xdr:row>57</xdr:row>
      <xdr:rowOff>37612</xdr:rowOff>
    </xdr:to>
    <xdr:sp macro="" textlink="">
      <xdr:nvSpPr>
        <xdr:cNvPr id="792" name="フローチャート: 判断 791"/>
        <xdr:cNvSpPr/>
      </xdr:nvSpPr>
      <xdr:spPr>
        <a:xfrm>
          <a:off x="22110700" y="970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37241</xdr:rowOff>
    </xdr:from>
    <xdr:to>
      <xdr:col>111</xdr:col>
      <xdr:colOff>177800</xdr:colOff>
      <xdr:row>55</xdr:row>
      <xdr:rowOff>61519</xdr:rowOff>
    </xdr:to>
    <xdr:cxnSp macro="">
      <xdr:nvCxnSpPr>
        <xdr:cNvPr id="793" name="直線コネクタ 792"/>
        <xdr:cNvCxnSpPr/>
      </xdr:nvCxnSpPr>
      <xdr:spPr>
        <a:xfrm>
          <a:off x="20434300" y="9466991"/>
          <a:ext cx="889000" cy="2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27361</xdr:rowOff>
    </xdr:from>
    <xdr:to>
      <xdr:col>112</xdr:col>
      <xdr:colOff>38100</xdr:colOff>
      <xdr:row>57</xdr:row>
      <xdr:rowOff>128961</xdr:rowOff>
    </xdr:to>
    <xdr:sp macro="" textlink="">
      <xdr:nvSpPr>
        <xdr:cNvPr id="794" name="フローチャート: 判断 793"/>
        <xdr:cNvSpPr/>
      </xdr:nvSpPr>
      <xdr:spPr>
        <a:xfrm>
          <a:off x="21272500" y="980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120088</xdr:rowOff>
    </xdr:from>
    <xdr:ext cx="469744" cy="259045"/>
    <xdr:sp macro="" textlink="">
      <xdr:nvSpPr>
        <xdr:cNvPr id="795" name="テキスト ボックス 794"/>
        <xdr:cNvSpPr txBox="1"/>
      </xdr:nvSpPr>
      <xdr:spPr>
        <a:xfrm>
          <a:off x="21088428" y="989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35321</xdr:rowOff>
    </xdr:from>
    <xdr:to>
      <xdr:col>107</xdr:col>
      <xdr:colOff>50800</xdr:colOff>
      <xdr:row>55</xdr:row>
      <xdr:rowOff>37241</xdr:rowOff>
    </xdr:to>
    <xdr:cxnSp macro="">
      <xdr:nvCxnSpPr>
        <xdr:cNvPr id="796" name="直線コネクタ 795"/>
        <xdr:cNvCxnSpPr/>
      </xdr:nvCxnSpPr>
      <xdr:spPr>
        <a:xfrm>
          <a:off x="19545300" y="9465071"/>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31841</xdr:rowOff>
    </xdr:from>
    <xdr:to>
      <xdr:col>107</xdr:col>
      <xdr:colOff>101600</xdr:colOff>
      <xdr:row>57</xdr:row>
      <xdr:rowOff>133441</xdr:rowOff>
    </xdr:to>
    <xdr:sp macro="" textlink="">
      <xdr:nvSpPr>
        <xdr:cNvPr id="797" name="フローチャート: 判断 796"/>
        <xdr:cNvSpPr/>
      </xdr:nvSpPr>
      <xdr:spPr>
        <a:xfrm>
          <a:off x="203835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124568</xdr:rowOff>
    </xdr:from>
    <xdr:ext cx="469744" cy="259045"/>
    <xdr:sp macro="" textlink="">
      <xdr:nvSpPr>
        <xdr:cNvPr id="798" name="テキスト ボックス 797"/>
        <xdr:cNvSpPr txBox="1"/>
      </xdr:nvSpPr>
      <xdr:spPr>
        <a:xfrm>
          <a:off x="20199428" y="989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11775</xdr:rowOff>
    </xdr:from>
    <xdr:to>
      <xdr:col>102</xdr:col>
      <xdr:colOff>114300</xdr:colOff>
      <xdr:row>55</xdr:row>
      <xdr:rowOff>35321</xdr:rowOff>
    </xdr:to>
    <xdr:cxnSp macro="">
      <xdr:nvCxnSpPr>
        <xdr:cNvPr id="799" name="直線コネクタ 798"/>
        <xdr:cNvCxnSpPr/>
      </xdr:nvCxnSpPr>
      <xdr:spPr>
        <a:xfrm>
          <a:off x="18656300" y="9441525"/>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13233</xdr:rowOff>
    </xdr:from>
    <xdr:to>
      <xdr:col>102</xdr:col>
      <xdr:colOff>165100</xdr:colOff>
      <xdr:row>57</xdr:row>
      <xdr:rowOff>114833</xdr:rowOff>
    </xdr:to>
    <xdr:sp macro="" textlink="">
      <xdr:nvSpPr>
        <xdr:cNvPr id="800" name="フローチャート: 判断 799"/>
        <xdr:cNvSpPr/>
      </xdr:nvSpPr>
      <xdr:spPr>
        <a:xfrm>
          <a:off x="19494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105960</xdr:rowOff>
    </xdr:from>
    <xdr:ext cx="469744" cy="259045"/>
    <xdr:sp macro="" textlink="">
      <xdr:nvSpPr>
        <xdr:cNvPr id="801" name="テキスト ボックス 800"/>
        <xdr:cNvSpPr txBox="1"/>
      </xdr:nvSpPr>
      <xdr:spPr>
        <a:xfrm>
          <a:off x="19310428" y="987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4501</xdr:rowOff>
    </xdr:from>
    <xdr:to>
      <xdr:col>98</xdr:col>
      <xdr:colOff>38100</xdr:colOff>
      <xdr:row>57</xdr:row>
      <xdr:rowOff>106101</xdr:rowOff>
    </xdr:to>
    <xdr:sp macro="" textlink="">
      <xdr:nvSpPr>
        <xdr:cNvPr id="802" name="フローチャート: 判断 801"/>
        <xdr:cNvSpPr/>
      </xdr:nvSpPr>
      <xdr:spPr>
        <a:xfrm>
          <a:off x="18605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97228</xdr:rowOff>
    </xdr:from>
    <xdr:ext cx="469744" cy="259045"/>
    <xdr:sp macro="" textlink="">
      <xdr:nvSpPr>
        <xdr:cNvPr id="803" name="テキスト ボックス 802"/>
        <xdr:cNvSpPr txBox="1"/>
      </xdr:nvSpPr>
      <xdr:spPr>
        <a:xfrm>
          <a:off x="18421428" y="986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14879</xdr:rowOff>
    </xdr:from>
    <xdr:to>
      <xdr:col>116</xdr:col>
      <xdr:colOff>114300</xdr:colOff>
      <xdr:row>55</xdr:row>
      <xdr:rowOff>116479</xdr:rowOff>
    </xdr:to>
    <xdr:sp macro="" textlink="">
      <xdr:nvSpPr>
        <xdr:cNvPr id="809" name="楕円 808"/>
        <xdr:cNvSpPr/>
      </xdr:nvSpPr>
      <xdr:spPr>
        <a:xfrm>
          <a:off x="22110700" y="944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37756</xdr:rowOff>
    </xdr:from>
    <xdr:ext cx="534377" cy="259045"/>
    <xdr:sp macro="" textlink="">
      <xdr:nvSpPr>
        <xdr:cNvPr id="810" name="貸付金該当値テキスト"/>
        <xdr:cNvSpPr txBox="1"/>
      </xdr:nvSpPr>
      <xdr:spPr>
        <a:xfrm>
          <a:off x="22212300" y="929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10719</xdr:rowOff>
    </xdr:from>
    <xdr:to>
      <xdr:col>112</xdr:col>
      <xdr:colOff>38100</xdr:colOff>
      <xdr:row>55</xdr:row>
      <xdr:rowOff>112319</xdr:rowOff>
    </xdr:to>
    <xdr:sp macro="" textlink="">
      <xdr:nvSpPr>
        <xdr:cNvPr id="811" name="楕円 810"/>
        <xdr:cNvSpPr/>
      </xdr:nvSpPr>
      <xdr:spPr>
        <a:xfrm>
          <a:off x="21272500" y="944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128846</xdr:rowOff>
    </xdr:from>
    <xdr:ext cx="534377" cy="259045"/>
    <xdr:sp macro="" textlink="">
      <xdr:nvSpPr>
        <xdr:cNvPr id="812" name="テキスト ボックス 811"/>
        <xdr:cNvSpPr txBox="1"/>
      </xdr:nvSpPr>
      <xdr:spPr>
        <a:xfrm>
          <a:off x="21056111" y="921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157891</xdr:rowOff>
    </xdr:from>
    <xdr:to>
      <xdr:col>107</xdr:col>
      <xdr:colOff>101600</xdr:colOff>
      <xdr:row>55</xdr:row>
      <xdr:rowOff>88041</xdr:rowOff>
    </xdr:to>
    <xdr:sp macro="" textlink="">
      <xdr:nvSpPr>
        <xdr:cNvPr id="813" name="楕円 812"/>
        <xdr:cNvSpPr/>
      </xdr:nvSpPr>
      <xdr:spPr>
        <a:xfrm>
          <a:off x="20383500" y="941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104568</xdr:rowOff>
    </xdr:from>
    <xdr:ext cx="534377" cy="259045"/>
    <xdr:sp macro="" textlink="">
      <xdr:nvSpPr>
        <xdr:cNvPr id="814" name="テキスト ボックス 813"/>
        <xdr:cNvSpPr txBox="1"/>
      </xdr:nvSpPr>
      <xdr:spPr>
        <a:xfrm>
          <a:off x="20167111" y="919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155971</xdr:rowOff>
    </xdr:from>
    <xdr:to>
      <xdr:col>102</xdr:col>
      <xdr:colOff>165100</xdr:colOff>
      <xdr:row>55</xdr:row>
      <xdr:rowOff>86121</xdr:rowOff>
    </xdr:to>
    <xdr:sp macro="" textlink="">
      <xdr:nvSpPr>
        <xdr:cNvPr id="815" name="楕円 814"/>
        <xdr:cNvSpPr/>
      </xdr:nvSpPr>
      <xdr:spPr>
        <a:xfrm>
          <a:off x="19494500" y="941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102648</xdr:rowOff>
    </xdr:from>
    <xdr:ext cx="534377" cy="259045"/>
    <xdr:sp macro="" textlink="">
      <xdr:nvSpPr>
        <xdr:cNvPr id="816" name="テキスト ボックス 815"/>
        <xdr:cNvSpPr txBox="1"/>
      </xdr:nvSpPr>
      <xdr:spPr>
        <a:xfrm>
          <a:off x="19278111" y="918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132425</xdr:rowOff>
    </xdr:from>
    <xdr:to>
      <xdr:col>98</xdr:col>
      <xdr:colOff>38100</xdr:colOff>
      <xdr:row>55</xdr:row>
      <xdr:rowOff>62575</xdr:rowOff>
    </xdr:to>
    <xdr:sp macro="" textlink="">
      <xdr:nvSpPr>
        <xdr:cNvPr id="817" name="楕円 816"/>
        <xdr:cNvSpPr/>
      </xdr:nvSpPr>
      <xdr:spPr>
        <a:xfrm>
          <a:off x="18605500" y="939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79102</xdr:rowOff>
    </xdr:from>
    <xdr:ext cx="534377" cy="259045"/>
    <xdr:sp macro="" textlink="">
      <xdr:nvSpPr>
        <xdr:cNvPr id="818" name="テキスト ボックス 817"/>
        <xdr:cNvSpPr txBox="1"/>
      </xdr:nvSpPr>
      <xdr:spPr>
        <a:xfrm>
          <a:off x="18389111" y="916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9" name="テキスト ボックス 838"/>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1" name="テキスト ボックス 840"/>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73</xdr:row>
      <xdr:rowOff>33662</xdr:rowOff>
    </xdr:from>
    <xdr:to>
      <xdr:col>116</xdr:col>
      <xdr:colOff>62864</xdr:colOff>
      <xdr:row>78</xdr:row>
      <xdr:rowOff>160796</xdr:rowOff>
    </xdr:to>
    <xdr:cxnSp macro="">
      <xdr:nvCxnSpPr>
        <xdr:cNvPr id="845" name="直線コネクタ 844"/>
        <xdr:cNvCxnSpPr/>
      </xdr:nvCxnSpPr>
      <xdr:spPr>
        <a:xfrm flipV="1">
          <a:off x="22159595" y="12549512"/>
          <a:ext cx="1269" cy="984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164623</xdr:rowOff>
    </xdr:from>
    <xdr:ext cx="534377" cy="259045"/>
    <xdr:sp macro="" textlink="">
      <xdr:nvSpPr>
        <xdr:cNvPr id="846" name="繰出金最小値テキスト"/>
        <xdr:cNvSpPr txBox="1"/>
      </xdr:nvSpPr>
      <xdr:spPr>
        <a:xfrm>
          <a:off x="22212300" y="1353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160796</xdr:rowOff>
    </xdr:from>
    <xdr:to>
      <xdr:col>116</xdr:col>
      <xdr:colOff>152400</xdr:colOff>
      <xdr:row>78</xdr:row>
      <xdr:rowOff>160796</xdr:rowOff>
    </xdr:to>
    <xdr:cxnSp macro="">
      <xdr:nvCxnSpPr>
        <xdr:cNvPr id="847" name="直線コネクタ 846"/>
        <xdr:cNvCxnSpPr/>
      </xdr:nvCxnSpPr>
      <xdr:spPr>
        <a:xfrm>
          <a:off x="22072600" y="1353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151789</xdr:rowOff>
    </xdr:from>
    <xdr:ext cx="534377" cy="259045"/>
    <xdr:sp macro="" textlink="">
      <xdr:nvSpPr>
        <xdr:cNvPr id="848" name="繰出金最大値テキスト"/>
        <xdr:cNvSpPr txBox="1"/>
      </xdr:nvSpPr>
      <xdr:spPr>
        <a:xfrm>
          <a:off x="22212300" y="1232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33662</xdr:rowOff>
    </xdr:from>
    <xdr:to>
      <xdr:col>116</xdr:col>
      <xdr:colOff>152400</xdr:colOff>
      <xdr:row>73</xdr:row>
      <xdr:rowOff>33662</xdr:rowOff>
    </xdr:to>
    <xdr:cxnSp macro="">
      <xdr:nvCxnSpPr>
        <xdr:cNvPr id="849" name="直線コネクタ 848"/>
        <xdr:cNvCxnSpPr/>
      </xdr:nvCxnSpPr>
      <xdr:spPr>
        <a:xfrm>
          <a:off x="22072600" y="1254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17954</xdr:rowOff>
    </xdr:from>
    <xdr:to>
      <xdr:col>116</xdr:col>
      <xdr:colOff>63500</xdr:colOff>
      <xdr:row>76</xdr:row>
      <xdr:rowOff>48946</xdr:rowOff>
    </xdr:to>
    <xdr:cxnSp macro="">
      <xdr:nvCxnSpPr>
        <xdr:cNvPr id="850" name="直線コネクタ 849"/>
        <xdr:cNvCxnSpPr/>
      </xdr:nvCxnSpPr>
      <xdr:spPr>
        <a:xfrm flipV="1">
          <a:off x="21323300" y="13048154"/>
          <a:ext cx="838200" cy="3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32906</xdr:rowOff>
    </xdr:from>
    <xdr:ext cx="534377" cy="259045"/>
    <xdr:sp macro="" textlink="">
      <xdr:nvSpPr>
        <xdr:cNvPr id="851" name="繰出金平均値テキスト"/>
        <xdr:cNvSpPr txBox="1"/>
      </xdr:nvSpPr>
      <xdr:spPr>
        <a:xfrm>
          <a:off x="22212300" y="13063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54479</xdr:rowOff>
    </xdr:from>
    <xdr:to>
      <xdr:col>116</xdr:col>
      <xdr:colOff>114300</xdr:colOff>
      <xdr:row>76</xdr:row>
      <xdr:rowOff>156079</xdr:rowOff>
    </xdr:to>
    <xdr:sp macro="" textlink="">
      <xdr:nvSpPr>
        <xdr:cNvPr id="852" name="フローチャート: 判断 851"/>
        <xdr:cNvSpPr/>
      </xdr:nvSpPr>
      <xdr:spPr>
        <a:xfrm>
          <a:off x="22110700" y="1308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69</xdr:row>
      <xdr:rowOff>155081</xdr:rowOff>
    </xdr:from>
    <xdr:to>
      <xdr:col>111</xdr:col>
      <xdr:colOff>177800</xdr:colOff>
      <xdr:row>76</xdr:row>
      <xdr:rowOff>48946</xdr:rowOff>
    </xdr:to>
    <xdr:cxnSp macro="">
      <xdr:nvCxnSpPr>
        <xdr:cNvPr id="853" name="直線コネクタ 852"/>
        <xdr:cNvCxnSpPr/>
      </xdr:nvCxnSpPr>
      <xdr:spPr>
        <a:xfrm>
          <a:off x="20434300" y="11985131"/>
          <a:ext cx="889000" cy="109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78</xdr:row>
      <xdr:rowOff>62807</xdr:rowOff>
    </xdr:from>
    <xdr:to>
      <xdr:col>112</xdr:col>
      <xdr:colOff>38100</xdr:colOff>
      <xdr:row>78</xdr:row>
      <xdr:rowOff>164407</xdr:rowOff>
    </xdr:to>
    <xdr:sp macro="" textlink="">
      <xdr:nvSpPr>
        <xdr:cNvPr id="854" name="フローチャート: 判断 853"/>
        <xdr:cNvSpPr/>
      </xdr:nvSpPr>
      <xdr:spPr>
        <a:xfrm>
          <a:off x="21272500" y="1343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155534</xdr:rowOff>
    </xdr:from>
    <xdr:ext cx="534377" cy="259045"/>
    <xdr:sp macro="" textlink="">
      <xdr:nvSpPr>
        <xdr:cNvPr id="855" name="テキスト ボックス 854"/>
        <xdr:cNvSpPr txBox="1"/>
      </xdr:nvSpPr>
      <xdr:spPr>
        <a:xfrm>
          <a:off x="21056111" y="1352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69</xdr:row>
      <xdr:rowOff>155081</xdr:rowOff>
    </xdr:from>
    <xdr:to>
      <xdr:col>107</xdr:col>
      <xdr:colOff>50800</xdr:colOff>
      <xdr:row>72</xdr:row>
      <xdr:rowOff>127486</xdr:rowOff>
    </xdr:to>
    <xdr:cxnSp macro="">
      <xdr:nvCxnSpPr>
        <xdr:cNvPr id="856" name="直線コネクタ 855"/>
        <xdr:cNvCxnSpPr/>
      </xdr:nvCxnSpPr>
      <xdr:spPr>
        <a:xfrm flipV="1">
          <a:off x="19545300" y="11985131"/>
          <a:ext cx="889000" cy="48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46772</xdr:rowOff>
    </xdr:from>
    <xdr:to>
      <xdr:col>107</xdr:col>
      <xdr:colOff>101600</xdr:colOff>
      <xdr:row>77</xdr:row>
      <xdr:rowOff>148372</xdr:rowOff>
    </xdr:to>
    <xdr:sp macro="" textlink="">
      <xdr:nvSpPr>
        <xdr:cNvPr id="857" name="フローチャート: 判断 856"/>
        <xdr:cNvSpPr/>
      </xdr:nvSpPr>
      <xdr:spPr>
        <a:xfrm>
          <a:off x="20383500" y="1324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139499</xdr:rowOff>
    </xdr:from>
    <xdr:ext cx="534377" cy="259045"/>
    <xdr:sp macro="" textlink="">
      <xdr:nvSpPr>
        <xdr:cNvPr id="858" name="テキスト ボックス 857"/>
        <xdr:cNvSpPr txBox="1"/>
      </xdr:nvSpPr>
      <xdr:spPr>
        <a:xfrm>
          <a:off x="20167111" y="1334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41370</xdr:rowOff>
    </xdr:from>
    <xdr:to>
      <xdr:col>102</xdr:col>
      <xdr:colOff>114300</xdr:colOff>
      <xdr:row>72</xdr:row>
      <xdr:rowOff>127486</xdr:rowOff>
    </xdr:to>
    <xdr:cxnSp macro="">
      <xdr:nvCxnSpPr>
        <xdr:cNvPr id="859" name="直線コネクタ 858"/>
        <xdr:cNvCxnSpPr/>
      </xdr:nvCxnSpPr>
      <xdr:spPr>
        <a:xfrm>
          <a:off x="18656300" y="12385770"/>
          <a:ext cx="889000" cy="8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3763</xdr:rowOff>
    </xdr:from>
    <xdr:to>
      <xdr:col>102</xdr:col>
      <xdr:colOff>165100</xdr:colOff>
      <xdr:row>77</xdr:row>
      <xdr:rowOff>105363</xdr:rowOff>
    </xdr:to>
    <xdr:sp macro="" textlink="">
      <xdr:nvSpPr>
        <xdr:cNvPr id="860" name="フローチャート: 判断 859"/>
        <xdr:cNvSpPr/>
      </xdr:nvSpPr>
      <xdr:spPr>
        <a:xfrm>
          <a:off x="19494500" y="1320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96490</xdr:rowOff>
    </xdr:from>
    <xdr:ext cx="534377" cy="259045"/>
    <xdr:sp macro="" textlink="">
      <xdr:nvSpPr>
        <xdr:cNvPr id="861" name="テキスト ボックス 860"/>
        <xdr:cNvSpPr txBox="1"/>
      </xdr:nvSpPr>
      <xdr:spPr>
        <a:xfrm>
          <a:off x="19278111" y="1329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164502</xdr:rowOff>
    </xdr:from>
    <xdr:to>
      <xdr:col>98</xdr:col>
      <xdr:colOff>38100</xdr:colOff>
      <xdr:row>77</xdr:row>
      <xdr:rowOff>94652</xdr:rowOff>
    </xdr:to>
    <xdr:sp macro="" textlink="">
      <xdr:nvSpPr>
        <xdr:cNvPr id="862" name="フローチャート: 判断 861"/>
        <xdr:cNvSpPr/>
      </xdr:nvSpPr>
      <xdr:spPr>
        <a:xfrm>
          <a:off x="18605500" y="1319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85779</xdr:rowOff>
    </xdr:from>
    <xdr:ext cx="534377" cy="259045"/>
    <xdr:sp macro="" textlink="">
      <xdr:nvSpPr>
        <xdr:cNvPr id="863" name="テキスト ボックス 862"/>
        <xdr:cNvSpPr txBox="1"/>
      </xdr:nvSpPr>
      <xdr:spPr>
        <a:xfrm>
          <a:off x="18389111" y="1328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138604</xdr:rowOff>
    </xdr:from>
    <xdr:to>
      <xdr:col>116</xdr:col>
      <xdr:colOff>114300</xdr:colOff>
      <xdr:row>76</xdr:row>
      <xdr:rowOff>68754</xdr:rowOff>
    </xdr:to>
    <xdr:sp macro="" textlink="">
      <xdr:nvSpPr>
        <xdr:cNvPr id="869" name="楕円 868"/>
        <xdr:cNvSpPr/>
      </xdr:nvSpPr>
      <xdr:spPr>
        <a:xfrm>
          <a:off x="22110700" y="1299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161481</xdr:rowOff>
    </xdr:from>
    <xdr:ext cx="534377" cy="259045"/>
    <xdr:sp macro="" textlink="">
      <xdr:nvSpPr>
        <xdr:cNvPr id="870" name="繰出金該当値テキスト"/>
        <xdr:cNvSpPr txBox="1"/>
      </xdr:nvSpPr>
      <xdr:spPr>
        <a:xfrm>
          <a:off x="22212300" y="1284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169596</xdr:rowOff>
    </xdr:from>
    <xdr:to>
      <xdr:col>112</xdr:col>
      <xdr:colOff>38100</xdr:colOff>
      <xdr:row>76</xdr:row>
      <xdr:rowOff>99746</xdr:rowOff>
    </xdr:to>
    <xdr:sp macro="" textlink="">
      <xdr:nvSpPr>
        <xdr:cNvPr id="871" name="楕円 870"/>
        <xdr:cNvSpPr/>
      </xdr:nvSpPr>
      <xdr:spPr>
        <a:xfrm>
          <a:off x="21272500" y="1302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116273</xdr:rowOff>
    </xdr:from>
    <xdr:ext cx="534377" cy="259045"/>
    <xdr:sp macro="" textlink="">
      <xdr:nvSpPr>
        <xdr:cNvPr id="872" name="テキスト ボックス 871"/>
        <xdr:cNvSpPr txBox="1"/>
      </xdr:nvSpPr>
      <xdr:spPr>
        <a:xfrm>
          <a:off x="21056111" y="1280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69</xdr:row>
      <xdr:rowOff>104281</xdr:rowOff>
    </xdr:from>
    <xdr:to>
      <xdr:col>107</xdr:col>
      <xdr:colOff>101600</xdr:colOff>
      <xdr:row>70</xdr:row>
      <xdr:rowOff>34431</xdr:rowOff>
    </xdr:to>
    <xdr:sp macro="" textlink="">
      <xdr:nvSpPr>
        <xdr:cNvPr id="873" name="楕円 872"/>
        <xdr:cNvSpPr/>
      </xdr:nvSpPr>
      <xdr:spPr>
        <a:xfrm>
          <a:off x="20383500" y="1193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68</xdr:row>
      <xdr:rowOff>50958</xdr:rowOff>
    </xdr:from>
    <xdr:ext cx="534377" cy="259045"/>
    <xdr:sp macro="" textlink="">
      <xdr:nvSpPr>
        <xdr:cNvPr id="874" name="テキスト ボックス 873"/>
        <xdr:cNvSpPr txBox="1"/>
      </xdr:nvSpPr>
      <xdr:spPr>
        <a:xfrm>
          <a:off x="20167111" y="1170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76686</xdr:rowOff>
    </xdr:from>
    <xdr:to>
      <xdr:col>102</xdr:col>
      <xdr:colOff>165100</xdr:colOff>
      <xdr:row>73</xdr:row>
      <xdr:rowOff>6836</xdr:rowOff>
    </xdr:to>
    <xdr:sp macro="" textlink="">
      <xdr:nvSpPr>
        <xdr:cNvPr id="875" name="楕円 874"/>
        <xdr:cNvSpPr/>
      </xdr:nvSpPr>
      <xdr:spPr>
        <a:xfrm>
          <a:off x="19494500" y="1242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23363</xdr:rowOff>
    </xdr:from>
    <xdr:ext cx="534377" cy="259045"/>
    <xdr:sp macro="" textlink="">
      <xdr:nvSpPr>
        <xdr:cNvPr id="876" name="テキスト ボックス 875"/>
        <xdr:cNvSpPr txBox="1"/>
      </xdr:nvSpPr>
      <xdr:spPr>
        <a:xfrm>
          <a:off x="19278111" y="1219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162020</xdr:rowOff>
    </xdr:from>
    <xdr:to>
      <xdr:col>98</xdr:col>
      <xdr:colOff>38100</xdr:colOff>
      <xdr:row>72</xdr:row>
      <xdr:rowOff>92170</xdr:rowOff>
    </xdr:to>
    <xdr:sp macro="" textlink="">
      <xdr:nvSpPr>
        <xdr:cNvPr id="877" name="楕円 876"/>
        <xdr:cNvSpPr/>
      </xdr:nvSpPr>
      <xdr:spPr>
        <a:xfrm>
          <a:off x="18605500" y="1233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108697</xdr:rowOff>
    </xdr:from>
    <xdr:ext cx="534377" cy="259045"/>
    <xdr:sp macro="" textlink="">
      <xdr:nvSpPr>
        <xdr:cNvPr id="878" name="テキスト ボックス 877"/>
        <xdr:cNvSpPr txBox="1"/>
      </xdr:nvSpPr>
      <xdr:spPr>
        <a:xfrm>
          <a:off x="18389111" y="1211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歳出決算総額は，住民一人当たり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1,154,127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円となっている。</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普通建設事業費の決算額が住民一人当たり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287,112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円と約４分の１を占めており，平成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年度決算の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49,846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円と比較して約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倍となっている。復旧・復興事業の進捗が図られ決算額が減少した一方，街路整備事業等の大規模な復旧・復興事業が続いているため，類似団体平均と比較して普通建設事業費決算額が高い状況である。</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人件費については，住民一人当たり決算額が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110,470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円で，類似団体と比較して，一人当たりコストが高い状況となっている。復旧・復興事業に対応するため職員採用を増やしており，人口</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人当たりの職員数は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11.09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人で，類似団体平均の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8.58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2.51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人上回っている。</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公債費については，一人当たり決算額が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194,018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円で，類似団体平均の約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倍となっているが，これは公営住宅債を繰上償還したことによるもので，将来にわたっての財政負担の軽減に資した。</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歳出が多額となった主な要因は復旧・復興事業によるものであり，事業完了まではこのような決算状況となるが，通常事業については適正な歳出となるよう事業の見直しを引き続き行っていく。</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宮城県気仙沼市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60,151
59,604
332.44
78,008,663
69,421,915
3,836,850
19,242,836
30,853,761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6198</xdr:rowOff>
    </xdr:from>
    <xdr:to>
      <xdr:col>24</xdr:col>
      <xdr:colOff>62865</xdr:colOff>
      <xdr:row>37</xdr:row>
      <xdr:rowOff>146558</xdr:rowOff>
    </xdr:to>
    <xdr:cxnSp macro="">
      <xdr:nvCxnSpPr>
        <xdr:cNvPr id="54" name="直線コネクタ 53"/>
        <xdr:cNvCxnSpPr/>
      </xdr:nvCxnSpPr>
      <xdr:spPr>
        <a:xfrm flipV="1">
          <a:off x="4633595" y="5149698"/>
          <a:ext cx="1270" cy="1340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150385</xdr:rowOff>
    </xdr:from>
    <xdr:ext cx="469744" cy="259045"/>
    <xdr:sp macro="" textlink="">
      <xdr:nvSpPr>
        <xdr:cNvPr id="55" name="議会費最小値テキスト"/>
        <xdr:cNvSpPr txBox="1"/>
      </xdr:nvSpPr>
      <xdr:spPr>
        <a:xfrm>
          <a:off x="4686300"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146558</xdr:rowOff>
    </xdr:from>
    <xdr:to>
      <xdr:col>24</xdr:col>
      <xdr:colOff>152400</xdr:colOff>
      <xdr:row>37</xdr:row>
      <xdr:rowOff>146558</xdr:rowOff>
    </xdr:to>
    <xdr:cxnSp macro="">
      <xdr:nvCxnSpPr>
        <xdr:cNvPr id="56" name="直線コネクタ 55"/>
        <xdr:cNvCxnSpPr/>
      </xdr:nvCxnSpPr>
      <xdr:spPr>
        <a:xfrm>
          <a:off x="4546600" y="6490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124325</xdr:rowOff>
    </xdr:from>
    <xdr:ext cx="469744" cy="259045"/>
    <xdr:sp macro="" textlink="">
      <xdr:nvSpPr>
        <xdr:cNvPr id="57" name="議会費最大値テキスト"/>
        <xdr:cNvSpPr txBox="1"/>
      </xdr:nvSpPr>
      <xdr:spPr>
        <a:xfrm>
          <a:off x="4686300" y="492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6198</xdr:rowOff>
    </xdr:from>
    <xdr:to>
      <xdr:col>24</xdr:col>
      <xdr:colOff>152400</xdr:colOff>
      <xdr:row>30</xdr:row>
      <xdr:rowOff>6198</xdr:rowOff>
    </xdr:to>
    <xdr:cxnSp macro="">
      <xdr:nvCxnSpPr>
        <xdr:cNvPr id="58" name="直線コネクタ 57"/>
        <xdr:cNvCxnSpPr/>
      </xdr:nvCxnSpPr>
      <xdr:spPr>
        <a:xfrm>
          <a:off x="4546600" y="514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147472</xdr:rowOff>
    </xdr:from>
    <xdr:to>
      <xdr:col>24</xdr:col>
      <xdr:colOff>63500</xdr:colOff>
      <xdr:row>32</xdr:row>
      <xdr:rowOff>157531</xdr:rowOff>
    </xdr:to>
    <xdr:cxnSp macro="">
      <xdr:nvCxnSpPr>
        <xdr:cNvPr id="59" name="直線コネクタ 58"/>
        <xdr:cNvCxnSpPr/>
      </xdr:nvCxnSpPr>
      <xdr:spPr>
        <a:xfrm>
          <a:off x="3797300" y="5633872"/>
          <a:ext cx="8382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139564</xdr:rowOff>
    </xdr:from>
    <xdr:ext cx="469744" cy="259045"/>
    <xdr:sp macro="" textlink="">
      <xdr:nvSpPr>
        <xdr:cNvPr id="60" name="議会費平均値テキスト"/>
        <xdr:cNvSpPr txBox="1"/>
      </xdr:nvSpPr>
      <xdr:spPr>
        <a:xfrm>
          <a:off x="4686300" y="5968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161137</xdr:rowOff>
    </xdr:from>
    <xdr:to>
      <xdr:col>24</xdr:col>
      <xdr:colOff>114300</xdr:colOff>
      <xdr:row>35</xdr:row>
      <xdr:rowOff>91287</xdr:rowOff>
    </xdr:to>
    <xdr:sp macro="" textlink="">
      <xdr:nvSpPr>
        <xdr:cNvPr id="61" name="フローチャート: 判断 60"/>
        <xdr:cNvSpPr/>
      </xdr:nvSpPr>
      <xdr:spPr>
        <a:xfrm>
          <a:off x="4584700" y="599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147472</xdr:rowOff>
    </xdr:from>
    <xdr:to>
      <xdr:col>19</xdr:col>
      <xdr:colOff>177800</xdr:colOff>
      <xdr:row>32</xdr:row>
      <xdr:rowOff>153873</xdr:rowOff>
    </xdr:to>
    <xdr:cxnSp macro="">
      <xdr:nvCxnSpPr>
        <xdr:cNvPr id="62" name="直線コネクタ 61"/>
        <xdr:cNvCxnSpPr/>
      </xdr:nvCxnSpPr>
      <xdr:spPr>
        <a:xfrm flipV="1">
          <a:off x="2908300" y="5633872"/>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75641</xdr:rowOff>
    </xdr:from>
    <xdr:to>
      <xdr:col>20</xdr:col>
      <xdr:colOff>38100</xdr:colOff>
      <xdr:row>36</xdr:row>
      <xdr:rowOff>5791</xdr:rowOff>
    </xdr:to>
    <xdr:sp macro="" textlink="">
      <xdr:nvSpPr>
        <xdr:cNvPr id="63" name="フローチャート: 判断 62"/>
        <xdr:cNvSpPr/>
      </xdr:nvSpPr>
      <xdr:spPr>
        <a:xfrm>
          <a:off x="3746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168368</xdr:rowOff>
    </xdr:from>
    <xdr:ext cx="469744" cy="259045"/>
    <xdr:sp macro="" textlink="">
      <xdr:nvSpPr>
        <xdr:cNvPr id="64" name="テキスト ボックス 63"/>
        <xdr:cNvSpPr txBox="1"/>
      </xdr:nvSpPr>
      <xdr:spPr>
        <a:xfrm>
          <a:off x="3562428" y="61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148387</xdr:rowOff>
    </xdr:from>
    <xdr:to>
      <xdr:col>15</xdr:col>
      <xdr:colOff>50800</xdr:colOff>
      <xdr:row>32</xdr:row>
      <xdr:rowOff>153873</xdr:rowOff>
    </xdr:to>
    <xdr:cxnSp macro="">
      <xdr:nvCxnSpPr>
        <xdr:cNvPr id="65" name="直線コネクタ 64"/>
        <xdr:cNvCxnSpPr/>
      </xdr:nvCxnSpPr>
      <xdr:spPr>
        <a:xfrm>
          <a:off x="2019300" y="5634787"/>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169367</xdr:rowOff>
    </xdr:from>
    <xdr:to>
      <xdr:col>15</xdr:col>
      <xdr:colOff>101600</xdr:colOff>
      <xdr:row>35</xdr:row>
      <xdr:rowOff>99517</xdr:rowOff>
    </xdr:to>
    <xdr:sp macro="" textlink="">
      <xdr:nvSpPr>
        <xdr:cNvPr id="66" name="フローチャート: 判断 65"/>
        <xdr:cNvSpPr/>
      </xdr:nvSpPr>
      <xdr:spPr>
        <a:xfrm>
          <a:off x="2857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90644</xdr:rowOff>
    </xdr:from>
    <xdr:ext cx="469744" cy="259045"/>
    <xdr:sp macro="" textlink="">
      <xdr:nvSpPr>
        <xdr:cNvPr id="67" name="テキスト ボックス 66"/>
        <xdr:cNvSpPr txBox="1"/>
      </xdr:nvSpPr>
      <xdr:spPr>
        <a:xfrm>
          <a:off x="2673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148387</xdr:rowOff>
    </xdr:from>
    <xdr:to>
      <xdr:col>10</xdr:col>
      <xdr:colOff>114300</xdr:colOff>
      <xdr:row>33</xdr:row>
      <xdr:rowOff>47346</xdr:rowOff>
    </xdr:to>
    <xdr:cxnSp macro="">
      <xdr:nvCxnSpPr>
        <xdr:cNvPr id="68" name="直線コネクタ 67"/>
        <xdr:cNvCxnSpPr/>
      </xdr:nvCxnSpPr>
      <xdr:spPr>
        <a:xfrm flipV="1">
          <a:off x="1130300" y="5634787"/>
          <a:ext cx="889000" cy="7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167996</xdr:rowOff>
    </xdr:from>
    <xdr:to>
      <xdr:col>10</xdr:col>
      <xdr:colOff>165100</xdr:colOff>
      <xdr:row>35</xdr:row>
      <xdr:rowOff>98146</xdr:rowOff>
    </xdr:to>
    <xdr:sp macro="" textlink="">
      <xdr:nvSpPr>
        <xdr:cNvPr id="69" name="フローチャート: 判断 68"/>
        <xdr:cNvSpPr/>
      </xdr:nvSpPr>
      <xdr:spPr>
        <a:xfrm>
          <a:off x="1968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89273</xdr:rowOff>
    </xdr:from>
    <xdr:ext cx="469744" cy="259045"/>
    <xdr:sp macro="" textlink="">
      <xdr:nvSpPr>
        <xdr:cNvPr id="70" name="テキスト ボックス 69"/>
        <xdr:cNvSpPr txBox="1"/>
      </xdr:nvSpPr>
      <xdr:spPr>
        <a:xfrm>
          <a:off x="1784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xdr:rowOff>
    </xdr:from>
    <xdr:to>
      <xdr:col>6</xdr:col>
      <xdr:colOff>38100</xdr:colOff>
      <xdr:row>35</xdr:row>
      <xdr:rowOff>104546</xdr:rowOff>
    </xdr:to>
    <xdr:sp macro="" textlink="">
      <xdr:nvSpPr>
        <xdr:cNvPr id="71" name="フローチャート: 判断 70"/>
        <xdr:cNvSpPr/>
      </xdr:nvSpPr>
      <xdr:spPr>
        <a:xfrm>
          <a:off x="1079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95673</xdr:rowOff>
    </xdr:from>
    <xdr:ext cx="469744" cy="259045"/>
    <xdr:sp macro="" textlink="">
      <xdr:nvSpPr>
        <xdr:cNvPr id="72" name="テキスト ボックス 71"/>
        <xdr:cNvSpPr txBox="1"/>
      </xdr:nvSpPr>
      <xdr:spPr>
        <a:xfrm>
          <a:off x="895428" y="60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106731</xdr:rowOff>
    </xdr:from>
    <xdr:to>
      <xdr:col>24</xdr:col>
      <xdr:colOff>114300</xdr:colOff>
      <xdr:row>33</xdr:row>
      <xdr:rowOff>36881</xdr:rowOff>
    </xdr:to>
    <xdr:sp macro="" textlink="">
      <xdr:nvSpPr>
        <xdr:cNvPr id="78" name="楕円 77"/>
        <xdr:cNvSpPr/>
      </xdr:nvSpPr>
      <xdr:spPr>
        <a:xfrm>
          <a:off x="4584700" y="559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129608</xdr:rowOff>
    </xdr:from>
    <xdr:ext cx="469744" cy="259045"/>
    <xdr:sp macro="" textlink="">
      <xdr:nvSpPr>
        <xdr:cNvPr id="79" name="議会費該当値テキスト"/>
        <xdr:cNvSpPr txBox="1"/>
      </xdr:nvSpPr>
      <xdr:spPr>
        <a:xfrm>
          <a:off x="4686300" y="5444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96672</xdr:rowOff>
    </xdr:from>
    <xdr:to>
      <xdr:col>20</xdr:col>
      <xdr:colOff>38100</xdr:colOff>
      <xdr:row>33</xdr:row>
      <xdr:rowOff>26822</xdr:rowOff>
    </xdr:to>
    <xdr:sp macro="" textlink="">
      <xdr:nvSpPr>
        <xdr:cNvPr id="80" name="楕円 79"/>
        <xdr:cNvSpPr/>
      </xdr:nvSpPr>
      <xdr:spPr>
        <a:xfrm>
          <a:off x="3746500" y="558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43349</xdr:rowOff>
    </xdr:from>
    <xdr:ext cx="469744" cy="259045"/>
    <xdr:sp macro="" textlink="">
      <xdr:nvSpPr>
        <xdr:cNvPr id="81" name="テキスト ボックス 80"/>
        <xdr:cNvSpPr txBox="1"/>
      </xdr:nvSpPr>
      <xdr:spPr>
        <a:xfrm>
          <a:off x="3562428" y="5358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103073</xdr:rowOff>
    </xdr:from>
    <xdr:to>
      <xdr:col>15</xdr:col>
      <xdr:colOff>101600</xdr:colOff>
      <xdr:row>33</xdr:row>
      <xdr:rowOff>33223</xdr:rowOff>
    </xdr:to>
    <xdr:sp macro="" textlink="">
      <xdr:nvSpPr>
        <xdr:cNvPr id="82" name="楕円 81"/>
        <xdr:cNvSpPr/>
      </xdr:nvSpPr>
      <xdr:spPr>
        <a:xfrm>
          <a:off x="2857500" y="558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49750</xdr:rowOff>
    </xdr:from>
    <xdr:ext cx="469744" cy="259045"/>
    <xdr:sp macro="" textlink="">
      <xdr:nvSpPr>
        <xdr:cNvPr id="83" name="テキスト ボックス 82"/>
        <xdr:cNvSpPr txBox="1"/>
      </xdr:nvSpPr>
      <xdr:spPr>
        <a:xfrm>
          <a:off x="2673428" y="5364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97587</xdr:rowOff>
    </xdr:from>
    <xdr:to>
      <xdr:col>10</xdr:col>
      <xdr:colOff>165100</xdr:colOff>
      <xdr:row>33</xdr:row>
      <xdr:rowOff>27737</xdr:rowOff>
    </xdr:to>
    <xdr:sp macro="" textlink="">
      <xdr:nvSpPr>
        <xdr:cNvPr id="84" name="楕円 83"/>
        <xdr:cNvSpPr/>
      </xdr:nvSpPr>
      <xdr:spPr>
        <a:xfrm>
          <a:off x="1968500" y="558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44264</xdr:rowOff>
    </xdr:from>
    <xdr:ext cx="469744" cy="259045"/>
    <xdr:sp macro="" textlink="">
      <xdr:nvSpPr>
        <xdr:cNvPr id="85" name="テキスト ボックス 84"/>
        <xdr:cNvSpPr txBox="1"/>
      </xdr:nvSpPr>
      <xdr:spPr>
        <a:xfrm>
          <a:off x="1784428" y="5359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167996</xdr:rowOff>
    </xdr:from>
    <xdr:to>
      <xdr:col>6</xdr:col>
      <xdr:colOff>38100</xdr:colOff>
      <xdr:row>33</xdr:row>
      <xdr:rowOff>98146</xdr:rowOff>
    </xdr:to>
    <xdr:sp macro="" textlink="">
      <xdr:nvSpPr>
        <xdr:cNvPr id="86" name="楕円 85"/>
        <xdr:cNvSpPr/>
      </xdr:nvSpPr>
      <xdr:spPr>
        <a:xfrm>
          <a:off x="1079500" y="565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114673</xdr:rowOff>
    </xdr:from>
    <xdr:ext cx="469744" cy="259045"/>
    <xdr:sp macro="" textlink="">
      <xdr:nvSpPr>
        <xdr:cNvPr id="87" name="テキスト ボックス 86"/>
        <xdr:cNvSpPr txBox="1"/>
      </xdr:nvSpPr>
      <xdr:spPr>
        <a:xfrm>
          <a:off x="895428" y="542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25728</xdr:rowOff>
    </xdr:from>
    <xdr:to>
      <xdr:col>24</xdr:col>
      <xdr:colOff>62865</xdr:colOff>
      <xdr:row>58</xdr:row>
      <xdr:rowOff>109444</xdr:rowOff>
    </xdr:to>
    <xdr:cxnSp macro="">
      <xdr:nvCxnSpPr>
        <xdr:cNvPr id="111" name="直線コネクタ 110"/>
        <xdr:cNvCxnSpPr/>
      </xdr:nvCxnSpPr>
      <xdr:spPr>
        <a:xfrm flipV="1">
          <a:off x="4633595" y="9455478"/>
          <a:ext cx="1270" cy="598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113271</xdr:rowOff>
    </xdr:from>
    <xdr:ext cx="534377" cy="259045"/>
    <xdr:sp macro="" textlink="">
      <xdr:nvSpPr>
        <xdr:cNvPr id="112" name="総務費最小値テキスト"/>
        <xdr:cNvSpPr txBox="1"/>
      </xdr:nvSpPr>
      <xdr:spPr>
        <a:xfrm>
          <a:off x="4686300" y="1005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109444</xdr:rowOff>
    </xdr:from>
    <xdr:to>
      <xdr:col>24</xdr:col>
      <xdr:colOff>152400</xdr:colOff>
      <xdr:row>58</xdr:row>
      <xdr:rowOff>109444</xdr:rowOff>
    </xdr:to>
    <xdr:cxnSp macro="">
      <xdr:nvCxnSpPr>
        <xdr:cNvPr id="113" name="直線コネクタ 112"/>
        <xdr:cNvCxnSpPr/>
      </xdr:nvCxnSpPr>
      <xdr:spPr>
        <a:xfrm>
          <a:off x="4546600" y="1005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143855</xdr:rowOff>
    </xdr:from>
    <xdr:ext cx="599010" cy="259045"/>
    <xdr:sp macro="" textlink="">
      <xdr:nvSpPr>
        <xdr:cNvPr id="114" name="総務費最大値テキスト"/>
        <xdr:cNvSpPr txBox="1"/>
      </xdr:nvSpPr>
      <xdr:spPr>
        <a:xfrm>
          <a:off x="4686300" y="9230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184,914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55</xdr:row>
      <xdr:rowOff>25728</xdr:rowOff>
    </xdr:from>
    <xdr:to>
      <xdr:col>24</xdr:col>
      <xdr:colOff>152400</xdr:colOff>
      <xdr:row>55</xdr:row>
      <xdr:rowOff>25728</xdr:rowOff>
    </xdr:to>
    <xdr:cxnSp macro="">
      <xdr:nvCxnSpPr>
        <xdr:cNvPr id="115" name="直線コネクタ 114"/>
        <xdr:cNvCxnSpPr/>
      </xdr:nvCxnSpPr>
      <xdr:spPr>
        <a:xfrm>
          <a:off x="4546600" y="9455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158716</xdr:rowOff>
    </xdr:from>
    <xdr:to>
      <xdr:col>24</xdr:col>
      <xdr:colOff>63500</xdr:colOff>
      <xdr:row>56</xdr:row>
      <xdr:rowOff>133882</xdr:rowOff>
    </xdr:to>
    <xdr:cxnSp macro="">
      <xdr:nvCxnSpPr>
        <xdr:cNvPr id="116" name="直線コネクタ 115"/>
        <xdr:cNvCxnSpPr/>
      </xdr:nvCxnSpPr>
      <xdr:spPr>
        <a:xfrm>
          <a:off x="3797300" y="8902666"/>
          <a:ext cx="838200" cy="83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128436</xdr:rowOff>
    </xdr:from>
    <xdr:ext cx="534377" cy="259045"/>
    <xdr:sp macro="" textlink="">
      <xdr:nvSpPr>
        <xdr:cNvPr id="117" name="総務費平均値テキスト"/>
        <xdr:cNvSpPr txBox="1"/>
      </xdr:nvSpPr>
      <xdr:spPr>
        <a:xfrm>
          <a:off x="4686300" y="9729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150009</xdr:rowOff>
    </xdr:from>
    <xdr:to>
      <xdr:col>24</xdr:col>
      <xdr:colOff>114300</xdr:colOff>
      <xdr:row>57</xdr:row>
      <xdr:rowOff>80159</xdr:rowOff>
    </xdr:to>
    <xdr:sp macro="" textlink="">
      <xdr:nvSpPr>
        <xdr:cNvPr id="118" name="フローチャート: 判断 117"/>
        <xdr:cNvSpPr/>
      </xdr:nvSpPr>
      <xdr:spPr>
        <a:xfrm>
          <a:off x="4584700" y="975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158716</xdr:rowOff>
    </xdr:from>
    <xdr:to>
      <xdr:col>19</xdr:col>
      <xdr:colOff>177800</xdr:colOff>
      <xdr:row>54</xdr:row>
      <xdr:rowOff>137544</xdr:rowOff>
    </xdr:to>
    <xdr:cxnSp macro="">
      <xdr:nvCxnSpPr>
        <xdr:cNvPr id="119" name="直線コネクタ 118"/>
        <xdr:cNvCxnSpPr/>
      </xdr:nvCxnSpPr>
      <xdr:spPr>
        <a:xfrm flipV="1">
          <a:off x="2908300" y="8902666"/>
          <a:ext cx="889000" cy="49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42144</xdr:rowOff>
    </xdr:from>
    <xdr:to>
      <xdr:col>20</xdr:col>
      <xdr:colOff>38100</xdr:colOff>
      <xdr:row>55</xdr:row>
      <xdr:rowOff>143744</xdr:rowOff>
    </xdr:to>
    <xdr:sp macro="" textlink="">
      <xdr:nvSpPr>
        <xdr:cNvPr id="120" name="フローチャート: 判断 119"/>
        <xdr:cNvSpPr/>
      </xdr:nvSpPr>
      <xdr:spPr>
        <a:xfrm>
          <a:off x="37465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134871</xdr:rowOff>
    </xdr:from>
    <xdr:ext cx="599010" cy="259045"/>
    <xdr:sp macro="" textlink="">
      <xdr:nvSpPr>
        <xdr:cNvPr id="121" name="テキスト ボックス 120"/>
        <xdr:cNvSpPr txBox="1"/>
      </xdr:nvSpPr>
      <xdr:spPr>
        <a:xfrm>
          <a:off x="3497795" y="9564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137544</xdr:rowOff>
    </xdr:from>
    <xdr:to>
      <xdr:col>15</xdr:col>
      <xdr:colOff>50800</xdr:colOff>
      <xdr:row>55</xdr:row>
      <xdr:rowOff>134248</xdr:rowOff>
    </xdr:to>
    <xdr:cxnSp macro="">
      <xdr:nvCxnSpPr>
        <xdr:cNvPr id="122" name="直線コネクタ 121"/>
        <xdr:cNvCxnSpPr/>
      </xdr:nvCxnSpPr>
      <xdr:spPr>
        <a:xfrm flipV="1">
          <a:off x="2019300" y="9395844"/>
          <a:ext cx="889000" cy="16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102677</xdr:rowOff>
    </xdr:from>
    <xdr:to>
      <xdr:col>15</xdr:col>
      <xdr:colOff>101600</xdr:colOff>
      <xdr:row>58</xdr:row>
      <xdr:rowOff>32827</xdr:rowOff>
    </xdr:to>
    <xdr:sp macro="" textlink="">
      <xdr:nvSpPr>
        <xdr:cNvPr id="123" name="フローチャート: 判断 122"/>
        <xdr:cNvSpPr/>
      </xdr:nvSpPr>
      <xdr:spPr>
        <a:xfrm>
          <a:off x="2857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23954</xdr:rowOff>
    </xdr:from>
    <xdr:ext cx="534377" cy="259045"/>
    <xdr:sp macro="" textlink="">
      <xdr:nvSpPr>
        <xdr:cNvPr id="124" name="テキスト ボックス 123"/>
        <xdr:cNvSpPr txBox="1"/>
      </xdr:nvSpPr>
      <xdr:spPr>
        <a:xfrm>
          <a:off x="2641111" y="996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159394</xdr:rowOff>
    </xdr:from>
    <xdr:to>
      <xdr:col>10</xdr:col>
      <xdr:colOff>114300</xdr:colOff>
      <xdr:row>55</xdr:row>
      <xdr:rowOff>134248</xdr:rowOff>
    </xdr:to>
    <xdr:cxnSp macro="">
      <xdr:nvCxnSpPr>
        <xdr:cNvPr id="125" name="直線コネクタ 124"/>
        <xdr:cNvCxnSpPr/>
      </xdr:nvCxnSpPr>
      <xdr:spPr>
        <a:xfrm>
          <a:off x="1130300" y="8903344"/>
          <a:ext cx="889000" cy="66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108003</xdr:rowOff>
    </xdr:from>
    <xdr:to>
      <xdr:col>10</xdr:col>
      <xdr:colOff>165100</xdr:colOff>
      <xdr:row>58</xdr:row>
      <xdr:rowOff>38153</xdr:rowOff>
    </xdr:to>
    <xdr:sp macro="" textlink="">
      <xdr:nvSpPr>
        <xdr:cNvPr id="126" name="フローチャート: 判断 125"/>
        <xdr:cNvSpPr/>
      </xdr:nvSpPr>
      <xdr:spPr>
        <a:xfrm>
          <a:off x="1968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29280</xdr:rowOff>
    </xdr:from>
    <xdr:ext cx="534377" cy="259045"/>
    <xdr:sp macro="" textlink="">
      <xdr:nvSpPr>
        <xdr:cNvPr id="127" name="テキスト ボックス 126"/>
        <xdr:cNvSpPr txBox="1"/>
      </xdr:nvSpPr>
      <xdr:spPr>
        <a:xfrm>
          <a:off x="1752111" y="997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128920</xdr:rowOff>
    </xdr:from>
    <xdr:to>
      <xdr:col>6</xdr:col>
      <xdr:colOff>38100</xdr:colOff>
      <xdr:row>58</xdr:row>
      <xdr:rowOff>59070</xdr:rowOff>
    </xdr:to>
    <xdr:sp macro="" textlink="">
      <xdr:nvSpPr>
        <xdr:cNvPr id="128" name="フローチャート: 判断 127"/>
        <xdr:cNvSpPr/>
      </xdr:nvSpPr>
      <xdr:spPr>
        <a:xfrm>
          <a:off x="1079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50197</xdr:rowOff>
    </xdr:from>
    <xdr:ext cx="534377" cy="259045"/>
    <xdr:sp macro="" textlink="">
      <xdr:nvSpPr>
        <xdr:cNvPr id="129" name="テキスト ボックス 128"/>
        <xdr:cNvSpPr txBox="1"/>
      </xdr:nvSpPr>
      <xdr:spPr>
        <a:xfrm>
          <a:off x="863111" y="999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83082</xdr:rowOff>
    </xdr:from>
    <xdr:to>
      <xdr:col>24</xdr:col>
      <xdr:colOff>114300</xdr:colOff>
      <xdr:row>57</xdr:row>
      <xdr:rowOff>13232</xdr:rowOff>
    </xdr:to>
    <xdr:sp macro="" textlink="">
      <xdr:nvSpPr>
        <xdr:cNvPr id="135" name="楕円 134"/>
        <xdr:cNvSpPr/>
      </xdr:nvSpPr>
      <xdr:spPr>
        <a:xfrm>
          <a:off x="4584700" y="968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105959</xdr:rowOff>
    </xdr:from>
    <xdr:ext cx="599010" cy="259045"/>
    <xdr:sp macro="" textlink="">
      <xdr:nvSpPr>
        <xdr:cNvPr id="136" name="総務費該当値テキスト"/>
        <xdr:cNvSpPr txBox="1"/>
      </xdr:nvSpPr>
      <xdr:spPr>
        <a:xfrm>
          <a:off x="4686300" y="9535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107916</xdr:rowOff>
    </xdr:from>
    <xdr:to>
      <xdr:col>20</xdr:col>
      <xdr:colOff>38100</xdr:colOff>
      <xdr:row>52</xdr:row>
      <xdr:rowOff>38066</xdr:rowOff>
    </xdr:to>
    <xdr:sp macro="" textlink="">
      <xdr:nvSpPr>
        <xdr:cNvPr id="137" name="楕円 136"/>
        <xdr:cNvSpPr/>
      </xdr:nvSpPr>
      <xdr:spPr>
        <a:xfrm>
          <a:off x="3746500" y="885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54593</xdr:rowOff>
    </xdr:from>
    <xdr:ext cx="599010" cy="259045"/>
    <xdr:sp macro="" textlink="">
      <xdr:nvSpPr>
        <xdr:cNvPr id="138" name="テキスト ボックス 137"/>
        <xdr:cNvSpPr txBox="1"/>
      </xdr:nvSpPr>
      <xdr:spPr>
        <a:xfrm>
          <a:off x="3497795" y="862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86744</xdr:rowOff>
    </xdr:from>
    <xdr:to>
      <xdr:col>15</xdr:col>
      <xdr:colOff>101600</xdr:colOff>
      <xdr:row>55</xdr:row>
      <xdr:rowOff>16894</xdr:rowOff>
    </xdr:to>
    <xdr:sp macro="" textlink="">
      <xdr:nvSpPr>
        <xdr:cNvPr id="139" name="楕円 138"/>
        <xdr:cNvSpPr/>
      </xdr:nvSpPr>
      <xdr:spPr>
        <a:xfrm>
          <a:off x="2857500" y="934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33421</xdr:rowOff>
    </xdr:from>
    <xdr:ext cx="599010" cy="259045"/>
    <xdr:sp macro="" textlink="">
      <xdr:nvSpPr>
        <xdr:cNvPr id="140" name="テキスト ボックス 139"/>
        <xdr:cNvSpPr txBox="1"/>
      </xdr:nvSpPr>
      <xdr:spPr>
        <a:xfrm>
          <a:off x="2608795" y="9120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83448</xdr:rowOff>
    </xdr:from>
    <xdr:to>
      <xdr:col>10</xdr:col>
      <xdr:colOff>165100</xdr:colOff>
      <xdr:row>56</xdr:row>
      <xdr:rowOff>13598</xdr:rowOff>
    </xdr:to>
    <xdr:sp macro="" textlink="">
      <xdr:nvSpPr>
        <xdr:cNvPr id="141" name="楕円 140"/>
        <xdr:cNvSpPr/>
      </xdr:nvSpPr>
      <xdr:spPr>
        <a:xfrm>
          <a:off x="1968500" y="951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30125</xdr:rowOff>
    </xdr:from>
    <xdr:ext cx="599010" cy="259045"/>
    <xdr:sp macro="" textlink="">
      <xdr:nvSpPr>
        <xdr:cNvPr id="142" name="テキスト ボックス 141"/>
        <xdr:cNvSpPr txBox="1"/>
      </xdr:nvSpPr>
      <xdr:spPr>
        <a:xfrm>
          <a:off x="1719795" y="92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108594</xdr:rowOff>
    </xdr:from>
    <xdr:to>
      <xdr:col>6</xdr:col>
      <xdr:colOff>38100</xdr:colOff>
      <xdr:row>52</xdr:row>
      <xdr:rowOff>38744</xdr:rowOff>
    </xdr:to>
    <xdr:sp macro="" textlink="">
      <xdr:nvSpPr>
        <xdr:cNvPr id="143" name="楕円 142"/>
        <xdr:cNvSpPr/>
      </xdr:nvSpPr>
      <xdr:spPr>
        <a:xfrm>
          <a:off x="1079500" y="885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50</xdr:row>
      <xdr:rowOff>55271</xdr:rowOff>
    </xdr:from>
    <xdr:ext cx="599010" cy="259045"/>
    <xdr:sp macro="" textlink="">
      <xdr:nvSpPr>
        <xdr:cNvPr id="144" name="テキスト ボックス 143"/>
        <xdr:cNvSpPr txBox="1"/>
      </xdr:nvSpPr>
      <xdr:spPr>
        <a:xfrm>
          <a:off x="830795" y="8627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146689</xdr:rowOff>
    </xdr:from>
    <xdr:to>
      <xdr:col>24</xdr:col>
      <xdr:colOff>62865</xdr:colOff>
      <xdr:row>76</xdr:row>
      <xdr:rowOff>158032</xdr:rowOff>
    </xdr:to>
    <xdr:cxnSp macro="">
      <xdr:nvCxnSpPr>
        <xdr:cNvPr id="171" name="直線コネクタ 170"/>
        <xdr:cNvCxnSpPr/>
      </xdr:nvCxnSpPr>
      <xdr:spPr>
        <a:xfrm flipV="1">
          <a:off x="4633595" y="11976739"/>
          <a:ext cx="1270" cy="1211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161859</xdr:rowOff>
    </xdr:from>
    <xdr:ext cx="599010" cy="259045"/>
    <xdr:sp macro="" textlink="">
      <xdr:nvSpPr>
        <xdr:cNvPr id="172" name="民生費最小値テキスト"/>
        <xdr:cNvSpPr txBox="1"/>
      </xdr:nvSpPr>
      <xdr:spPr>
        <a:xfrm>
          <a:off x="4686300" y="13192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158032</xdr:rowOff>
    </xdr:from>
    <xdr:to>
      <xdr:col>24</xdr:col>
      <xdr:colOff>152400</xdr:colOff>
      <xdr:row>76</xdr:row>
      <xdr:rowOff>158032</xdr:rowOff>
    </xdr:to>
    <xdr:cxnSp macro="">
      <xdr:nvCxnSpPr>
        <xdr:cNvPr id="173" name="直線コネクタ 172"/>
        <xdr:cNvCxnSpPr/>
      </xdr:nvCxnSpPr>
      <xdr:spPr>
        <a:xfrm>
          <a:off x="4546600" y="1318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93366</xdr:rowOff>
    </xdr:from>
    <xdr:ext cx="599010" cy="259045"/>
    <xdr:sp macro="" textlink="">
      <xdr:nvSpPr>
        <xdr:cNvPr id="174" name="民生費最大値テキスト"/>
        <xdr:cNvSpPr txBox="1"/>
      </xdr:nvSpPr>
      <xdr:spPr>
        <a:xfrm>
          <a:off x="4686300" y="11751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273,108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146689</xdr:rowOff>
    </xdr:from>
    <xdr:to>
      <xdr:col>24</xdr:col>
      <xdr:colOff>152400</xdr:colOff>
      <xdr:row>69</xdr:row>
      <xdr:rowOff>146689</xdr:rowOff>
    </xdr:to>
    <xdr:cxnSp macro="">
      <xdr:nvCxnSpPr>
        <xdr:cNvPr id="175" name="直線コネクタ 174"/>
        <xdr:cNvCxnSpPr/>
      </xdr:nvCxnSpPr>
      <xdr:spPr>
        <a:xfrm>
          <a:off x="4546600" y="11976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130860</xdr:rowOff>
    </xdr:from>
    <xdr:to>
      <xdr:col>24</xdr:col>
      <xdr:colOff>63500</xdr:colOff>
      <xdr:row>77</xdr:row>
      <xdr:rowOff>145111</xdr:rowOff>
    </xdr:to>
    <xdr:cxnSp macro="">
      <xdr:nvCxnSpPr>
        <xdr:cNvPr id="176" name="直線コネクタ 175"/>
        <xdr:cNvCxnSpPr/>
      </xdr:nvCxnSpPr>
      <xdr:spPr>
        <a:xfrm flipV="1">
          <a:off x="3797300" y="13161060"/>
          <a:ext cx="838200" cy="18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35686</xdr:rowOff>
    </xdr:from>
    <xdr:ext cx="599010" cy="259045"/>
    <xdr:sp macro="" textlink="">
      <xdr:nvSpPr>
        <xdr:cNvPr id="177" name="民生費平均値テキスト"/>
        <xdr:cNvSpPr txBox="1"/>
      </xdr:nvSpPr>
      <xdr:spPr>
        <a:xfrm>
          <a:off x="4686300" y="125515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12809</xdr:rowOff>
    </xdr:from>
    <xdr:to>
      <xdr:col>24</xdr:col>
      <xdr:colOff>114300</xdr:colOff>
      <xdr:row>74</xdr:row>
      <xdr:rowOff>114409</xdr:rowOff>
    </xdr:to>
    <xdr:sp macro="" textlink="">
      <xdr:nvSpPr>
        <xdr:cNvPr id="178" name="フローチャート: 判断 177"/>
        <xdr:cNvSpPr/>
      </xdr:nvSpPr>
      <xdr:spPr>
        <a:xfrm>
          <a:off x="4584700" y="1270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145111</xdr:rowOff>
    </xdr:from>
    <xdr:to>
      <xdr:col>19</xdr:col>
      <xdr:colOff>177800</xdr:colOff>
      <xdr:row>78</xdr:row>
      <xdr:rowOff>125527</xdr:rowOff>
    </xdr:to>
    <xdr:cxnSp macro="">
      <xdr:nvCxnSpPr>
        <xdr:cNvPr id="179" name="直線コネクタ 178"/>
        <xdr:cNvCxnSpPr/>
      </xdr:nvCxnSpPr>
      <xdr:spPr>
        <a:xfrm flipV="1">
          <a:off x="2908300" y="13346761"/>
          <a:ext cx="889000" cy="15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60520</xdr:rowOff>
    </xdr:from>
    <xdr:to>
      <xdr:col>20</xdr:col>
      <xdr:colOff>38100</xdr:colOff>
      <xdr:row>77</xdr:row>
      <xdr:rowOff>162120</xdr:rowOff>
    </xdr:to>
    <xdr:sp macro="" textlink="">
      <xdr:nvSpPr>
        <xdr:cNvPr id="180" name="フローチャート: 判断 179"/>
        <xdr:cNvSpPr/>
      </xdr:nvSpPr>
      <xdr:spPr>
        <a:xfrm>
          <a:off x="3746500" y="1326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7197</xdr:rowOff>
    </xdr:from>
    <xdr:ext cx="599010" cy="259045"/>
    <xdr:sp macro="" textlink="">
      <xdr:nvSpPr>
        <xdr:cNvPr id="181" name="テキスト ボックス 180"/>
        <xdr:cNvSpPr txBox="1"/>
      </xdr:nvSpPr>
      <xdr:spPr>
        <a:xfrm>
          <a:off x="3497795" y="1303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125527</xdr:rowOff>
    </xdr:from>
    <xdr:to>
      <xdr:col>15</xdr:col>
      <xdr:colOff>50800</xdr:colOff>
      <xdr:row>78</xdr:row>
      <xdr:rowOff>153383</xdr:rowOff>
    </xdr:to>
    <xdr:cxnSp macro="">
      <xdr:nvCxnSpPr>
        <xdr:cNvPr id="182" name="直線コネクタ 181"/>
        <xdr:cNvCxnSpPr/>
      </xdr:nvCxnSpPr>
      <xdr:spPr>
        <a:xfrm flipV="1">
          <a:off x="2019300" y="13498627"/>
          <a:ext cx="889000" cy="2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119010</xdr:rowOff>
    </xdr:from>
    <xdr:to>
      <xdr:col>15</xdr:col>
      <xdr:colOff>101600</xdr:colOff>
      <xdr:row>78</xdr:row>
      <xdr:rowOff>49160</xdr:rowOff>
    </xdr:to>
    <xdr:sp macro="" textlink="">
      <xdr:nvSpPr>
        <xdr:cNvPr id="183" name="フローチャート: 判断 182"/>
        <xdr:cNvSpPr/>
      </xdr:nvSpPr>
      <xdr:spPr>
        <a:xfrm>
          <a:off x="2857500" y="1332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65687</xdr:rowOff>
    </xdr:from>
    <xdr:ext cx="599010" cy="259045"/>
    <xdr:sp macro="" textlink="">
      <xdr:nvSpPr>
        <xdr:cNvPr id="184" name="テキスト ボックス 183"/>
        <xdr:cNvSpPr txBox="1"/>
      </xdr:nvSpPr>
      <xdr:spPr>
        <a:xfrm>
          <a:off x="2608795" y="13095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148941</xdr:rowOff>
    </xdr:from>
    <xdr:to>
      <xdr:col>10</xdr:col>
      <xdr:colOff>114300</xdr:colOff>
      <xdr:row>78</xdr:row>
      <xdr:rowOff>153383</xdr:rowOff>
    </xdr:to>
    <xdr:cxnSp macro="">
      <xdr:nvCxnSpPr>
        <xdr:cNvPr id="185" name="直線コネクタ 184"/>
        <xdr:cNvCxnSpPr/>
      </xdr:nvCxnSpPr>
      <xdr:spPr>
        <a:xfrm>
          <a:off x="1130300" y="13350591"/>
          <a:ext cx="889000" cy="17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8367</xdr:rowOff>
    </xdr:from>
    <xdr:to>
      <xdr:col>10</xdr:col>
      <xdr:colOff>165100</xdr:colOff>
      <xdr:row>78</xdr:row>
      <xdr:rowOff>109967</xdr:rowOff>
    </xdr:to>
    <xdr:sp macro="" textlink="">
      <xdr:nvSpPr>
        <xdr:cNvPr id="186" name="フローチャート: 判断 185"/>
        <xdr:cNvSpPr/>
      </xdr:nvSpPr>
      <xdr:spPr>
        <a:xfrm>
          <a:off x="1968500" y="1338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126494</xdr:rowOff>
    </xdr:from>
    <xdr:ext cx="599010" cy="259045"/>
    <xdr:sp macro="" textlink="">
      <xdr:nvSpPr>
        <xdr:cNvPr id="187" name="テキスト ボックス 186"/>
        <xdr:cNvSpPr txBox="1"/>
      </xdr:nvSpPr>
      <xdr:spPr>
        <a:xfrm>
          <a:off x="1719795" y="1315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157567</xdr:rowOff>
    </xdr:from>
    <xdr:to>
      <xdr:col>6</xdr:col>
      <xdr:colOff>38100</xdr:colOff>
      <xdr:row>78</xdr:row>
      <xdr:rowOff>87717</xdr:rowOff>
    </xdr:to>
    <xdr:sp macro="" textlink="">
      <xdr:nvSpPr>
        <xdr:cNvPr id="188" name="フローチャート: 判断 187"/>
        <xdr:cNvSpPr/>
      </xdr:nvSpPr>
      <xdr:spPr>
        <a:xfrm>
          <a:off x="1079500" y="13359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78844</xdr:rowOff>
    </xdr:from>
    <xdr:ext cx="599010" cy="259045"/>
    <xdr:sp macro="" textlink="">
      <xdr:nvSpPr>
        <xdr:cNvPr id="189" name="テキスト ボックス 188"/>
        <xdr:cNvSpPr txBox="1"/>
      </xdr:nvSpPr>
      <xdr:spPr>
        <a:xfrm>
          <a:off x="830795" y="13451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80060</xdr:rowOff>
    </xdr:from>
    <xdr:to>
      <xdr:col>24</xdr:col>
      <xdr:colOff>114300</xdr:colOff>
      <xdr:row>77</xdr:row>
      <xdr:rowOff>10210</xdr:rowOff>
    </xdr:to>
    <xdr:sp macro="" textlink="">
      <xdr:nvSpPr>
        <xdr:cNvPr id="195" name="楕円 194"/>
        <xdr:cNvSpPr/>
      </xdr:nvSpPr>
      <xdr:spPr>
        <a:xfrm>
          <a:off x="4584700" y="1311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166437</xdr:rowOff>
    </xdr:from>
    <xdr:ext cx="599010" cy="259045"/>
    <xdr:sp macro="" textlink="">
      <xdr:nvSpPr>
        <xdr:cNvPr id="196" name="民生費該当値テキスト"/>
        <xdr:cNvSpPr txBox="1"/>
      </xdr:nvSpPr>
      <xdr:spPr>
        <a:xfrm>
          <a:off x="4686300" y="13025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94311</xdr:rowOff>
    </xdr:from>
    <xdr:to>
      <xdr:col>20</xdr:col>
      <xdr:colOff>38100</xdr:colOff>
      <xdr:row>78</xdr:row>
      <xdr:rowOff>24461</xdr:rowOff>
    </xdr:to>
    <xdr:sp macro="" textlink="">
      <xdr:nvSpPr>
        <xdr:cNvPr id="197" name="楕円 196"/>
        <xdr:cNvSpPr/>
      </xdr:nvSpPr>
      <xdr:spPr>
        <a:xfrm>
          <a:off x="3746500" y="132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15588</xdr:rowOff>
    </xdr:from>
    <xdr:ext cx="599010" cy="259045"/>
    <xdr:sp macro="" textlink="">
      <xdr:nvSpPr>
        <xdr:cNvPr id="198" name="テキスト ボックス 197"/>
        <xdr:cNvSpPr txBox="1"/>
      </xdr:nvSpPr>
      <xdr:spPr>
        <a:xfrm>
          <a:off x="3497795" y="1338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74727</xdr:rowOff>
    </xdr:from>
    <xdr:to>
      <xdr:col>15</xdr:col>
      <xdr:colOff>101600</xdr:colOff>
      <xdr:row>79</xdr:row>
      <xdr:rowOff>4877</xdr:rowOff>
    </xdr:to>
    <xdr:sp macro="" textlink="">
      <xdr:nvSpPr>
        <xdr:cNvPr id="199" name="楕円 198"/>
        <xdr:cNvSpPr/>
      </xdr:nvSpPr>
      <xdr:spPr>
        <a:xfrm>
          <a:off x="2857500" y="1344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167454</xdr:rowOff>
    </xdr:from>
    <xdr:ext cx="599010" cy="259045"/>
    <xdr:sp macro="" textlink="">
      <xdr:nvSpPr>
        <xdr:cNvPr id="200" name="テキスト ボックス 199"/>
        <xdr:cNvSpPr txBox="1"/>
      </xdr:nvSpPr>
      <xdr:spPr>
        <a:xfrm>
          <a:off x="2608795" y="13540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102583</xdr:rowOff>
    </xdr:from>
    <xdr:to>
      <xdr:col>10</xdr:col>
      <xdr:colOff>165100</xdr:colOff>
      <xdr:row>79</xdr:row>
      <xdr:rowOff>32733</xdr:rowOff>
    </xdr:to>
    <xdr:sp macro="" textlink="">
      <xdr:nvSpPr>
        <xdr:cNvPr id="201" name="楕円 200"/>
        <xdr:cNvSpPr/>
      </xdr:nvSpPr>
      <xdr:spPr>
        <a:xfrm>
          <a:off x="1968500" y="1347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23860</xdr:rowOff>
    </xdr:from>
    <xdr:ext cx="599010" cy="259045"/>
    <xdr:sp macro="" textlink="">
      <xdr:nvSpPr>
        <xdr:cNvPr id="202" name="テキスト ボックス 201"/>
        <xdr:cNvSpPr txBox="1"/>
      </xdr:nvSpPr>
      <xdr:spPr>
        <a:xfrm>
          <a:off x="1719795" y="1356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98141</xdr:rowOff>
    </xdr:from>
    <xdr:to>
      <xdr:col>6</xdr:col>
      <xdr:colOff>38100</xdr:colOff>
      <xdr:row>78</xdr:row>
      <xdr:rowOff>28291</xdr:rowOff>
    </xdr:to>
    <xdr:sp macro="" textlink="">
      <xdr:nvSpPr>
        <xdr:cNvPr id="203" name="楕円 202"/>
        <xdr:cNvSpPr/>
      </xdr:nvSpPr>
      <xdr:spPr>
        <a:xfrm>
          <a:off x="1079500" y="1329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44818</xdr:rowOff>
    </xdr:from>
    <xdr:ext cx="599010" cy="259045"/>
    <xdr:sp macro="" textlink="">
      <xdr:nvSpPr>
        <xdr:cNvPr id="204" name="テキスト ボックス 203"/>
        <xdr:cNvSpPr txBox="1"/>
      </xdr:nvSpPr>
      <xdr:spPr>
        <a:xfrm>
          <a:off x="830795" y="13075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98290</xdr:rowOff>
    </xdr:from>
    <xdr:to>
      <xdr:col>24</xdr:col>
      <xdr:colOff>62865</xdr:colOff>
      <xdr:row>98</xdr:row>
      <xdr:rowOff>106683</xdr:rowOff>
    </xdr:to>
    <xdr:cxnSp macro="">
      <xdr:nvCxnSpPr>
        <xdr:cNvPr id="231" name="直線コネクタ 230"/>
        <xdr:cNvCxnSpPr/>
      </xdr:nvCxnSpPr>
      <xdr:spPr>
        <a:xfrm flipV="1">
          <a:off x="4633595" y="15357340"/>
          <a:ext cx="1270" cy="1551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110510</xdr:rowOff>
    </xdr:from>
    <xdr:ext cx="534377" cy="259045"/>
    <xdr:sp macro="" textlink="">
      <xdr:nvSpPr>
        <xdr:cNvPr id="232" name="衛生費最小値テキスト"/>
        <xdr:cNvSpPr txBox="1"/>
      </xdr:nvSpPr>
      <xdr:spPr>
        <a:xfrm>
          <a:off x="4686300" y="1691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106683</xdr:rowOff>
    </xdr:from>
    <xdr:to>
      <xdr:col>24</xdr:col>
      <xdr:colOff>152400</xdr:colOff>
      <xdr:row>98</xdr:row>
      <xdr:rowOff>106683</xdr:rowOff>
    </xdr:to>
    <xdr:cxnSp macro="">
      <xdr:nvCxnSpPr>
        <xdr:cNvPr id="233" name="直線コネクタ 232"/>
        <xdr:cNvCxnSpPr/>
      </xdr:nvCxnSpPr>
      <xdr:spPr>
        <a:xfrm>
          <a:off x="4546600" y="1690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44967</xdr:rowOff>
    </xdr:from>
    <xdr:ext cx="599010" cy="259045"/>
    <xdr:sp macro="" textlink="">
      <xdr:nvSpPr>
        <xdr:cNvPr id="234" name="衛生費最大値テキスト"/>
        <xdr:cNvSpPr txBox="1"/>
      </xdr:nvSpPr>
      <xdr:spPr>
        <a:xfrm>
          <a:off x="4686300" y="15132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98290</xdr:rowOff>
    </xdr:from>
    <xdr:to>
      <xdr:col>24</xdr:col>
      <xdr:colOff>152400</xdr:colOff>
      <xdr:row>89</xdr:row>
      <xdr:rowOff>98290</xdr:rowOff>
    </xdr:to>
    <xdr:cxnSp macro="">
      <xdr:nvCxnSpPr>
        <xdr:cNvPr id="235" name="直線コネクタ 234"/>
        <xdr:cNvCxnSpPr/>
      </xdr:nvCxnSpPr>
      <xdr:spPr>
        <a:xfrm>
          <a:off x="4546600" y="1535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89</xdr:row>
      <xdr:rowOff>98290</xdr:rowOff>
    </xdr:from>
    <xdr:to>
      <xdr:col>24</xdr:col>
      <xdr:colOff>63500</xdr:colOff>
      <xdr:row>94</xdr:row>
      <xdr:rowOff>141055</xdr:rowOff>
    </xdr:to>
    <xdr:cxnSp macro="">
      <xdr:nvCxnSpPr>
        <xdr:cNvPr id="236" name="直線コネクタ 235"/>
        <xdr:cNvCxnSpPr/>
      </xdr:nvCxnSpPr>
      <xdr:spPr>
        <a:xfrm flipV="1">
          <a:off x="3797300" y="15357340"/>
          <a:ext cx="838200" cy="90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6503</xdr:rowOff>
    </xdr:from>
    <xdr:ext cx="534377" cy="259045"/>
    <xdr:sp macro="" textlink="">
      <xdr:nvSpPr>
        <xdr:cNvPr id="237" name="衛生費平均値テキスト"/>
        <xdr:cNvSpPr txBox="1"/>
      </xdr:nvSpPr>
      <xdr:spPr>
        <a:xfrm>
          <a:off x="4686300" y="16465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28076</xdr:rowOff>
    </xdr:from>
    <xdr:to>
      <xdr:col>24</xdr:col>
      <xdr:colOff>114300</xdr:colOff>
      <xdr:row>96</xdr:row>
      <xdr:rowOff>129676</xdr:rowOff>
    </xdr:to>
    <xdr:sp macro="" textlink="">
      <xdr:nvSpPr>
        <xdr:cNvPr id="238" name="フローチャート: 判断 237"/>
        <xdr:cNvSpPr/>
      </xdr:nvSpPr>
      <xdr:spPr>
        <a:xfrm>
          <a:off x="4584700" y="1648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141055</xdr:rowOff>
    </xdr:from>
    <xdr:to>
      <xdr:col>19</xdr:col>
      <xdr:colOff>177800</xdr:colOff>
      <xdr:row>95</xdr:row>
      <xdr:rowOff>131324</xdr:rowOff>
    </xdr:to>
    <xdr:cxnSp macro="">
      <xdr:nvCxnSpPr>
        <xdr:cNvPr id="239" name="直線コネクタ 238"/>
        <xdr:cNvCxnSpPr/>
      </xdr:nvCxnSpPr>
      <xdr:spPr>
        <a:xfrm flipV="1">
          <a:off x="2908300" y="16257355"/>
          <a:ext cx="889000" cy="16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7437</xdr:rowOff>
    </xdr:from>
    <xdr:to>
      <xdr:col>20</xdr:col>
      <xdr:colOff>38100</xdr:colOff>
      <xdr:row>97</xdr:row>
      <xdr:rowOff>109037</xdr:rowOff>
    </xdr:to>
    <xdr:sp macro="" textlink="">
      <xdr:nvSpPr>
        <xdr:cNvPr id="240" name="フローチャート: 判断 239"/>
        <xdr:cNvSpPr/>
      </xdr:nvSpPr>
      <xdr:spPr>
        <a:xfrm>
          <a:off x="3746500" y="166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100164</xdr:rowOff>
    </xdr:from>
    <xdr:ext cx="534377" cy="259045"/>
    <xdr:sp macro="" textlink="">
      <xdr:nvSpPr>
        <xdr:cNvPr id="241" name="テキスト ボックス 240"/>
        <xdr:cNvSpPr txBox="1"/>
      </xdr:nvSpPr>
      <xdr:spPr>
        <a:xfrm>
          <a:off x="3530111" y="1673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74354</xdr:rowOff>
    </xdr:from>
    <xdr:to>
      <xdr:col>15</xdr:col>
      <xdr:colOff>50800</xdr:colOff>
      <xdr:row>95</xdr:row>
      <xdr:rowOff>131324</xdr:rowOff>
    </xdr:to>
    <xdr:cxnSp macro="">
      <xdr:nvCxnSpPr>
        <xdr:cNvPr id="242" name="直線コネクタ 241"/>
        <xdr:cNvCxnSpPr/>
      </xdr:nvCxnSpPr>
      <xdr:spPr>
        <a:xfrm>
          <a:off x="2019300" y="16190654"/>
          <a:ext cx="889000" cy="22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92459</xdr:rowOff>
    </xdr:from>
    <xdr:to>
      <xdr:col>15</xdr:col>
      <xdr:colOff>101600</xdr:colOff>
      <xdr:row>98</xdr:row>
      <xdr:rowOff>22609</xdr:rowOff>
    </xdr:to>
    <xdr:sp macro="" textlink="">
      <xdr:nvSpPr>
        <xdr:cNvPr id="243" name="フローチャート: 判断 242"/>
        <xdr:cNvSpPr/>
      </xdr:nvSpPr>
      <xdr:spPr>
        <a:xfrm>
          <a:off x="2857500" y="1672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13736</xdr:rowOff>
    </xdr:from>
    <xdr:ext cx="534377" cy="259045"/>
    <xdr:sp macro="" textlink="">
      <xdr:nvSpPr>
        <xdr:cNvPr id="244" name="テキスト ボックス 243"/>
        <xdr:cNvSpPr txBox="1"/>
      </xdr:nvSpPr>
      <xdr:spPr>
        <a:xfrm>
          <a:off x="2641111" y="1681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25662</xdr:rowOff>
    </xdr:from>
    <xdr:to>
      <xdr:col>10</xdr:col>
      <xdr:colOff>114300</xdr:colOff>
      <xdr:row>94</xdr:row>
      <xdr:rowOff>74354</xdr:rowOff>
    </xdr:to>
    <xdr:cxnSp macro="">
      <xdr:nvCxnSpPr>
        <xdr:cNvPr id="245" name="直線コネクタ 244"/>
        <xdr:cNvCxnSpPr/>
      </xdr:nvCxnSpPr>
      <xdr:spPr>
        <a:xfrm>
          <a:off x="1130300" y="16141962"/>
          <a:ext cx="889000" cy="4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98778</xdr:rowOff>
    </xdr:from>
    <xdr:to>
      <xdr:col>10</xdr:col>
      <xdr:colOff>165100</xdr:colOff>
      <xdr:row>98</xdr:row>
      <xdr:rowOff>28928</xdr:rowOff>
    </xdr:to>
    <xdr:sp macro="" textlink="">
      <xdr:nvSpPr>
        <xdr:cNvPr id="246" name="フローチャート: 判断 245"/>
        <xdr:cNvSpPr/>
      </xdr:nvSpPr>
      <xdr:spPr>
        <a:xfrm>
          <a:off x="1968500" y="1672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20055</xdr:rowOff>
    </xdr:from>
    <xdr:ext cx="534377" cy="259045"/>
    <xdr:sp macro="" textlink="">
      <xdr:nvSpPr>
        <xdr:cNvPr id="247" name="テキスト ボックス 246"/>
        <xdr:cNvSpPr txBox="1"/>
      </xdr:nvSpPr>
      <xdr:spPr>
        <a:xfrm>
          <a:off x="1752111" y="1682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136172</xdr:rowOff>
    </xdr:from>
    <xdr:to>
      <xdr:col>6</xdr:col>
      <xdr:colOff>38100</xdr:colOff>
      <xdr:row>98</xdr:row>
      <xdr:rowOff>66322</xdr:rowOff>
    </xdr:to>
    <xdr:sp macro="" textlink="">
      <xdr:nvSpPr>
        <xdr:cNvPr id="248" name="フローチャート: 判断 247"/>
        <xdr:cNvSpPr/>
      </xdr:nvSpPr>
      <xdr:spPr>
        <a:xfrm>
          <a:off x="1079500" y="1676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57449</xdr:rowOff>
    </xdr:from>
    <xdr:ext cx="534377" cy="259045"/>
    <xdr:sp macro="" textlink="">
      <xdr:nvSpPr>
        <xdr:cNvPr id="249" name="テキスト ボックス 248"/>
        <xdr:cNvSpPr txBox="1"/>
      </xdr:nvSpPr>
      <xdr:spPr>
        <a:xfrm>
          <a:off x="863111" y="1685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47490</xdr:rowOff>
    </xdr:from>
    <xdr:to>
      <xdr:col>24</xdr:col>
      <xdr:colOff>114300</xdr:colOff>
      <xdr:row>89</xdr:row>
      <xdr:rowOff>149090</xdr:rowOff>
    </xdr:to>
    <xdr:sp macro="" textlink="">
      <xdr:nvSpPr>
        <xdr:cNvPr id="255" name="楕円 254"/>
        <xdr:cNvSpPr/>
      </xdr:nvSpPr>
      <xdr:spPr>
        <a:xfrm>
          <a:off x="4584700" y="153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517</xdr:rowOff>
    </xdr:from>
    <xdr:ext cx="599010" cy="259045"/>
    <xdr:sp macro="" textlink="">
      <xdr:nvSpPr>
        <xdr:cNvPr id="256" name="衛生費該当値テキスト"/>
        <xdr:cNvSpPr txBox="1"/>
      </xdr:nvSpPr>
      <xdr:spPr>
        <a:xfrm>
          <a:off x="4686300" y="15259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90255</xdr:rowOff>
    </xdr:from>
    <xdr:to>
      <xdr:col>20</xdr:col>
      <xdr:colOff>38100</xdr:colOff>
      <xdr:row>95</xdr:row>
      <xdr:rowOff>20405</xdr:rowOff>
    </xdr:to>
    <xdr:sp macro="" textlink="">
      <xdr:nvSpPr>
        <xdr:cNvPr id="257" name="楕円 256"/>
        <xdr:cNvSpPr/>
      </xdr:nvSpPr>
      <xdr:spPr>
        <a:xfrm>
          <a:off x="3746500" y="1620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36932</xdr:rowOff>
    </xdr:from>
    <xdr:ext cx="534377" cy="259045"/>
    <xdr:sp macro="" textlink="">
      <xdr:nvSpPr>
        <xdr:cNvPr id="258" name="テキスト ボックス 257"/>
        <xdr:cNvSpPr txBox="1"/>
      </xdr:nvSpPr>
      <xdr:spPr>
        <a:xfrm>
          <a:off x="3530111" y="1598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80524</xdr:rowOff>
    </xdr:from>
    <xdr:to>
      <xdr:col>15</xdr:col>
      <xdr:colOff>101600</xdr:colOff>
      <xdr:row>96</xdr:row>
      <xdr:rowOff>10674</xdr:rowOff>
    </xdr:to>
    <xdr:sp macro="" textlink="">
      <xdr:nvSpPr>
        <xdr:cNvPr id="259" name="楕円 258"/>
        <xdr:cNvSpPr/>
      </xdr:nvSpPr>
      <xdr:spPr>
        <a:xfrm>
          <a:off x="2857500" y="1636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27201</xdr:rowOff>
    </xdr:from>
    <xdr:ext cx="534377" cy="259045"/>
    <xdr:sp macro="" textlink="">
      <xdr:nvSpPr>
        <xdr:cNvPr id="260" name="テキスト ボックス 259"/>
        <xdr:cNvSpPr txBox="1"/>
      </xdr:nvSpPr>
      <xdr:spPr>
        <a:xfrm>
          <a:off x="2641111" y="1614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23554</xdr:rowOff>
    </xdr:from>
    <xdr:to>
      <xdr:col>10</xdr:col>
      <xdr:colOff>165100</xdr:colOff>
      <xdr:row>94</xdr:row>
      <xdr:rowOff>125154</xdr:rowOff>
    </xdr:to>
    <xdr:sp macro="" textlink="">
      <xdr:nvSpPr>
        <xdr:cNvPr id="261" name="楕円 260"/>
        <xdr:cNvSpPr/>
      </xdr:nvSpPr>
      <xdr:spPr>
        <a:xfrm>
          <a:off x="1968500" y="1613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141681</xdr:rowOff>
    </xdr:from>
    <xdr:ext cx="534377" cy="259045"/>
    <xdr:sp macro="" textlink="">
      <xdr:nvSpPr>
        <xdr:cNvPr id="262" name="テキスト ボックス 261"/>
        <xdr:cNvSpPr txBox="1"/>
      </xdr:nvSpPr>
      <xdr:spPr>
        <a:xfrm>
          <a:off x="1752111" y="1591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146312</xdr:rowOff>
    </xdr:from>
    <xdr:to>
      <xdr:col>6</xdr:col>
      <xdr:colOff>38100</xdr:colOff>
      <xdr:row>94</xdr:row>
      <xdr:rowOff>76462</xdr:rowOff>
    </xdr:to>
    <xdr:sp macro="" textlink="">
      <xdr:nvSpPr>
        <xdr:cNvPr id="263" name="楕円 262"/>
        <xdr:cNvSpPr/>
      </xdr:nvSpPr>
      <xdr:spPr>
        <a:xfrm>
          <a:off x="1079500" y="1609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92989</xdr:rowOff>
    </xdr:from>
    <xdr:ext cx="534377" cy="259045"/>
    <xdr:sp macro="" textlink="">
      <xdr:nvSpPr>
        <xdr:cNvPr id="264" name="テキスト ボックス 263"/>
        <xdr:cNvSpPr txBox="1"/>
      </xdr:nvSpPr>
      <xdr:spPr>
        <a:xfrm>
          <a:off x="863111" y="1586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12370</xdr:rowOff>
    </xdr:from>
    <xdr:to>
      <xdr:col>54</xdr:col>
      <xdr:colOff>189865</xdr:colOff>
      <xdr:row>38</xdr:row>
      <xdr:rowOff>139700</xdr:rowOff>
    </xdr:to>
    <xdr:cxnSp macro="">
      <xdr:nvCxnSpPr>
        <xdr:cNvPr id="286" name="直線コネクタ 285"/>
        <xdr:cNvCxnSpPr/>
      </xdr:nvCxnSpPr>
      <xdr:spPr>
        <a:xfrm flipV="1">
          <a:off x="10475595" y="5498770"/>
          <a:ext cx="1270" cy="1156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130497</xdr:rowOff>
    </xdr:from>
    <xdr:ext cx="469744" cy="259045"/>
    <xdr:sp macro="" textlink="">
      <xdr:nvSpPr>
        <xdr:cNvPr id="289" name="労働費最大値テキスト"/>
        <xdr:cNvSpPr txBox="1"/>
      </xdr:nvSpPr>
      <xdr:spPr>
        <a:xfrm>
          <a:off x="10528300" y="527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12370</xdr:rowOff>
    </xdr:from>
    <xdr:to>
      <xdr:col>55</xdr:col>
      <xdr:colOff>88900</xdr:colOff>
      <xdr:row>32</xdr:row>
      <xdr:rowOff>12370</xdr:rowOff>
    </xdr:to>
    <xdr:cxnSp macro="">
      <xdr:nvCxnSpPr>
        <xdr:cNvPr id="290" name="直線コネクタ 289"/>
        <xdr:cNvCxnSpPr/>
      </xdr:nvCxnSpPr>
      <xdr:spPr>
        <a:xfrm>
          <a:off x="10388600" y="549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12370</xdr:rowOff>
    </xdr:from>
    <xdr:to>
      <xdr:col>55</xdr:col>
      <xdr:colOff>0</xdr:colOff>
      <xdr:row>32</xdr:row>
      <xdr:rowOff>25171</xdr:rowOff>
    </xdr:to>
    <xdr:cxnSp macro="">
      <xdr:nvCxnSpPr>
        <xdr:cNvPr id="291" name="直線コネクタ 290"/>
        <xdr:cNvCxnSpPr/>
      </xdr:nvCxnSpPr>
      <xdr:spPr>
        <a:xfrm flipV="1">
          <a:off x="9639300" y="5498770"/>
          <a:ext cx="8382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98874</xdr:rowOff>
    </xdr:from>
    <xdr:ext cx="378565" cy="259045"/>
    <xdr:sp macro="" textlink="">
      <xdr:nvSpPr>
        <xdr:cNvPr id="292" name="労働費平均値テキスト"/>
        <xdr:cNvSpPr txBox="1"/>
      </xdr:nvSpPr>
      <xdr:spPr>
        <a:xfrm>
          <a:off x="10528300" y="64425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120447</xdr:rowOff>
    </xdr:from>
    <xdr:to>
      <xdr:col>55</xdr:col>
      <xdr:colOff>50800</xdr:colOff>
      <xdr:row>38</xdr:row>
      <xdr:rowOff>50597</xdr:rowOff>
    </xdr:to>
    <xdr:sp macro="" textlink="">
      <xdr:nvSpPr>
        <xdr:cNvPr id="293" name="フローチャート: 判断 292"/>
        <xdr:cNvSpPr/>
      </xdr:nvSpPr>
      <xdr:spPr>
        <a:xfrm>
          <a:off x="10426700" y="6464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140614</xdr:rowOff>
    </xdr:from>
    <xdr:to>
      <xdr:col>50</xdr:col>
      <xdr:colOff>114300</xdr:colOff>
      <xdr:row>32</xdr:row>
      <xdr:rowOff>25171</xdr:rowOff>
    </xdr:to>
    <xdr:cxnSp macro="">
      <xdr:nvCxnSpPr>
        <xdr:cNvPr id="294" name="直線コネクタ 293"/>
        <xdr:cNvCxnSpPr/>
      </xdr:nvCxnSpPr>
      <xdr:spPr>
        <a:xfrm>
          <a:off x="8750300" y="5455564"/>
          <a:ext cx="889000" cy="5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149251</xdr:rowOff>
    </xdr:from>
    <xdr:to>
      <xdr:col>50</xdr:col>
      <xdr:colOff>165100</xdr:colOff>
      <xdr:row>37</xdr:row>
      <xdr:rowOff>79401</xdr:rowOff>
    </xdr:to>
    <xdr:sp macro="" textlink="">
      <xdr:nvSpPr>
        <xdr:cNvPr id="295" name="フローチャート: 判断 294"/>
        <xdr:cNvSpPr/>
      </xdr:nvSpPr>
      <xdr:spPr>
        <a:xfrm>
          <a:off x="9588500" y="632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70528</xdr:rowOff>
    </xdr:from>
    <xdr:ext cx="469744" cy="259045"/>
    <xdr:sp macro="" textlink="">
      <xdr:nvSpPr>
        <xdr:cNvPr id="296" name="テキスト ボックス 295"/>
        <xdr:cNvSpPr txBox="1"/>
      </xdr:nvSpPr>
      <xdr:spPr>
        <a:xfrm>
          <a:off x="9404428" y="6414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140614</xdr:rowOff>
    </xdr:from>
    <xdr:to>
      <xdr:col>45</xdr:col>
      <xdr:colOff>177800</xdr:colOff>
      <xdr:row>31</xdr:row>
      <xdr:rowOff>144500</xdr:rowOff>
    </xdr:to>
    <xdr:cxnSp macro="">
      <xdr:nvCxnSpPr>
        <xdr:cNvPr id="297" name="直線コネクタ 296"/>
        <xdr:cNvCxnSpPr/>
      </xdr:nvCxnSpPr>
      <xdr:spPr>
        <a:xfrm flipV="1">
          <a:off x="7861300" y="5455564"/>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119990</xdr:rowOff>
    </xdr:from>
    <xdr:to>
      <xdr:col>46</xdr:col>
      <xdr:colOff>38100</xdr:colOff>
      <xdr:row>37</xdr:row>
      <xdr:rowOff>50140</xdr:rowOff>
    </xdr:to>
    <xdr:sp macro="" textlink="">
      <xdr:nvSpPr>
        <xdr:cNvPr id="298" name="フローチャート: 判断 297"/>
        <xdr:cNvSpPr/>
      </xdr:nvSpPr>
      <xdr:spPr>
        <a:xfrm>
          <a:off x="8699500" y="629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41267</xdr:rowOff>
    </xdr:from>
    <xdr:ext cx="469744" cy="259045"/>
    <xdr:sp macro="" textlink="">
      <xdr:nvSpPr>
        <xdr:cNvPr id="299" name="テキスト ボックス 298"/>
        <xdr:cNvSpPr txBox="1"/>
      </xdr:nvSpPr>
      <xdr:spPr>
        <a:xfrm>
          <a:off x="8515428" y="6384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144500</xdr:rowOff>
    </xdr:from>
    <xdr:to>
      <xdr:col>41</xdr:col>
      <xdr:colOff>50800</xdr:colOff>
      <xdr:row>31</xdr:row>
      <xdr:rowOff>158445</xdr:rowOff>
    </xdr:to>
    <xdr:cxnSp macro="">
      <xdr:nvCxnSpPr>
        <xdr:cNvPr id="300" name="直線コネクタ 299"/>
        <xdr:cNvCxnSpPr/>
      </xdr:nvCxnSpPr>
      <xdr:spPr>
        <a:xfrm flipV="1">
          <a:off x="6972300" y="5459450"/>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102844</xdr:rowOff>
    </xdr:from>
    <xdr:to>
      <xdr:col>41</xdr:col>
      <xdr:colOff>101600</xdr:colOff>
      <xdr:row>37</xdr:row>
      <xdr:rowOff>32994</xdr:rowOff>
    </xdr:to>
    <xdr:sp macro="" textlink="">
      <xdr:nvSpPr>
        <xdr:cNvPr id="301" name="フローチャート: 判断 300"/>
        <xdr:cNvSpPr/>
      </xdr:nvSpPr>
      <xdr:spPr>
        <a:xfrm>
          <a:off x="7810500" y="627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24121</xdr:rowOff>
    </xdr:from>
    <xdr:ext cx="469744" cy="259045"/>
    <xdr:sp macro="" textlink="">
      <xdr:nvSpPr>
        <xdr:cNvPr id="302" name="テキスト ボックス 301"/>
        <xdr:cNvSpPr txBox="1"/>
      </xdr:nvSpPr>
      <xdr:spPr>
        <a:xfrm>
          <a:off x="7626428" y="636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98044</xdr:rowOff>
    </xdr:from>
    <xdr:to>
      <xdr:col>36</xdr:col>
      <xdr:colOff>165100</xdr:colOff>
      <xdr:row>37</xdr:row>
      <xdr:rowOff>28194</xdr:rowOff>
    </xdr:to>
    <xdr:sp macro="" textlink="">
      <xdr:nvSpPr>
        <xdr:cNvPr id="303" name="フローチャート: 判断 302"/>
        <xdr:cNvSpPr/>
      </xdr:nvSpPr>
      <xdr:spPr>
        <a:xfrm>
          <a:off x="692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19321</xdr:rowOff>
    </xdr:from>
    <xdr:ext cx="469744" cy="259045"/>
    <xdr:sp macro="" textlink="">
      <xdr:nvSpPr>
        <xdr:cNvPr id="304" name="テキスト ボックス 303"/>
        <xdr:cNvSpPr txBox="1"/>
      </xdr:nvSpPr>
      <xdr:spPr>
        <a:xfrm>
          <a:off x="6737428" y="636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133020</xdr:rowOff>
    </xdr:from>
    <xdr:to>
      <xdr:col>55</xdr:col>
      <xdr:colOff>50800</xdr:colOff>
      <xdr:row>32</xdr:row>
      <xdr:rowOff>63170</xdr:rowOff>
    </xdr:to>
    <xdr:sp macro="" textlink="">
      <xdr:nvSpPr>
        <xdr:cNvPr id="310" name="楕円 309"/>
        <xdr:cNvSpPr/>
      </xdr:nvSpPr>
      <xdr:spPr>
        <a:xfrm>
          <a:off x="10426700" y="544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86047</xdr:rowOff>
    </xdr:from>
    <xdr:ext cx="469744" cy="259045"/>
    <xdr:sp macro="" textlink="">
      <xdr:nvSpPr>
        <xdr:cNvPr id="311" name="労働費該当値テキスト"/>
        <xdr:cNvSpPr txBox="1"/>
      </xdr:nvSpPr>
      <xdr:spPr>
        <a:xfrm>
          <a:off x="10528300" y="54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145821</xdr:rowOff>
    </xdr:from>
    <xdr:to>
      <xdr:col>50</xdr:col>
      <xdr:colOff>165100</xdr:colOff>
      <xdr:row>32</xdr:row>
      <xdr:rowOff>75971</xdr:rowOff>
    </xdr:to>
    <xdr:sp macro="" textlink="">
      <xdr:nvSpPr>
        <xdr:cNvPr id="312" name="楕円 311"/>
        <xdr:cNvSpPr/>
      </xdr:nvSpPr>
      <xdr:spPr>
        <a:xfrm>
          <a:off x="9588500" y="546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30</xdr:row>
      <xdr:rowOff>92498</xdr:rowOff>
    </xdr:from>
    <xdr:ext cx="469744" cy="259045"/>
    <xdr:sp macro="" textlink="">
      <xdr:nvSpPr>
        <xdr:cNvPr id="313" name="テキスト ボックス 312"/>
        <xdr:cNvSpPr txBox="1"/>
      </xdr:nvSpPr>
      <xdr:spPr>
        <a:xfrm>
          <a:off x="9404428" y="523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89814</xdr:rowOff>
    </xdr:from>
    <xdr:to>
      <xdr:col>46</xdr:col>
      <xdr:colOff>38100</xdr:colOff>
      <xdr:row>32</xdr:row>
      <xdr:rowOff>19964</xdr:rowOff>
    </xdr:to>
    <xdr:sp macro="" textlink="">
      <xdr:nvSpPr>
        <xdr:cNvPr id="314" name="楕円 313"/>
        <xdr:cNvSpPr/>
      </xdr:nvSpPr>
      <xdr:spPr>
        <a:xfrm>
          <a:off x="8699500" y="540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36491</xdr:rowOff>
    </xdr:from>
    <xdr:ext cx="469744" cy="259045"/>
    <xdr:sp macro="" textlink="">
      <xdr:nvSpPr>
        <xdr:cNvPr id="315" name="テキスト ボックス 314"/>
        <xdr:cNvSpPr txBox="1"/>
      </xdr:nvSpPr>
      <xdr:spPr>
        <a:xfrm>
          <a:off x="8515428" y="5179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93700</xdr:rowOff>
    </xdr:from>
    <xdr:to>
      <xdr:col>41</xdr:col>
      <xdr:colOff>101600</xdr:colOff>
      <xdr:row>32</xdr:row>
      <xdr:rowOff>23850</xdr:rowOff>
    </xdr:to>
    <xdr:sp macro="" textlink="">
      <xdr:nvSpPr>
        <xdr:cNvPr id="316" name="楕円 315"/>
        <xdr:cNvSpPr/>
      </xdr:nvSpPr>
      <xdr:spPr>
        <a:xfrm>
          <a:off x="7810500" y="5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40377</xdr:rowOff>
    </xdr:from>
    <xdr:ext cx="469744" cy="259045"/>
    <xdr:sp macro="" textlink="">
      <xdr:nvSpPr>
        <xdr:cNvPr id="317" name="テキスト ボックス 316"/>
        <xdr:cNvSpPr txBox="1"/>
      </xdr:nvSpPr>
      <xdr:spPr>
        <a:xfrm>
          <a:off x="7626428" y="518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107645</xdr:rowOff>
    </xdr:from>
    <xdr:to>
      <xdr:col>36</xdr:col>
      <xdr:colOff>165100</xdr:colOff>
      <xdr:row>32</xdr:row>
      <xdr:rowOff>37795</xdr:rowOff>
    </xdr:to>
    <xdr:sp macro="" textlink="">
      <xdr:nvSpPr>
        <xdr:cNvPr id="318" name="楕円 317"/>
        <xdr:cNvSpPr/>
      </xdr:nvSpPr>
      <xdr:spPr>
        <a:xfrm>
          <a:off x="6921500" y="542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54322</xdr:rowOff>
    </xdr:from>
    <xdr:ext cx="469744" cy="259045"/>
    <xdr:sp macro="" textlink="">
      <xdr:nvSpPr>
        <xdr:cNvPr id="319" name="テキスト ボックス 318"/>
        <xdr:cNvSpPr txBox="1"/>
      </xdr:nvSpPr>
      <xdr:spPr>
        <a:xfrm>
          <a:off x="6737428" y="5197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5" name="テキスト ボックス 334"/>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54</xdr:row>
      <xdr:rowOff>27298</xdr:rowOff>
    </xdr:from>
    <xdr:to>
      <xdr:col>54</xdr:col>
      <xdr:colOff>189865</xdr:colOff>
      <xdr:row>57</xdr:row>
      <xdr:rowOff>152942</xdr:rowOff>
    </xdr:to>
    <xdr:cxnSp macro="">
      <xdr:nvCxnSpPr>
        <xdr:cNvPr id="339" name="直線コネクタ 338"/>
        <xdr:cNvCxnSpPr/>
      </xdr:nvCxnSpPr>
      <xdr:spPr>
        <a:xfrm flipV="1">
          <a:off x="10475595" y="9285598"/>
          <a:ext cx="1270" cy="639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156769</xdr:rowOff>
    </xdr:from>
    <xdr:ext cx="469744" cy="259045"/>
    <xdr:sp macro="" textlink="">
      <xdr:nvSpPr>
        <xdr:cNvPr id="340" name="農林水産業費最小値テキスト"/>
        <xdr:cNvSpPr txBox="1"/>
      </xdr:nvSpPr>
      <xdr:spPr>
        <a:xfrm>
          <a:off x="10528300" y="992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152942</xdr:rowOff>
    </xdr:from>
    <xdr:to>
      <xdr:col>55</xdr:col>
      <xdr:colOff>88900</xdr:colOff>
      <xdr:row>57</xdr:row>
      <xdr:rowOff>152942</xdr:rowOff>
    </xdr:to>
    <xdr:cxnSp macro="">
      <xdr:nvCxnSpPr>
        <xdr:cNvPr id="341" name="直線コネクタ 340"/>
        <xdr:cNvCxnSpPr/>
      </xdr:nvCxnSpPr>
      <xdr:spPr>
        <a:xfrm>
          <a:off x="10388600" y="992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145425</xdr:rowOff>
    </xdr:from>
    <xdr:ext cx="599010" cy="259045"/>
    <xdr:sp macro="" textlink="">
      <xdr:nvSpPr>
        <xdr:cNvPr id="342" name="農林水産業費最大値テキスト"/>
        <xdr:cNvSpPr txBox="1"/>
      </xdr:nvSpPr>
      <xdr:spPr>
        <a:xfrm>
          <a:off x="10528300" y="9060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119,668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54</xdr:row>
      <xdr:rowOff>27298</xdr:rowOff>
    </xdr:from>
    <xdr:to>
      <xdr:col>55</xdr:col>
      <xdr:colOff>88900</xdr:colOff>
      <xdr:row>54</xdr:row>
      <xdr:rowOff>27298</xdr:rowOff>
    </xdr:to>
    <xdr:cxnSp macro="">
      <xdr:nvCxnSpPr>
        <xdr:cNvPr id="343" name="直線コネクタ 342"/>
        <xdr:cNvCxnSpPr/>
      </xdr:nvCxnSpPr>
      <xdr:spPr>
        <a:xfrm>
          <a:off x="10388600" y="9285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157382</xdr:rowOff>
    </xdr:from>
    <xdr:to>
      <xdr:col>55</xdr:col>
      <xdr:colOff>0</xdr:colOff>
      <xdr:row>54</xdr:row>
      <xdr:rowOff>27298</xdr:rowOff>
    </xdr:to>
    <xdr:cxnSp macro="">
      <xdr:nvCxnSpPr>
        <xdr:cNvPr id="344" name="直線コネクタ 343"/>
        <xdr:cNvCxnSpPr/>
      </xdr:nvCxnSpPr>
      <xdr:spPr>
        <a:xfrm>
          <a:off x="9639300" y="9244232"/>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139730</xdr:rowOff>
    </xdr:from>
    <xdr:ext cx="534377" cy="259045"/>
    <xdr:sp macro="" textlink="">
      <xdr:nvSpPr>
        <xdr:cNvPr id="345" name="農林水産業費平均値テキスト"/>
        <xdr:cNvSpPr txBox="1"/>
      </xdr:nvSpPr>
      <xdr:spPr>
        <a:xfrm>
          <a:off x="10528300" y="9740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161303</xdr:rowOff>
    </xdr:from>
    <xdr:to>
      <xdr:col>55</xdr:col>
      <xdr:colOff>50800</xdr:colOff>
      <xdr:row>57</xdr:row>
      <xdr:rowOff>91453</xdr:rowOff>
    </xdr:to>
    <xdr:sp macro="" textlink="">
      <xdr:nvSpPr>
        <xdr:cNvPr id="346" name="フローチャート: 判断 345"/>
        <xdr:cNvSpPr/>
      </xdr:nvSpPr>
      <xdr:spPr>
        <a:xfrm>
          <a:off x="10426700" y="976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99386</xdr:rowOff>
    </xdr:from>
    <xdr:to>
      <xdr:col>50</xdr:col>
      <xdr:colOff>114300</xdr:colOff>
      <xdr:row>53</xdr:row>
      <xdr:rowOff>157382</xdr:rowOff>
    </xdr:to>
    <xdr:cxnSp macro="">
      <xdr:nvCxnSpPr>
        <xdr:cNvPr id="347" name="直線コネクタ 346"/>
        <xdr:cNvCxnSpPr/>
      </xdr:nvCxnSpPr>
      <xdr:spPr>
        <a:xfrm>
          <a:off x="8750300" y="9186236"/>
          <a:ext cx="889000" cy="5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73378</xdr:rowOff>
    </xdr:from>
    <xdr:to>
      <xdr:col>50</xdr:col>
      <xdr:colOff>165100</xdr:colOff>
      <xdr:row>58</xdr:row>
      <xdr:rowOff>3528</xdr:rowOff>
    </xdr:to>
    <xdr:sp macro="" textlink="">
      <xdr:nvSpPr>
        <xdr:cNvPr id="348" name="フローチャート: 判断 347"/>
        <xdr:cNvSpPr/>
      </xdr:nvSpPr>
      <xdr:spPr>
        <a:xfrm>
          <a:off x="9588500" y="984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166105</xdr:rowOff>
    </xdr:from>
    <xdr:ext cx="534377" cy="259045"/>
    <xdr:sp macro="" textlink="">
      <xdr:nvSpPr>
        <xdr:cNvPr id="349" name="テキスト ボックス 348"/>
        <xdr:cNvSpPr txBox="1"/>
      </xdr:nvSpPr>
      <xdr:spPr>
        <a:xfrm>
          <a:off x="9372111" y="993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67531</xdr:rowOff>
    </xdr:from>
    <xdr:to>
      <xdr:col>45</xdr:col>
      <xdr:colOff>177800</xdr:colOff>
      <xdr:row>53</xdr:row>
      <xdr:rowOff>99386</xdr:rowOff>
    </xdr:to>
    <xdr:cxnSp macro="">
      <xdr:nvCxnSpPr>
        <xdr:cNvPr id="350" name="直線コネクタ 349"/>
        <xdr:cNvCxnSpPr/>
      </xdr:nvCxnSpPr>
      <xdr:spPr>
        <a:xfrm>
          <a:off x="7861300" y="8982931"/>
          <a:ext cx="889000" cy="20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68543</xdr:rowOff>
    </xdr:from>
    <xdr:to>
      <xdr:col>46</xdr:col>
      <xdr:colOff>38100</xdr:colOff>
      <xdr:row>57</xdr:row>
      <xdr:rowOff>170143</xdr:rowOff>
    </xdr:to>
    <xdr:sp macro="" textlink="">
      <xdr:nvSpPr>
        <xdr:cNvPr id="351" name="フローチャート: 判断 350"/>
        <xdr:cNvSpPr/>
      </xdr:nvSpPr>
      <xdr:spPr>
        <a:xfrm>
          <a:off x="8699500" y="984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161270</xdr:rowOff>
    </xdr:from>
    <xdr:ext cx="534377" cy="259045"/>
    <xdr:sp macro="" textlink="">
      <xdr:nvSpPr>
        <xdr:cNvPr id="352" name="テキスト ボックス 351"/>
        <xdr:cNvSpPr txBox="1"/>
      </xdr:nvSpPr>
      <xdr:spPr>
        <a:xfrm>
          <a:off x="8483111" y="993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22623</xdr:rowOff>
    </xdr:from>
    <xdr:to>
      <xdr:col>41</xdr:col>
      <xdr:colOff>50800</xdr:colOff>
      <xdr:row>52</xdr:row>
      <xdr:rowOff>67531</xdr:rowOff>
    </xdr:to>
    <xdr:cxnSp macro="">
      <xdr:nvCxnSpPr>
        <xdr:cNvPr id="353" name="直線コネクタ 352"/>
        <xdr:cNvCxnSpPr/>
      </xdr:nvCxnSpPr>
      <xdr:spPr>
        <a:xfrm>
          <a:off x="6972300" y="8766573"/>
          <a:ext cx="889000" cy="21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72995</xdr:rowOff>
    </xdr:from>
    <xdr:to>
      <xdr:col>41</xdr:col>
      <xdr:colOff>101600</xdr:colOff>
      <xdr:row>58</xdr:row>
      <xdr:rowOff>3145</xdr:rowOff>
    </xdr:to>
    <xdr:sp macro="" textlink="">
      <xdr:nvSpPr>
        <xdr:cNvPr id="354" name="フローチャート: 判断 353"/>
        <xdr:cNvSpPr/>
      </xdr:nvSpPr>
      <xdr:spPr>
        <a:xfrm>
          <a:off x="7810500" y="984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165722</xdr:rowOff>
    </xdr:from>
    <xdr:ext cx="534377" cy="259045"/>
    <xdr:sp macro="" textlink="">
      <xdr:nvSpPr>
        <xdr:cNvPr id="355" name="テキスト ボックス 354"/>
        <xdr:cNvSpPr txBox="1"/>
      </xdr:nvSpPr>
      <xdr:spPr>
        <a:xfrm>
          <a:off x="7594111" y="993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74241</xdr:rowOff>
    </xdr:from>
    <xdr:to>
      <xdr:col>36</xdr:col>
      <xdr:colOff>165100</xdr:colOff>
      <xdr:row>58</xdr:row>
      <xdr:rowOff>4391</xdr:rowOff>
    </xdr:to>
    <xdr:sp macro="" textlink="">
      <xdr:nvSpPr>
        <xdr:cNvPr id="356" name="フローチャート: 判断 355"/>
        <xdr:cNvSpPr/>
      </xdr:nvSpPr>
      <xdr:spPr>
        <a:xfrm>
          <a:off x="6921500" y="984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166968</xdr:rowOff>
    </xdr:from>
    <xdr:ext cx="534377" cy="259045"/>
    <xdr:sp macro="" textlink="">
      <xdr:nvSpPr>
        <xdr:cNvPr id="357" name="テキスト ボックス 356"/>
        <xdr:cNvSpPr txBox="1"/>
      </xdr:nvSpPr>
      <xdr:spPr>
        <a:xfrm>
          <a:off x="6705111" y="99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147948</xdr:rowOff>
    </xdr:from>
    <xdr:to>
      <xdr:col>55</xdr:col>
      <xdr:colOff>50800</xdr:colOff>
      <xdr:row>54</xdr:row>
      <xdr:rowOff>78098</xdr:rowOff>
    </xdr:to>
    <xdr:sp macro="" textlink="">
      <xdr:nvSpPr>
        <xdr:cNvPr id="363" name="楕円 362"/>
        <xdr:cNvSpPr/>
      </xdr:nvSpPr>
      <xdr:spPr>
        <a:xfrm>
          <a:off x="10426700" y="923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100975</xdr:rowOff>
    </xdr:from>
    <xdr:ext cx="599010" cy="259045"/>
    <xdr:sp macro="" textlink="">
      <xdr:nvSpPr>
        <xdr:cNvPr id="364" name="農林水産業費該当値テキスト"/>
        <xdr:cNvSpPr txBox="1"/>
      </xdr:nvSpPr>
      <xdr:spPr>
        <a:xfrm>
          <a:off x="10528300" y="9187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106582</xdr:rowOff>
    </xdr:from>
    <xdr:to>
      <xdr:col>50</xdr:col>
      <xdr:colOff>165100</xdr:colOff>
      <xdr:row>54</xdr:row>
      <xdr:rowOff>36732</xdr:rowOff>
    </xdr:to>
    <xdr:sp macro="" textlink="">
      <xdr:nvSpPr>
        <xdr:cNvPr id="365" name="楕円 364"/>
        <xdr:cNvSpPr/>
      </xdr:nvSpPr>
      <xdr:spPr>
        <a:xfrm>
          <a:off x="9588500" y="919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53259</xdr:rowOff>
    </xdr:from>
    <xdr:ext cx="599010" cy="259045"/>
    <xdr:sp macro="" textlink="">
      <xdr:nvSpPr>
        <xdr:cNvPr id="366" name="テキスト ボックス 365"/>
        <xdr:cNvSpPr txBox="1"/>
      </xdr:nvSpPr>
      <xdr:spPr>
        <a:xfrm>
          <a:off x="9339795" y="8968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48586</xdr:rowOff>
    </xdr:from>
    <xdr:to>
      <xdr:col>46</xdr:col>
      <xdr:colOff>38100</xdr:colOff>
      <xdr:row>53</xdr:row>
      <xdr:rowOff>150186</xdr:rowOff>
    </xdr:to>
    <xdr:sp macro="" textlink="">
      <xdr:nvSpPr>
        <xdr:cNvPr id="367" name="楕円 366"/>
        <xdr:cNvSpPr/>
      </xdr:nvSpPr>
      <xdr:spPr>
        <a:xfrm>
          <a:off x="8699500" y="913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166713</xdr:rowOff>
    </xdr:from>
    <xdr:ext cx="599010" cy="259045"/>
    <xdr:sp macro="" textlink="">
      <xdr:nvSpPr>
        <xdr:cNvPr id="368" name="テキスト ボックス 367"/>
        <xdr:cNvSpPr txBox="1"/>
      </xdr:nvSpPr>
      <xdr:spPr>
        <a:xfrm>
          <a:off x="8450795" y="8910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16731</xdr:rowOff>
    </xdr:from>
    <xdr:to>
      <xdr:col>41</xdr:col>
      <xdr:colOff>101600</xdr:colOff>
      <xdr:row>52</xdr:row>
      <xdr:rowOff>118331</xdr:rowOff>
    </xdr:to>
    <xdr:sp macro="" textlink="">
      <xdr:nvSpPr>
        <xdr:cNvPr id="369" name="楕円 368"/>
        <xdr:cNvSpPr/>
      </xdr:nvSpPr>
      <xdr:spPr>
        <a:xfrm>
          <a:off x="7810500" y="893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134858</xdr:rowOff>
    </xdr:from>
    <xdr:ext cx="599010" cy="259045"/>
    <xdr:sp macro="" textlink="">
      <xdr:nvSpPr>
        <xdr:cNvPr id="370" name="テキスト ボックス 369"/>
        <xdr:cNvSpPr txBox="1"/>
      </xdr:nvSpPr>
      <xdr:spPr>
        <a:xfrm>
          <a:off x="7561795" y="8707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143273</xdr:rowOff>
    </xdr:from>
    <xdr:to>
      <xdr:col>36</xdr:col>
      <xdr:colOff>165100</xdr:colOff>
      <xdr:row>51</xdr:row>
      <xdr:rowOff>73423</xdr:rowOff>
    </xdr:to>
    <xdr:sp macro="" textlink="">
      <xdr:nvSpPr>
        <xdr:cNvPr id="371" name="楕円 370"/>
        <xdr:cNvSpPr/>
      </xdr:nvSpPr>
      <xdr:spPr>
        <a:xfrm>
          <a:off x="6921500" y="871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89950</xdr:rowOff>
    </xdr:from>
    <xdr:ext cx="599010" cy="259045"/>
    <xdr:sp macro="" textlink="">
      <xdr:nvSpPr>
        <xdr:cNvPr id="372" name="テキスト ボックス 371"/>
        <xdr:cNvSpPr txBox="1"/>
      </xdr:nvSpPr>
      <xdr:spPr>
        <a:xfrm>
          <a:off x="6672795" y="8491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15570</xdr:rowOff>
    </xdr:from>
    <xdr:to>
      <xdr:col>54</xdr:col>
      <xdr:colOff>189865</xdr:colOff>
      <xdr:row>78</xdr:row>
      <xdr:rowOff>153912</xdr:rowOff>
    </xdr:to>
    <xdr:cxnSp macro="">
      <xdr:nvCxnSpPr>
        <xdr:cNvPr id="396" name="直線コネクタ 395"/>
        <xdr:cNvCxnSpPr/>
      </xdr:nvCxnSpPr>
      <xdr:spPr>
        <a:xfrm flipV="1">
          <a:off x="10475595" y="12188520"/>
          <a:ext cx="1270" cy="1338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157739</xdr:rowOff>
    </xdr:from>
    <xdr:ext cx="469744" cy="259045"/>
    <xdr:sp macro="" textlink="">
      <xdr:nvSpPr>
        <xdr:cNvPr id="397" name="商工費最小値テキスト"/>
        <xdr:cNvSpPr txBox="1"/>
      </xdr:nvSpPr>
      <xdr:spPr>
        <a:xfrm>
          <a:off x="10528300" y="1353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153912</xdr:rowOff>
    </xdr:from>
    <xdr:to>
      <xdr:col>55</xdr:col>
      <xdr:colOff>88900</xdr:colOff>
      <xdr:row>78</xdr:row>
      <xdr:rowOff>153912</xdr:rowOff>
    </xdr:to>
    <xdr:cxnSp macro="">
      <xdr:nvCxnSpPr>
        <xdr:cNvPr id="398" name="直線コネクタ 397"/>
        <xdr:cNvCxnSpPr/>
      </xdr:nvCxnSpPr>
      <xdr:spPr>
        <a:xfrm>
          <a:off x="10388600" y="1352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133697</xdr:rowOff>
    </xdr:from>
    <xdr:ext cx="534377" cy="259045"/>
    <xdr:sp macro="" textlink="">
      <xdr:nvSpPr>
        <xdr:cNvPr id="399" name="商工費最大値テキスト"/>
        <xdr:cNvSpPr txBox="1"/>
      </xdr:nvSpPr>
      <xdr:spPr>
        <a:xfrm>
          <a:off x="10528300" y="1196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15570</xdr:rowOff>
    </xdr:from>
    <xdr:to>
      <xdr:col>55</xdr:col>
      <xdr:colOff>88900</xdr:colOff>
      <xdr:row>71</xdr:row>
      <xdr:rowOff>15570</xdr:rowOff>
    </xdr:to>
    <xdr:cxnSp macro="">
      <xdr:nvCxnSpPr>
        <xdr:cNvPr id="400" name="直線コネクタ 399"/>
        <xdr:cNvCxnSpPr/>
      </xdr:nvCxnSpPr>
      <xdr:spPr>
        <a:xfrm>
          <a:off x="10388600" y="1218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71101</xdr:rowOff>
    </xdr:from>
    <xdr:to>
      <xdr:col>55</xdr:col>
      <xdr:colOff>0</xdr:colOff>
      <xdr:row>74</xdr:row>
      <xdr:rowOff>5779</xdr:rowOff>
    </xdr:to>
    <xdr:cxnSp macro="">
      <xdr:nvCxnSpPr>
        <xdr:cNvPr id="401" name="直線コネクタ 400"/>
        <xdr:cNvCxnSpPr/>
      </xdr:nvCxnSpPr>
      <xdr:spPr>
        <a:xfrm flipV="1">
          <a:off x="9639300" y="12586951"/>
          <a:ext cx="838200" cy="106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19759</xdr:rowOff>
    </xdr:from>
    <xdr:ext cx="534377" cy="259045"/>
    <xdr:sp macro="" textlink="">
      <xdr:nvSpPr>
        <xdr:cNvPr id="402" name="商工費平均値テキスト"/>
        <xdr:cNvSpPr txBox="1"/>
      </xdr:nvSpPr>
      <xdr:spPr>
        <a:xfrm>
          <a:off x="10528300" y="13049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41332</xdr:rowOff>
    </xdr:from>
    <xdr:to>
      <xdr:col>55</xdr:col>
      <xdr:colOff>50800</xdr:colOff>
      <xdr:row>76</xdr:row>
      <xdr:rowOff>142932</xdr:rowOff>
    </xdr:to>
    <xdr:sp macro="" textlink="">
      <xdr:nvSpPr>
        <xdr:cNvPr id="403" name="フローチャート: 判断 402"/>
        <xdr:cNvSpPr/>
      </xdr:nvSpPr>
      <xdr:spPr>
        <a:xfrm>
          <a:off x="10426700" y="1307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82797</xdr:rowOff>
    </xdr:from>
    <xdr:to>
      <xdr:col>50</xdr:col>
      <xdr:colOff>114300</xdr:colOff>
      <xdr:row>74</xdr:row>
      <xdr:rowOff>5779</xdr:rowOff>
    </xdr:to>
    <xdr:cxnSp macro="">
      <xdr:nvCxnSpPr>
        <xdr:cNvPr id="404" name="直線コネクタ 403"/>
        <xdr:cNvCxnSpPr/>
      </xdr:nvCxnSpPr>
      <xdr:spPr>
        <a:xfrm>
          <a:off x="8750300" y="12427197"/>
          <a:ext cx="889000" cy="26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149079</xdr:rowOff>
    </xdr:from>
    <xdr:to>
      <xdr:col>50</xdr:col>
      <xdr:colOff>165100</xdr:colOff>
      <xdr:row>77</xdr:row>
      <xdr:rowOff>79229</xdr:rowOff>
    </xdr:to>
    <xdr:sp macro="" textlink="">
      <xdr:nvSpPr>
        <xdr:cNvPr id="405" name="フローチャート: 判断 404"/>
        <xdr:cNvSpPr/>
      </xdr:nvSpPr>
      <xdr:spPr>
        <a:xfrm>
          <a:off x="9588500" y="1317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70356</xdr:rowOff>
    </xdr:from>
    <xdr:ext cx="534377" cy="259045"/>
    <xdr:sp macro="" textlink="">
      <xdr:nvSpPr>
        <xdr:cNvPr id="406" name="テキスト ボックス 405"/>
        <xdr:cNvSpPr txBox="1"/>
      </xdr:nvSpPr>
      <xdr:spPr>
        <a:xfrm>
          <a:off x="9372111" y="1327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129108</xdr:rowOff>
    </xdr:from>
    <xdr:to>
      <xdr:col>45</xdr:col>
      <xdr:colOff>177800</xdr:colOff>
      <xdr:row>72</xdr:row>
      <xdr:rowOff>82797</xdr:rowOff>
    </xdr:to>
    <xdr:cxnSp macro="">
      <xdr:nvCxnSpPr>
        <xdr:cNvPr id="407" name="直線コネクタ 406"/>
        <xdr:cNvCxnSpPr/>
      </xdr:nvCxnSpPr>
      <xdr:spPr>
        <a:xfrm>
          <a:off x="7861300" y="12302058"/>
          <a:ext cx="889000" cy="12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103530</xdr:rowOff>
    </xdr:from>
    <xdr:to>
      <xdr:col>46</xdr:col>
      <xdr:colOff>38100</xdr:colOff>
      <xdr:row>78</xdr:row>
      <xdr:rowOff>33680</xdr:rowOff>
    </xdr:to>
    <xdr:sp macro="" textlink="">
      <xdr:nvSpPr>
        <xdr:cNvPr id="408" name="フローチャート: 判断 407"/>
        <xdr:cNvSpPr/>
      </xdr:nvSpPr>
      <xdr:spPr>
        <a:xfrm>
          <a:off x="8699500" y="133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24807</xdr:rowOff>
    </xdr:from>
    <xdr:ext cx="534377" cy="259045"/>
    <xdr:sp macro="" textlink="">
      <xdr:nvSpPr>
        <xdr:cNvPr id="409" name="テキスト ボックス 408"/>
        <xdr:cNvSpPr txBox="1"/>
      </xdr:nvSpPr>
      <xdr:spPr>
        <a:xfrm>
          <a:off x="8483111" y="1339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129108</xdr:rowOff>
    </xdr:from>
    <xdr:to>
      <xdr:col>41</xdr:col>
      <xdr:colOff>50800</xdr:colOff>
      <xdr:row>72</xdr:row>
      <xdr:rowOff>112306</xdr:rowOff>
    </xdr:to>
    <xdr:cxnSp macro="">
      <xdr:nvCxnSpPr>
        <xdr:cNvPr id="410" name="直線コネクタ 409"/>
        <xdr:cNvCxnSpPr/>
      </xdr:nvCxnSpPr>
      <xdr:spPr>
        <a:xfrm flipV="1">
          <a:off x="6972300" y="12302058"/>
          <a:ext cx="889000" cy="15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116123</xdr:rowOff>
    </xdr:from>
    <xdr:to>
      <xdr:col>41</xdr:col>
      <xdr:colOff>101600</xdr:colOff>
      <xdr:row>78</xdr:row>
      <xdr:rowOff>46273</xdr:rowOff>
    </xdr:to>
    <xdr:sp macro="" textlink="">
      <xdr:nvSpPr>
        <xdr:cNvPr id="411" name="フローチャート: 判断 410"/>
        <xdr:cNvSpPr/>
      </xdr:nvSpPr>
      <xdr:spPr>
        <a:xfrm>
          <a:off x="78105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37400</xdr:rowOff>
    </xdr:from>
    <xdr:ext cx="534377" cy="259045"/>
    <xdr:sp macro="" textlink="">
      <xdr:nvSpPr>
        <xdr:cNvPr id="412" name="テキスト ボックス 411"/>
        <xdr:cNvSpPr txBox="1"/>
      </xdr:nvSpPr>
      <xdr:spPr>
        <a:xfrm>
          <a:off x="7594111" y="1341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106769</xdr:rowOff>
    </xdr:from>
    <xdr:to>
      <xdr:col>36</xdr:col>
      <xdr:colOff>165100</xdr:colOff>
      <xdr:row>78</xdr:row>
      <xdr:rowOff>36919</xdr:rowOff>
    </xdr:to>
    <xdr:sp macro="" textlink="">
      <xdr:nvSpPr>
        <xdr:cNvPr id="413" name="フローチャート: 判断 412"/>
        <xdr:cNvSpPr/>
      </xdr:nvSpPr>
      <xdr:spPr>
        <a:xfrm>
          <a:off x="6921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28046</xdr:rowOff>
    </xdr:from>
    <xdr:ext cx="534377" cy="259045"/>
    <xdr:sp macro="" textlink="">
      <xdr:nvSpPr>
        <xdr:cNvPr id="414" name="テキスト ボックス 413"/>
        <xdr:cNvSpPr txBox="1"/>
      </xdr:nvSpPr>
      <xdr:spPr>
        <a:xfrm>
          <a:off x="6705111" y="1340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20301</xdr:rowOff>
    </xdr:from>
    <xdr:to>
      <xdr:col>55</xdr:col>
      <xdr:colOff>50800</xdr:colOff>
      <xdr:row>73</xdr:row>
      <xdr:rowOff>121901</xdr:rowOff>
    </xdr:to>
    <xdr:sp macro="" textlink="">
      <xdr:nvSpPr>
        <xdr:cNvPr id="420" name="楕円 419"/>
        <xdr:cNvSpPr/>
      </xdr:nvSpPr>
      <xdr:spPr>
        <a:xfrm>
          <a:off x="10426700" y="1253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43178</xdr:rowOff>
    </xdr:from>
    <xdr:ext cx="534377" cy="259045"/>
    <xdr:sp macro="" textlink="">
      <xdr:nvSpPr>
        <xdr:cNvPr id="421" name="商工費該当値テキスト"/>
        <xdr:cNvSpPr txBox="1"/>
      </xdr:nvSpPr>
      <xdr:spPr>
        <a:xfrm>
          <a:off x="10528300" y="1238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126429</xdr:rowOff>
    </xdr:from>
    <xdr:to>
      <xdr:col>50</xdr:col>
      <xdr:colOff>165100</xdr:colOff>
      <xdr:row>74</xdr:row>
      <xdr:rowOff>56579</xdr:rowOff>
    </xdr:to>
    <xdr:sp macro="" textlink="">
      <xdr:nvSpPr>
        <xdr:cNvPr id="422" name="楕円 421"/>
        <xdr:cNvSpPr/>
      </xdr:nvSpPr>
      <xdr:spPr>
        <a:xfrm>
          <a:off x="9588500" y="1264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73106</xdr:rowOff>
    </xdr:from>
    <xdr:ext cx="534377" cy="259045"/>
    <xdr:sp macro="" textlink="">
      <xdr:nvSpPr>
        <xdr:cNvPr id="423" name="テキスト ボックス 422"/>
        <xdr:cNvSpPr txBox="1"/>
      </xdr:nvSpPr>
      <xdr:spPr>
        <a:xfrm>
          <a:off x="9372111" y="1241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31997</xdr:rowOff>
    </xdr:from>
    <xdr:to>
      <xdr:col>46</xdr:col>
      <xdr:colOff>38100</xdr:colOff>
      <xdr:row>72</xdr:row>
      <xdr:rowOff>133597</xdr:rowOff>
    </xdr:to>
    <xdr:sp macro="" textlink="">
      <xdr:nvSpPr>
        <xdr:cNvPr id="424" name="楕円 423"/>
        <xdr:cNvSpPr/>
      </xdr:nvSpPr>
      <xdr:spPr>
        <a:xfrm>
          <a:off x="8699500" y="1237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150124</xdr:rowOff>
    </xdr:from>
    <xdr:ext cx="534377" cy="259045"/>
    <xdr:sp macro="" textlink="">
      <xdr:nvSpPr>
        <xdr:cNvPr id="425" name="テキスト ボックス 424"/>
        <xdr:cNvSpPr txBox="1"/>
      </xdr:nvSpPr>
      <xdr:spPr>
        <a:xfrm>
          <a:off x="8483111" y="1215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78308</xdr:rowOff>
    </xdr:from>
    <xdr:to>
      <xdr:col>41</xdr:col>
      <xdr:colOff>101600</xdr:colOff>
      <xdr:row>72</xdr:row>
      <xdr:rowOff>8458</xdr:rowOff>
    </xdr:to>
    <xdr:sp macro="" textlink="">
      <xdr:nvSpPr>
        <xdr:cNvPr id="426" name="楕円 425"/>
        <xdr:cNvSpPr/>
      </xdr:nvSpPr>
      <xdr:spPr>
        <a:xfrm>
          <a:off x="7810500" y="1225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24985</xdr:rowOff>
    </xdr:from>
    <xdr:ext cx="534377" cy="259045"/>
    <xdr:sp macro="" textlink="">
      <xdr:nvSpPr>
        <xdr:cNvPr id="427" name="テキスト ボックス 426"/>
        <xdr:cNvSpPr txBox="1"/>
      </xdr:nvSpPr>
      <xdr:spPr>
        <a:xfrm>
          <a:off x="7594111" y="1202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61506</xdr:rowOff>
    </xdr:from>
    <xdr:to>
      <xdr:col>36</xdr:col>
      <xdr:colOff>165100</xdr:colOff>
      <xdr:row>72</xdr:row>
      <xdr:rowOff>163106</xdr:rowOff>
    </xdr:to>
    <xdr:sp macro="" textlink="">
      <xdr:nvSpPr>
        <xdr:cNvPr id="428" name="楕円 427"/>
        <xdr:cNvSpPr/>
      </xdr:nvSpPr>
      <xdr:spPr>
        <a:xfrm>
          <a:off x="6921500" y="1240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8183</xdr:rowOff>
    </xdr:from>
    <xdr:ext cx="534377" cy="259045"/>
    <xdr:sp macro="" textlink="">
      <xdr:nvSpPr>
        <xdr:cNvPr id="429" name="テキスト ボックス 428"/>
        <xdr:cNvSpPr txBox="1"/>
      </xdr:nvSpPr>
      <xdr:spPr>
        <a:xfrm>
          <a:off x="6705111" y="1218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3" name="テキスト ボックス 442"/>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5" name="テキスト ボックス 444"/>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7" name="テキスト ボックス 446"/>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95</xdr:row>
      <xdr:rowOff>154817</xdr:rowOff>
    </xdr:from>
    <xdr:to>
      <xdr:col>54</xdr:col>
      <xdr:colOff>189865</xdr:colOff>
      <xdr:row>99</xdr:row>
      <xdr:rowOff>31338</xdr:rowOff>
    </xdr:to>
    <xdr:cxnSp macro="">
      <xdr:nvCxnSpPr>
        <xdr:cNvPr id="455" name="直線コネクタ 454"/>
        <xdr:cNvCxnSpPr/>
      </xdr:nvCxnSpPr>
      <xdr:spPr>
        <a:xfrm flipV="1">
          <a:off x="10475595" y="16442567"/>
          <a:ext cx="1270" cy="562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35165</xdr:rowOff>
    </xdr:from>
    <xdr:ext cx="534377" cy="259045"/>
    <xdr:sp macro="" textlink="">
      <xdr:nvSpPr>
        <xdr:cNvPr id="456" name="土木費最小値テキスト"/>
        <xdr:cNvSpPr txBox="1"/>
      </xdr:nvSpPr>
      <xdr:spPr>
        <a:xfrm>
          <a:off x="10528300" y="1700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31338</xdr:rowOff>
    </xdr:from>
    <xdr:to>
      <xdr:col>55</xdr:col>
      <xdr:colOff>88900</xdr:colOff>
      <xdr:row>99</xdr:row>
      <xdr:rowOff>31338</xdr:rowOff>
    </xdr:to>
    <xdr:cxnSp macro="">
      <xdr:nvCxnSpPr>
        <xdr:cNvPr id="457" name="直線コネクタ 456"/>
        <xdr:cNvCxnSpPr/>
      </xdr:nvCxnSpPr>
      <xdr:spPr>
        <a:xfrm>
          <a:off x="10388600" y="1700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101494</xdr:rowOff>
    </xdr:from>
    <xdr:ext cx="599010" cy="259045"/>
    <xdr:sp macro="" textlink="">
      <xdr:nvSpPr>
        <xdr:cNvPr id="458" name="土木費最大値テキスト"/>
        <xdr:cNvSpPr txBox="1"/>
      </xdr:nvSpPr>
      <xdr:spPr>
        <a:xfrm>
          <a:off x="10528300" y="16217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192,871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95</xdr:row>
      <xdr:rowOff>154817</xdr:rowOff>
    </xdr:from>
    <xdr:to>
      <xdr:col>55</xdr:col>
      <xdr:colOff>88900</xdr:colOff>
      <xdr:row>95</xdr:row>
      <xdr:rowOff>154817</xdr:rowOff>
    </xdr:to>
    <xdr:cxnSp macro="">
      <xdr:nvCxnSpPr>
        <xdr:cNvPr id="459" name="直線コネクタ 458"/>
        <xdr:cNvCxnSpPr/>
      </xdr:nvCxnSpPr>
      <xdr:spPr>
        <a:xfrm>
          <a:off x="10388600" y="16442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10218</xdr:rowOff>
    </xdr:from>
    <xdr:to>
      <xdr:col>55</xdr:col>
      <xdr:colOff>0</xdr:colOff>
      <xdr:row>95</xdr:row>
      <xdr:rowOff>154817</xdr:rowOff>
    </xdr:to>
    <xdr:cxnSp macro="">
      <xdr:nvCxnSpPr>
        <xdr:cNvPr id="460" name="直線コネクタ 459"/>
        <xdr:cNvCxnSpPr/>
      </xdr:nvCxnSpPr>
      <xdr:spPr>
        <a:xfrm>
          <a:off x="9639300" y="15783618"/>
          <a:ext cx="838200" cy="658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10814</xdr:rowOff>
    </xdr:from>
    <xdr:ext cx="534377" cy="259045"/>
    <xdr:sp macro="" textlink="">
      <xdr:nvSpPr>
        <xdr:cNvPr id="461" name="土木費平均値テキスト"/>
        <xdr:cNvSpPr txBox="1"/>
      </xdr:nvSpPr>
      <xdr:spPr>
        <a:xfrm>
          <a:off x="10528300" y="168129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32387</xdr:rowOff>
    </xdr:from>
    <xdr:to>
      <xdr:col>55</xdr:col>
      <xdr:colOff>50800</xdr:colOff>
      <xdr:row>98</xdr:row>
      <xdr:rowOff>133987</xdr:rowOff>
    </xdr:to>
    <xdr:sp macro="" textlink="">
      <xdr:nvSpPr>
        <xdr:cNvPr id="462" name="フローチャート: 判断 461"/>
        <xdr:cNvSpPr/>
      </xdr:nvSpPr>
      <xdr:spPr>
        <a:xfrm>
          <a:off x="10426700" y="1683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10218</xdr:rowOff>
    </xdr:from>
    <xdr:to>
      <xdr:col>50</xdr:col>
      <xdr:colOff>114300</xdr:colOff>
      <xdr:row>92</xdr:row>
      <xdr:rowOff>115688</xdr:rowOff>
    </xdr:to>
    <xdr:cxnSp macro="">
      <xdr:nvCxnSpPr>
        <xdr:cNvPr id="463" name="直線コネクタ 462"/>
        <xdr:cNvCxnSpPr/>
      </xdr:nvCxnSpPr>
      <xdr:spPr>
        <a:xfrm flipV="1">
          <a:off x="8750300" y="15783618"/>
          <a:ext cx="889000" cy="10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73208</xdr:rowOff>
    </xdr:from>
    <xdr:to>
      <xdr:col>50</xdr:col>
      <xdr:colOff>165100</xdr:colOff>
      <xdr:row>99</xdr:row>
      <xdr:rowOff>3358</xdr:rowOff>
    </xdr:to>
    <xdr:sp macro="" textlink="">
      <xdr:nvSpPr>
        <xdr:cNvPr id="464" name="フローチャート: 判断 463"/>
        <xdr:cNvSpPr/>
      </xdr:nvSpPr>
      <xdr:spPr>
        <a:xfrm>
          <a:off x="9588500" y="1687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165935</xdr:rowOff>
    </xdr:from>
    <xdr:ext cx="534377" cy="259045"/>
    <xdr:sp macro="" textlink="">
      <xdr:nvSpPr>
        <xdr:cNvPr id="465" name="テキスト ボックス 464"/>
        <xdr:cNvSpPr txBox="1"/>
      </xdr:nvSpPr>
      <xdr:spPr>
        <a:xfrm>
          <a:off x="9372111" y="1696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132685</xdr:rowOff>
    </xdr:from>
    <xdr:to>
      <xdr:col>45</xdr:col>
      <xdr:colOff>177800</xdr:colOff>
      <xdr:row>92</xdr:row>
      <xdr:rowOff>115688</xdr:rowOff>
    </xdr:to>
    <xdr:cxnSp macro="">
      <xdr:nvCxnSpPr>
        <xdr:cNvPr id="466" name="直線コネクタ 465"/>
        <xdr:cNvCxnSpPr/>
      </xdr:nvCxnSpPr>
      <xdr:spPr>
        <a:xfrm>
          <a:off x="7861300" y="15734635"/>
          <a:ext cx="889000" cy="15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75873</xdr:rowOff>
    </xdr:from>
    <xdr:to>
      <xdr:col>46</xdr:col>
      <xdr:colOff>38100</xdr:colOff>
      <xdr:row>99</xdr:row>
      <xdr:rowOff>6023</xdr:rowOff>
    </xdr:to>
    <xdr:sp macro="" textlink="">
      <xdr:nvSpPr>
        <xdr:cNvPr id="467" name="フローチャート: 判断 466"/>
        <xdr:cNvSpPr/>
      </xdr:nvSpPr>
      <xdr:spPr>
        <a:xfrm>
          <a:off x="8699500" y="1687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168600</xdr:rowOff>
    </xdr:from>
    <xdr:ext cx="534377" cy="259045"/>
    <xdr:sp macro="" textlink="">
      <xdr:nvSpPr>
        <xdr:cNvPr id="468" name="テキスト ボックス 467"/>
        <xdr:cNvSpPr txBox="1"/>
      </xdr:nvSpPr>
      <xdr:spPr>
        <a:xfrm>
          <a:off x="8483111" y="1697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89</xdr:row>
      <xdr:rowOff>137646</xdr:rowOff>
    </xdr:from>
    <xdr:to>
      <xdr:col>41</xdr:col>
      <xdr:colOff>50800</xdr:colOff>
      <xdr:row>91</xdr:row>
      <xdr:rowOff>132685</xdr:rowOff>
    </xdr:to>
    <xdr:cxnSp macro="">
      <xdr:nvCxnSpPr>
        <xdr:cNvPr id="469" name="直線コネクタ 468"/>
        <xdr:cNvCxnSpPr/>
      </xdr:nvCxnSpPr>
      <xdr:spPr>
        <a:xfrm>
          <a:off x="6972300" y="15396696"/>
          <a:ext cx="889000" cy="33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77277</xdr:rowOff>
    </xdr:from>
    <xdr:to>
      <xdr:col>41</xdr:col>
      <xdr:colOff>101600</xdr:colOff>
      <xdr:row>99</xdr:row>
      <xdr:rowOff>7427</xdr:rowOff>
    </xdr:to>
    <xdr:sp macro="" textlink="">
      <xdr:nvSpPr>
        <xdr:cNvPr id="470" name="フローチャート: 判断 469"/>
        <xdr:cNvSpPr/>
      </xdr:nvSpPr>
      <xdr:spPr>
        <a:xfrm>
          <a:off x="7810500" y="1687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170004</xdr:rowOff>
    </xdr:from>
    <xdr:ext cx="534377" cy="259045"/>
    <xdr:sp macro="" textlink="">
      <xdr:nvSpPr>
        <xdr:cNvPr id="471" name="テキスト ボックス 470"/>
        <xdr:cNvSpPr txBox="1"/>
      </xdr:nvSpPr>
      <xdr:spPr>
        <a:xfrm>
          <a:off x="7594111" y="1697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73346</xdr:rowOff>
    </xdr:from>
    <xdr:to>
      <xdr:col>36</xdr:col>
      <xdr:colOff>165100</xdr:colOff>
      <xdr:row>99</xdr:row>
      <xdr:rowOff>3496</xdr:rowOff>
    </xdr:to>
    <xdr:sp macro="" textlink="">
      <xdr:nvSpPr>
        <xdr:cNvPr id="472" name="フローチャート: 判断 471"/>
        <xdr:cNvSpPr/>
      </xdr:nvSpPr>
      <xdr:spPr>
        <a:xfrm>
          <a:off x="6921500" y="168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166073</xdr:rowOff>
    </xdr:from>
    <xdr:ext cx="534377" cy="259045"/>
    <xdr:sp macro="" textlink="">
      <xdr:nvSpPr>
        <xdr:cNvPr id="473" name="テキスト ボックス 472"/>
        <xdr:cNvSpPr txBox="1"/>
      </xdr:nvSpPr>
      <xdr:spPr>
        <a:xfrm>
          <a:off x="6705111" y="1696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104017</xdr:rowOff>
    </xdr:from>
    <xdr:to>
      <xdr:col>55</xdr:col>
      <xdr:colOff>50800</xdr:colOff>
      <xdr:row>96</xdr:row>
      <xdr:rowOff>34167</xdr:rowOff>
    </xdr:to>
    <xdr:sp macro="" textlink="">
      <xdr:nvSpPr>
        <xdr:cNvPr id="479" name="楕円 478"/>
        <xdr:cNvSpPr/>
      </xdr:nvSpPr>
      <xdr:spPr>
        <a:xfrm>
          <a:off x="10426700" y="163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57044</xdr:rowOff>
    </xdr:from>
    <xdr:ext cx="599010" cy="259045"/>
    <xdr:sp macro="" textlink="">
      <xdr:nvSpPr>
        <xdr:cNvPr id="480" name="土木費該当値テキスト"/>
        <xdr:cNvSpPr txBox="1"/>
      </xdr:nvSpPr>
      <xdr:spPr>
        <a:xfrm>
          <a:off x="10528300" y="1634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130868</xdr:rowOff>
    </xdr:from>
    <xdr:to>
      <xdr:col>50</xdr:col>
      <xdr:colOff>165100</xdr:colOff>
      <xdr:row>92</xdr:row>
      <xdr:rowOff>61018</xdr:rowOff>
    </xdr:to>
    <xdr:sp macro="" textlink="">
      <xdr:nvSpPr>
        <xdr:cNvPr id="481" name="楕円 480"/>
        <xdr:cNvSpPr/>
      </xdr:nvSpPr>
      <xdr:spPr>
        <a:xfrm>
          <a:off x="9588500" y="1573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90</xdr:row>
      <xdr:rowOff>77545</xdr:rowOff>
    </xdr:from>
    <xdr:ext cx="599010" cy="259045"/>
    <xdr:sp macro="" textlink="">
      <xdr:nvSpPr>
        <xdr:cNvPr id="482" name="テキスト ボックス 481"/>
        <xdr:cNvSpPr txBox="1"/>
      </xdr:nvSpPr>
      <xdr:spPr>
        <a:xfrm>
          <a:off x="9339795" y="1550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64888</xdr:rowOff>
    </xdr:from>
    <xdr:to>
      <xdr:col>46</xdr:col>
      <xdr:colOff>38100</xdr:colOff>
      <xdr:row>92</xdr:row>
      <xdr:rowOff>166488</xdr:rowOff>
    </xdr:to>
    <xdr:sp macro="" textlink="">
      <xdr:nvSpPr>
        <xdr:cNvPr id="483" name="楕円 482"/>
        <xdr:cNvSpPr/>
      </xdr:nvSpPr>
      <xdr:spPr>
        <a:xfrm>
          <a:off x="8699500" y="158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11565</xdr:rowOff>
    </xdr:from>
    <xdr:ext cx="599010" cy="259045"/>
    <xdr:sp macro="" textlink="">
      <xdr:nvSpPr>
        <xdr:cNvPr id="484" name="テキスト ボックス 483"/>
        <xdr:cNvSpPr txBox="1"/>
      </xdr:nvSpPr>
      <xdr:spPr>
        <a:xfrm>
          <a:off x="8450795" y="1561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81885</xdr:rowOff>
    </xdr:from>
    <xdr:to>
      <xdr:col>41</xdr:col>
      <xdr:colOff>101600</xdr:colOff>
      <xdr:row>92</xdr:row>
      <xdr:rowOff>12035</xdr:rowOff>
    </xdr:to>
    <xdr:sp macro="" textlink="">
      <xdr:nvSpPr>
        <xdr:cNvPr id="485" name="楕円 484"/>
        <xdr:cNvSpPr/>
      </xdr:nvSpPr>
      <xdr:spPr>
        <a:xfrm>
          <a:off x="7810500" y="1568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90</xdr:row>
      <xdr:rowOff>28562</xdr:rowOff>
    </xdr:from>
    <xdr:ext cx="599010" cy="259045"/>
    <xdr:sp macro="" textlink="">
      <xdr:nvSpPr>
        <xdr:cNvPr id="486" name="テキスト ボックス 485"/>
        <xdr:cNvSpPr txBox="1"/>
      </xdr:nvSpPr>
      <xdr:spPr>
        <a:xfrm>
          <a:off x="7561795" y="15459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89</xdr:row>
      <xdr:rowOff>86846</xdr:rowOff>
    </xdr:from>
    <xdr:to>
      <xdr:col>36</xdr:col>
      <xdr:colOff>165100</xdr:colOff>
      <xdr:row>90</xdr:row>
      <xdr:rowOff>16996</xdr:rowOff>
    </xdr:to>
    <xdr:sp macro="" textlink="">
      <xdr:nvSpPr>
        <xdr:cNvPr id="487" name="楕円 486"/>
        <xdr:cNvSpPr/>
      </xdr:nvSpPr>
      <xdr:spPr>
        <a:xfrm>
          <a:off x="6921500" y="153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88</xdr:row>
      <xdr:rowOff>33523</xdr:rowOff>
    </xdr:from>
    <xdr:ext cx="599010" cy="259045"/>
    <xdr:sp macro="" textlink="">
      <xdr:nvSpPr>
        <xdr:cNvPr id="488" name="テキスト ボックス 487"/>
        <xdr:cNvSpPr txBox="1"/>
      </xdr:nvSpPr>
      <xdr:spPr>
        <a:xfrm>
          <a:off x="6672795" y="15121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1" name="テキスト ボックス 500"/>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115773</xdr:rowOff>
    </xdr:from>
    <xdr:to>
      <xdr:col>85</xdr:col>
      <xdr:colOff>126364</xdr:colOff>
      <xdr:row>39</xdr:row>
      <xdr:rowOff>22085</xdr:rowOff>
    </xdr:to>
    <xdr:cxnSp macro="">
      <xdr:nvCxnSpPr>
        <xdr:cNvPr id="513" name="直線コネクタ 512"/>
        <xdr:cNvCxnSpPr/>
      </xdr:nvCxnSpPr>
      <xdr:spPr>
        <a:xfrm flipV="1">
          <a:off x="16317595" y="5259273"/>
          <a:ext cx="1269" cy="1449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25912</xdr:rowOff>
    </xdr:from>
    <xdr:ext cx="534377" cy="259045"/>
    <xdr:sp macro="" textlink="">
      <xdr:nvSpPr>
        <xdr:cNvPr id="514" name="消防費最小値テキスト"/>
        <xdr:cNvSpPr txBox="1"/>
      </xdr:nvSpPr>
      <xdr:spPr>
        <a:xfrm>
          <a:off x="16370300" y="671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22085</xdr:rowOff>
    </xdr:from>
    <xdr:to>
      <xdr:col>86</xdr:col>
      <xdr:colOff>25400</xdr:colOff>
      <xdr:row>39</xdr:row>
      <xdr:rowOff>22085</xdr:rowOff>
    </xdr:to>
    <xdr:cxnSp macro="">
      <xdr:nvCxnSpPr>
        <xdr:cNvPr id="515" name="直線コネクタ 514"/>
        <xdr:cNvCxnSpPr/>
      </xdr:nvCxnSpPr>
      <xdr:spPr>
        <a:xfrm>
          <a:off x="16230600" y="67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62450</xdr:rowOff>
    </xdr:from>
    <xdr:ext cx="534377" cy="259045"/>
    <xdr:sp macro="" textlink="">
      <xdr:nvSpPr>
        <xdr:cNvPr id="516" name="消防費最大値テキスト"/>
        <xdr:cNvSpPr txBox="1"/>
      </xdr:nvSpPr>
      <xdr:spPr>
        <a:xfrm>
          <a:off x="16370300" y="503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115773</xdr:rowOff>
    </xdr:from>
    <xdr:to>
      <xdr:col>86</xdr:col>
      <xdr:colOff>25400</xdr:colOff>
      <xdr:row>30</xdr:row>
      <xdr:rowOff>115773</xdr:rowOff>
    </xdr:to>
    <xdr:cxnSp macro="">
      <xdr:nvCxnSpPr>
        <xdr:cNvPr id="517" name="直線コネクタ 516"/>
        <xdr:cNvCxnSpPr/>
      </xdr:nvCxnSpPr>
      <xdr:spPr>
        <a:xfrm>
          <a:off x="16230600" y="5259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21704</xdr:rowOff>
    </xdr:from>
    <xdr:to>
      <xdr:col>85</xdr:col>
      <xdr:colOff>127000</xdr:colOff>
      <xdr:row>34</xdr:row>
      <xdr:rowOff>97256</xdr:rowOff>
    </xdr:to>
    <xdr:cxnSp macro="">
      <xdr:nvCxnSpPr>
        <xdr:cNvPr id="518" name="直線コネクタ 517"/>
        <xdr:cNvCxnSpPr/>
      </xdr:nvCxnSpPr>
      <xdr:spPr>
        <a:xfrm>
          <a:off x="15481300" y="5851004"/>
          <a:ext cx="838200" cy="7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82300</xdr:rowOff>
    </xdr:from>
    <xdr:ext cx="534377" cy="259045"/>
    <xdr:sp macro="" textlink="">
      <xdr:nvSpPr>
        <xdr:cNvPr id="519" name="消防費平均値テキスト"/>
        <xdr:cNvSpPr txBox="1"/>
      </xdr:nvSpPr>
      <xdr:spPr>
        <a:xfrm>
          <a:off x="16370300" y="6254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103873</xdr:rowOff>
    </xdr:from>
    <xdr:to>
      <xdr:col>85</xdr:col>
      <xdr:colOff>177800</xdr:colOff>
      <xdr:row>37</xdr:row>
      <xdr:rowOff>34023</xdr:rowOff>
    </xdr:to>
    <xdr:sp macro="" textlink="">
      <xdr:nvSpPr>
        <xdr:cNvPr id="520" name="フローチャート: 判断 519"/>
        <xdr:cNvSpPr/>
      </xdr:nvSpPr>
      <xdr:spPr>
        <a:xfrm>
          <a:off x="16268700" y="6276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21704</xdr:rowOff>
    </xdr:from>
    <xdr:to>
      <xdr:col>81</xdr:col>
      <xdr:colOff>50800</xdr:colOff>
      <xdr:row>35</xdr:row>
      <xdr:rowOff>130480</xdr:rowOff>
    </xdr:to>
    <xdr:cxnSp macro="">
      <xdr:nvCxnSpPr>
        <xdr:cNvPr id="521" name="直線コネクタ 520"/>
        <xdr:cNvCxnSpPr/>
      </xdr:nvCxnSpPr>
      <xdr:spPr>
        <a:xfrm flipV="1">
          <a:off x="14592300" y="5851004"/>
          <a:ext cx="889000" cy="28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71717</xdr:rowOff>
    </xdr:from>
    <xdr:to>
      <xdr:col>81</xdr:col>
      <xdr:colOff>101600</xdr:colOff>
      <xdr:row>38</xdr:row>
      <xdr:rowOff>1867</xdr:rowOff>
    </xdr:to>
    <xdr:sp macro="" textlink="">
      <xdr:nvSpPr>
        <xdr:cNvPr id="522" name="フローチャート: 判断 521"/>
        <xdr:cNvSpPr/>
      </xdr:nvSpPr>
      <xdr:spPr>
        <a:xfrm>
          <a:off x="15430500" y="641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164444</xdr:rowOff>
    </xdr:from>
    <xdr:ext cx="534377" cy="259045"/>
    <xdr:sp macro="" textlink="">
      <xdr:nvSpPr>
        <xdr:cNvPr id="523" name="テキスト ボックス 522"/>
        <xdr:cNvSpPr txBox="1"/>
      </xdr:nvSpPr>
      <xdr:spPr>
        <a:xfrm>
          <a:off x="15214111" y="65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130480</xdr:rowOff>
    </xdr:from>
    <xdr:to>
      <xdr:col>76</xdr:col>
      <xdr:colOff>114300</xdr:colOff>
      <xdr:row>36</xdr:row>
      <xdr:rowOff>21018</xdr:rowOff>
    </xdr:to>
    <xdr:cxnSp macro="">
      <xdr:nvCxnSpPr>
        <xdr:cNvPr id="524" name="直線コネクタ 523"/>
        <xdr:cNvCxnSpPr/>
      </xdr:nvCxnSpPr>
      <xdr:spPr>
        <a:xfrm flipV="1">
          <a:off x="13703300" y="6131230"/>
          <a:ext cx="889000" cy="6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81928</xdr:rowOff>
    </xdr:from>
    <xdr:to>
      <xdr:col>76</xdr:col>
      <xdr:colOff>165100</xdr:colOff>
      <xdr:row>38</xdr:row>
      <xdr:rowOff>12078</xdr:rowOff>
    </xdr:to>
    <xdr:sp macro="" textlink="">
      <xdr:nvSpPr>
        <xdr:cNvPr id="525" name="フローチャート: 判断 524"/>
        <xdr:cNvSpPr/>
      </xdr:nvSpPr>
      <xdr:spPr>
        <a:xfrm>
          <a:off x="14541500" y="642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3205</xdr:rowOff>
    </xdr:from>
    <xdr:ext cx="534377" cy="259045"/>
    <xdr:sp macro="" textlink="">
      <xdr:nvSpPr>
        <xdr:cNvPr id="526" name="テキスト ボックス 525"/>
        <xdr:cNvSpPr txBox="1"/>
      </xdr:nvSpPr>
      <xdr:spPr>
        <a:xfrm>
          <a:off x="14325111" y="651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21018</xdr:rowOff>
    </xdr:from>
    <xdr:to>
      <xdr:col>71</xdr:col>
      <xdr:colOff>177800</xdr:colOff>
      <xdr:row>36</xdr:row>
      <xdr:rowOff>99847</xdr:rowOff>
    </xdr:to>
    <xdr:cxnSp macro="">
      <xdr:nvCxnSpPr>
        <xdr:cNvPr id="527" name="直線コネクタ 526"/>
        <xdr:cNvCxnSpPr/>
      </xdr:nvCxnSpPr>
      <xdr:spPr>
        <a:xfrm flipV="1">
          <a:off x="12814300" y="6193218"/>
          <a:ext cx="889000" cy="7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108674</xdr:rowOff>
    </xdr:from>
    <xdr:to>
      <xdr:col>72</xdr:col>
      <xdr:colOff>38100</xdr:colOff>
      <xdr:row>38</xdr:row>
      <xdr:rowOff>38824</xdr:rowOff>
    </xdr:to>
    <xdr:sp macro="" textlink="">
      <xdr:nvSpPr>
        <xdr:cNvPr id="528" name="フローチャート: 判断 527"/>
        <xdr:cNvSpPr/>
      </xdr:nvSpPr>
      <xdr:spPr>
        <a:xfrm>
          <a:off x="13652500" y="64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29951</xdr:rowOff>
    </xdr:from>
    <xdr:ext cx="534377" cy="259045"/>
    <xdr:sp macro="" textlink="">
      <xdr:nvSpPr>
        <xdr:cNvPr id="529" name="テキスト ボックス 528"/>
        <xdr:cNvSpPr txBox="1"/>
      </xdr:nvSpPr>
      <xdr:spPr>
        <a:xfrm>
          <a:off x="13436111" y="65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108941</xdr:rowOff>
    </xdr:from>
    <xdr:to>
      <xdr:col>67</xdr:col>
      <xdr:colOff>101600</xdr:colOff>
      <xdr:row>38</xdr:row>
      <xdr:rowOff>39091</xdr:rowOff>
    </xdr:to>
    <xdr:sp macro="" textlink="">
      <xdr:nvSpPr>
        <xdr:cNvPr id="530" name="フローチャート: 判断 529"/>
        <xdr:cNvSpPr/>
      </xdr:nvSpPr>
      <xdr:spPr>
        <a:xfrm>
          <a:off x="12763500" y="645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30218</xdr:rowOff>
    </xdr:from>
    <xdr:ext cx="534377" cy="259045"/>
    <xdr:sp macro="" textlink="">
      <xdr:nvSpPr>
        <xdr:cNvPr id="531" name="テキスト ボックス 530"/>
        <xdr:cNvSpPr txBox="1"/>
      </xdr:nvSpPr>
      <xdr:spPr>
        <a:xfrm>
          <a:off x="12547111" y="654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46456</xdr:rowOff>
    </xdr:from>
    <xdr:to>
      <xdr:col>85</xdr:col>
      <xdr:colOff>177800</xdr:colOff>
      <xdr:row>34</xdr:row>
      <xdr:rowOff>148056</xdr:rowOff>
    </xdr:to>
    <xdr:sp macro="" textlink="">
      <xdr:nvSpPr>
        <xdr:cNvPr id="537" name="楕円 536"/>
        <xdr:cNvSpPr/>
      </xdr:nvSpPr>
      <xdr:spPr>
        <a:xfrm>
          <a:off x="16268700" y="587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69333</xdr:rowOff>
    </xdr:from>
    <xdr:ext cx="534377" cy="259045"/>
    <xdr:sp macro="" textlink="">
      <xdr:nvSpPr>
        <xdr:cNvPr id="538" name="消防費該当値テキスト"/>
        <xdr:cNvSpPr txBox="1"/>
      </xdr:nvSpPr>
      <xdr:spPr>
        <a:xfrm>
          <a:off x="16370300" y="572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142354</xdr:rowOff>
    </xdr:from>
    <xdr:to>
      <xdr:col>81</xdr:col>
      <xdr:colOff>101600</xdr:colOff>
      <xdr:row>34</xdr:row>
      <xdr:rowOff>72504</xdr:rowOff>
    </xdr:to>
    <xdr:sp macro="" textlink="">
      <xdr:nvSpPr>
        <xdr:cNvPr id="539" name="楕円 538"/>
        <xdr:cNvSpPr/>
      </xdr:nvSpPr>
      <xdr:spPr>
        <a:xfrm>
          <a:off x="15430500" y="580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89031</xdr:rowOff>
    </xdr:from>
    <xdr:ext cx="534377" cy="259045"/>
    <xdr:sp macro="" textlink="">
      <xdr:nvSpPr>
        <xdr:cNvPr id="540" name="テキスト ボックス 539"/>
        <xdr:cNvSpPr txBox="1"/>
      </xdr:nvSpPr>
      <xdr:spPr>
        <a:xfrm>
          <a:off x="15214111" y="557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79680</xdr:rowOff>
    </xdr:from>
    <xdr:to>
      <xdr:col>76</xdr:col>
      <xdr:colOff>165100</xdr:colOff>
      <xdr:row>36</xdr:row>
      <xdr:rowOff>9830</xdr:rowOff>
    </xdr:to>
    <xdr:sp macro="" textlink="">
      <xdr:nvSpPr>
        <xdr:cNvPr id="541" name="楕円 540"/>
        <xdr:cNvSpPr/>
      </xdr:nvSpPr>
      <xdr:spPr>
        <a:xfrm>
          <a:off x="14541500" y="60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26357</xdr:rowOff>
    </xdr:from>
    <xdr:ext cx="534377" cy="259045"/>
    <xdr:sp macro="" textlink="">
      <xdr:nvSpPr>
        <xdr:cNvPr id="542" name="テキスト ボックス 541"/>
        <xdr:cNvSpPr txBox="1"/>
      </xdr:nvSpPr>
      <xdr:spPr>
        <a:xfrm>
          <a:off x="14325111" y="585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141668</xdr:rowOff>
    </xdr:from>
    <xdr:to>
      <xdr:col>72</xdr:col>
      <xdr:colOff>38100</xdr:colOff>
      <xdr:row>36</xdr:row>
      <xdr:rowOff>71818</xdr:rowOff>
    </xdr:to>
    <xdr:sp macro="" textlink="">
      <xdr:nvSpPr>
        <xdr:cNvPr id="543" name="楕円 542"/>
        <xdr:cNvSpPr/>
      </xdr:nvSpPr>
      <xdr:spPr>
        <a:xfrm>
          <a:off x="13652500" y="614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88345</xdr:rowOff>
    </xdr:from>
    <xdr:ext cx="534377" cy="259045"/>
    <xdr:sp macro="" textlink="">
      <xdr:nvSpPr>
        <xdr:cNvPr id="544" name="テキスト ボックス 543"/>
        <xdr:cNvSpPr txBox="1"/>
      </xdr:nvSpPr>
      <xdr:spPr>
        <a:xfrm>
          <a:off x="13436111" y="591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49047</xdr:rowOff>
    </xdr:from>
    <xdr:to>
      <xdr:col>67</xdr:col>
      <xdr:colOff>101600</xdr:colOff>
      <xdr:row>36</xdr:row>
      <xdr:rowOff>150647</xdr:rowOff>
    </xdr:to>
    <xdr:sp macro="" textlink="">
      <xdr:nvSpPr>
        <xdr:cNvPr id="545" name="楕円 544"/>
        <xdr:cNvSpPr/>
      </xdr:nvSpPr>
      <xdr:spPr>
        <a:xfrm>
          <a:off x="12763500" y="622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167174</xdr:rowOff>
    </xdr:from>
    <xdr:ext cx="534377" cy="259045"/>
    <xdr:sp macro="" textlink="">
      <xdr:nvSpPr>
        <xdr:cNvPr id="546" name="テキスト ボックス 545"/>
        <xdr:cNvSpPr txBox="1"/>
      </xdr:nvSpPr>
      <xdr:spPr>
        <a:xfrm>
          <a:off x="12547111" y="599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728</xdr:rowOff>
    </xdr:from>
    <xdr:to>
      <xdr:col>85</xdr:col>
      <xdr:colOff>126364</xdr:colOff>
      <xdr:row>58</xdr:row>
      <xdr:rowOff>71708</xdr:rowOff>
    </xdr:to>
    <xdr:cxnSp macro="">
      <xdr:nvCxnSpPr>
        <xdr:cNvPr id="573" name="直線コネクタ 572"/>
        <xdr:cNvCxnSpPr/>
      </xdr:nvCxnSpPr>
      <xdr:spPr>
        <a:xfrm flipV="1">
          <a:off x="16317595" y="8744678"/>
          <a:ext cx="1269" cy="127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75535</xdr:rowOff>
    </xdr:from>
    <xdr:ext cx="534377" cy="259045"/>
    <xdr:sp macro="" textlink="">
      <xdr:nvSpPr>
        <xdr:cNvPr id="574" name="教育費最小値テキスト"/>
        <xdr:cNvSpPr txBox="1"/>
      </xdr:nvSpPr>
      <xdr:spPr>
        <a:xfrm>
          <a:off x="16370300" y="1001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71708</xdr:rowOff>
    </xdr:from>
    <xdr:to>
      <xdr:col>86</xdr:col>
      <xdr:colOff>25400</xdr:colOff>
      <xdr:row>58</xdr:row>
      <xdr:rowOff>71708</xdr:rowOff>
    </xdr:to>
    <xdr:cxnSp macro="">
      <xdr:nvCxnSpPr>
        <xdr:cNvPr id="575" name="直線コネクタ 574"/>
        <xdr:cNvCxnSpPr/>
      </xdr:nvCxnSpPr>
      <xdr:spPr>
        <a:xfrm>
          <a:off x="16230600" y="1001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118855</xdr:rowOff>
    </xdr:from>
    <xdr:ext cx="599010" cy="259045"/>
    <xdr:sp macro="" textlink="">
      <xdr:nvSpPr>
        <xdr:cNvPr id="576" name="教育費最大値テキスト"/>
        <xdr:cNvSpPr txBox="1"/>
      </xdr:nvSpPr>
      <xdr:spPr>
        <a:xfrm>
          <a:off x="16370300" y="8519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110,011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728</xdr:rowOff>
    </xdr:from>
    <xdr:to>
      <xdr:col>86</xdr:col>
      <xdr:colOff>25400</xdr:colOff>
      <xdr:row>51</xdr:row>
      <xdr:rowOff>728</xdr:rowOff>
    </xdr:to>
    <xdr:cxnSp macro="">
      <xdr:nvCxnSpPr>
        <xdr:cNvPr id="577" name="直線コネクタ 576"/>
        <xdr:cNvCxnSpPr/>
      </xdr:nvCxnSpPr>
      <xdr:spPr>
        <a:xfrm>
          <a:off x="16230600" y="874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168520</xdr:rowOff>
    </xdr:from>
    <xdr:to>
      <xdr:col>85</xdr:col>
      <xdr:colOff>127000</xdr:colOff>
      <xdr:row>55</xdr:row>
      <xdr:rowOff>79643</xdr:rowOff>
    </xdr:to>
    <xdr:cxnSp macro="">
      <xdr:nvCxnSpPr>
        <xdr:cNvPr id="578" name="直線コネクタ 577"/>
        <xdr:cNvCxnSpPr/>
      </xdr:nvCxnSpPr>
      <xdr:spPr>
        <a:xfrm>
          <a:off x="15481300" y="9255370"/>
          <a:ext cx="838200" cy="25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124199</xdr:rowOff>
    </xdr:from>
    <xdr:ext cx="534377" cy="259045"/>
    <xdr:sp macro="" textlink="">
      <xdr:nvSpPr>
        <xdr:cNvPr id="579" name="教育費平均値テキスト"/>
        <xdr:cNvSpPr txBox="1"/>
      </xdr:nvSpPr>
      <xdr:spPr>
        <a:xfrm>
          <a:off x="16370300" y="95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145772</xdr:rowOff>
    </xdr:from>
    <xdr:to>
      <xdr:col>85</xdr:col>
      <xdr:colOff>177800</xdr:colOff>
      <xdr:row>56</xdr:row>
      <xdr:rowOff>75922</xdr:rowOff>
    </xdr:to>
    <xdr:sp macro="" textlink="">
      <xdr:nvSpPr>
        <xdr:cNvPr id="580" name="フローチャート: 判断 579"/>
        <xdr:cNvSpPr/>
      </xdr:nvSpPr>
      <xdr:spPr>
        <a:xfrm>
          <a:off x="16268700" y="95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168520</xdr:rowOff>
    </xdr:from>
    <xdr:to>
      <xdr:col>81</xdr:col>
      <xdr:colOff>50800</xdr:colOff>
      <xdr:row>55</xdr:row>
      <xdr:rowOff>169712</xdr:rowOff>
    </xdr:to>
    <xdr:cxnSp macro="">
      <xdr:nvCxnSpPr>
        <xdr:cNvPr id="581" name="直線コネクタ 580"/>
        <xdr:cNvCxnSpPr/>
      </xdr:nvCxnSpPr>
      <xdr:spPr>
        <a:xfrm flipV="1">
          <a:off x="14592300" y="9255370"/>
          <a:ext cx="889000" cy="34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136792</xdr:rowOff>
    </xdr:from>
    <xdr:to>
      <xdr:col>81</xdr:col>
      <xdr:colOff>101600</xdr:colOff>
      <xdr:row>56</xdr:row>
      <xdr:rowOff>66942</xdr:rowOff>
    </xdr:to>
    <xdr:sp macro="" textlink="">
      <xdr:nvSpPr>
        <xdr:cNvPr id="582" name="フローチャート: 判断 581"/>
        <xdr:cNvSpPr/>
      </xdr:nvSpPr>
      <xdr:spPr>
        <a:xfrm>
          <a:off x="15430500" y="956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58069</xdr:rowOff>
    </xdr:from>
    <xdr:ext cx="534377" cy="259045"/>
    <xdr:sp macro="" textlink="">
      <xdr:nvSpPr>
        <xdr:cNvPr id="583" name="テキスト ボックス 582"/>
        <xdr:cNvSpPr txBox="1"/>
      </xdr:nvSpPr>
      <xdr:spPr>
        <a:xfrm>
          <a:off x="15214111" y="965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169712</xdr:rowOff>
    </xdr:from>
    <xdr:to>
      <xdr:col>76</xdr:col>
      <xdr:colOff>114300</xdr:colOff>
      <xdr:row>56</xdr:row>
      <xdr:rowOff>33940</xdr:rowOff>
    </xdr:to>
    <xdr:cxnSp macro="">
      <xdr:nvCxnSpPr>
        <xdr:cNvPr id="584" name="直線コネクタ 583"/>
        <xdr:cNvCxnSpPr/>
      </xdr:nvCxnSpPr>
      <xdr:spPr>
        <a:xfrm flipV="1">
          <a:off x="13703300" y="9599462"/>
          <a:ext cx="889000" cy="3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14932</xdr:rowOff>
    </xdr:from>
    <xdr:to>
      <xdr:col>76</xdr:col>
      <xdr:colOff>165100</xdr:colOff>
      <xdr:row>56</xdr:row>
      <xdr:rowOff>116532</xdr:rowOff>
    </xdr:to>
    <xdr:sp macro="" textlink="">
      <xdr:nvSpPr>
        <xdr:cNvPr id="585" name="フローチャート: 判断 584"/>
        <xdr:cNvSpPr/>
      </xdr:nvSpPr>
      <xdr:spPr>
        <a:xfrm>
          <a:off x="145415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107659</xdr:rowOff>
    </xdr:from>
    <xdr:ext cx="534377" cy="259045"/>
    <xdr:sp macro="" textlink="">
      <xdr:nvSpPr>
        <xdr:cNvPr id="586" name="テキスト ボックス 585"/>
        <xdr:cNvSpPr txBox="1"/>
      </xdr:nvSpPr>
      <xdr:spPr>
        <a:xfrm>
          <a:off x="14325111" y="970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120252</xdr:rowOff>
    </xdr:from>
    <xdr:to>
      <xdr:col>71</xdr:col>
      <xdr:colOff>177800</xdr:colOff>
      <xdr:row>56</xdr:row>
      <xdr:rowOff>33940</xdr:rowOff>
    </xdr:to>
    <xdr:cxnSp macro="">
      <xdr:nvCxnSpPr>
        <xdr:cNvPr id="587" name="直線コネクタ 586"/>
        <xdr:cNvCxnSpPr/>
      </xdr:nvCxnSpPr>
      <xdr:spPr>
        <a:xfrm>
          <a:off x="12814300" y="9550002"/>
          <a:ext cx="889000" cy="8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113833</xdr:rowOff>
    </xdr:from>
    <xdr:to>
      <xdr:col>72</xdr:col>
      <xdr:colOff>38100</xdr:colOff>
      <xdr:row>57</xdr:row>
      <xdr:rowOff>43983</xdr:rowOff>
    </xdr:to>
    <xdr:sp macro="" textlink="">
      <xdr:nvSpPr>
        <xdr:cNvPr id="588" name="フローチャート: 判断 587"/>
        <xdr:cNvSpPr/>
      </xdr:nvSpPr>
      <xdr:spPr>
        <a:xfrm>
          <a:off x="13652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35110</xdr:rowOff>
    </xdr:from>
    <xdr:ext cx="534377" cy="259045"/>
    <xdr:sp macro="" textlink="">
      <xdr:nvSpPr>
        <xdr:cNvPr id="589" name="テキスト ボックス 588"/>
        <xdr:cNvSpPr txBox="1"/>
      </xdr:nvSpPr>
      <xdr:spPr>
        <a:xfrm>
          <a:off x="13436111" y="980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131665</xdr:rowOff>
    </xdr:from>
    <xdr:to>
      <xdr:col>67</xdr:col>
      <xdr:colOff>101600</xdr:colOff>
      <xdr:row>57</xdr:row>
      <xdr:rowOff>61815</xdr:rowOff>
    </xdr:to>
    <xdr:sp macro="" textlink="">
      <xdr:nvSpPr>
        <xdr:cNvPr id="590" name="フローチャート: 判断 589"/>
        <xdr:cNvSpPr/>
      </xdr:nvSpPr>
      <xdr:spPr>
        <a:xfrm>
          <a:off x="12763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52942</xdr:rowOff>
    </xdr:from>
    <xdr:ext cx="534377" cy="259045"/>
    <xdr:sp macro="" textlink="">
      <xdr:nvSpPr>
        <xdr:cNvPr id="591" name="テキスト ボックス 590"/>
        <xdr:cNvSpPr txBox="1"/>
      </xdr:nvSpPr>
      <xdr:spPr>
        <a:xfrm>
          <a:off x="12547111" y="98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28843</xdr:rowOff>
    </xdr:from>
    <xdr:to>
      <xdr:col>85</xdr:col>
      <xdr:colOff>177800</xdr:colOff>
      <xdr:row>55</xdr:row>
      <xdr:rowOff>130443</xdr:rowOff>
    </xdr:to>
    <xdr:sp macro="" textlink="">
      <xdr:nvSpPr>
        <xdr:cNvPr id="597" name="楕円 596"/>
        <xdr:cNvSpPr/>
      </xdr:nvSpPr>
      <xdr:spPr>
        <a:xfrm>
          <a:off x="16268700" y="945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51720</xdr:rowOff>
    </xdr:from>
    <xdr:ext cx="534377" cy="259045"/>
    <xdr:sp macro="" textlink="">
      <xdr:nvSpPr>
        <xdr:cNvPr id="598" name="教育費該当値テキスト"/>
        <xdr:cNvSpPr txBox="1"/>
      </xdr:nvSpPr>
      <xdr:spPr>
        <a:xfrm>
          <a:off x="16370300" y="931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117720</xdr:rowOff>
    </xdr:from>
    <xdr:to>
      <xdr:col>81</xdr:col>
      <xdr:colOff>101600</xdr:colOff>
      <xdr:row>54</xdr:row>
      <xdr:rowOff>47870</xdr:rowOff>
    </xdr:to>
    <xdr:sp macro="" textlink="">
      <xdr:nvSpPr>
        <xdr:cNvPr id="599" name="楕円 598"/>
        <xdr:cNvSpPr/>
      </xdr:nvSpPr>
      <xdr:spPr>
        <a:xfrm>
          <a:off x="15430500" y="920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64397</xdr:rowOff>
    </xdr:from>
    <xdr:ext cx="534377" cy="259045"/>
    <xdr:sp macro="" textlink="">
      <xdr:nvSpPr>
        <xdr:cNvPr id="600" name="テキスト ボックス 599"/>
        <xdr:cNvSpPr txBox="1"/>
      </xdr:nvSpPr>
      <xdr:spPr>
        <a:xfrm>
          <a:off x="15214111" y="897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118912</xdr:rowOff>
    </xdr:from>
    <xdr:to>
      <xdr:col>76</xdr:col>
      <xdr:colOff>165100</xdr:colOff>
      <xdr:row>56</xdr:row>
      <xdr:rowOff>49062</xdr:rowOff>
    </xdr:to>
    <xdr:sp macro="" textlink="">
      <xdr:nvSpPr>
        <xdr:cNvPr id="601" name="楕円 600"/>
        <xdr:cNvSpPr/>
      </xdr:nvSpPr>
      <xdr:spPr>
        <a:xfrm>
          <a:off x="14541500" y="954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65589</xdr:rowOff>
    </xdr:from>
    <xdr:ext cx="534377" cy="259045"/>
    <xdr:sp macro="" textlink="">
      <xdr:nvSpPr>
        <xdr:cNvPr id="602" name="テキスト ボックス 601"/>
        <xdr:cNvSpPr txBox="1"/>
      </xdr:nvSpPr>
      <xdr:spPr>
        <a:xfrm>
          <a:off x="14325111" y="932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154590</xdr:rowOff>
    </xdr:from>
    <xdr:to>
      <xdr:col>72</xdr:col>
      <xdr:colOff>38100</xdr:colOff>
      <xdr:row>56</xdr:row>
      <xdr:rowOff>84740</xdr:rowOff>
    </xdr:to>
    <xdr:sp macro="" textlink="">
      <xdr:nvSpPr>
        <xdr:cNvPr id="603" name="楕円 602"/>
        <xdr:cNvSpPr/>
      </xdr:nvSpPr>
      <xdr:spPr>
        <a:xfrm>
          <a:off x="13652500" y="95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101267</xdr:rowOff>
    </xdr:from>
    <xdr:ext cx="534377" cy="259045"/>
    <xdr:sp macro="" textlink="">
      <xdr:nvSpPr>
        <xdr:cNvPr id="604" name="テキスト ボックス 603"/>
        <xdr:cNvSpPr txBox="1"/>
      </xdr:nvSpPr>
      <xdr:spPr>
        <a:xfrm>
          <a:off x="13436111" y="935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69452</xdr:rowOff>
    </xdr:from>
    <xdr:to>
      <xdr:col>67</xdr:col>
      <xdr:colOff>101600</xdr:colOff>
      <xdr:row>55</xdr:row>
      <xdr:rowOff>171052</xdr:rowOff>
    </xdr:to>
    <xdr:sp macro="" textlink="">
      <xdr:nvSpPr>
        <xdr:cNvPr id="605" name="楕円 604"/>
        <xdr:cNvSpPr/>
      </xdr:nvSpPr>
      <xdr:spPr>
        <a:xfrm>
          <a:off x="12763500" y="949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16129</xdr:rowOff>
    </xdr:from>
    <xdr:ext cx="534377" cy="259045"/>
    <xdr:sp macro="" textlink="">
      <xdr:nvSpPr>
        <xdr:cNvPr id="606" name="テキスト ボックス 605"/>
        <xdr:cNvSpPr txBox="1"/>
      </xdr:nvSpPr>
      <xdr:spPr>
        <a:xfrm>
          <a:off x="12547111" y="927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4" name="テキスト ボックス 62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132652</xdr:rowOff>
    </xdr:from>
    <xdr:to>
      <xdr:col>85</xdr:col>
      <xdr:colOff>126364</xdr:colOff>
      <xdr:row>79</xdr:row>
      <xdr:rowOff>44450</xdr:rowOff>
    </xdr:to>
    <xdr:cxnSp macro="">
      <xdr:nvCxnSpPr>
        <xdr:cNvPr id="630" name="直線コネクタ 629"/>
        <xdr:cNvCxnSpPr/>
      </xdr:nvCxnSpPr>
      <xdr:spPr>
        <a:xfrm flipV="1">
          <a:off x="16317595" y="12648502"/>
          <a:ext cx="1269" cy="940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79329</xdr:rowOff>
    </xdr:from>
    <xdr:ext cx="599010" cy="259045"/>
    <xdr:sp macro="" textlink="">
      <xdr:nvSpPr>
        <xdr:cNvPr id="633" name="災害復旧費最大値テキスト"/>
        <xdr:cNvSpPr txBox="1"/>
      </xdr:nvSpPr>
      <xdr:spPr>
        <a:xfrm>
          <a:off x="16370300" y="12423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123,425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73</xdr:row>
      <xdr:rowOff>132652</xdr:rowOff>
    </xdr:from>
    <xdr:to>
      <xdr:col>86</xdr:col>
      <xdr:colOff>25400</xdr:colOff>
      <xdr:row>73</xdr:row>
      <xdr:rowOff>132652</xdr:rowOff>
    </xdr:to>
    <xdr:cxnSp macro="">
      <xdr:nvCxnSpPr>
        <xdr:cNvPr id="634" name="直線コネクタ 633"/>
        <xdr:cNvCxnSpPr/>
      </xdr:nvCxnSpPr>
      <xdr:spPr>
        <a:xfrm>
          <a:off x="16230600" y="12648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144470</xdr:rowOff>
    </xdr:from>
    <xdr:to>
      <xdr:col>85</xdr:col>
      <xdr:colOff>127000</xdr:colOff>
      <xdr:row>75</xdr:row>
      <xdr:rowOff>68407</xdr:rowOff>
    </xdr:to>
    <xdr:cxnSp macro="">
      <xdr:nvCxnSpPr>
        <xdr:cNvPr id="635" name="直線コネクタ 634"/>
        <xdr:cNvCxnSpPr/>
      </xdr:nvCxnSpPr>
      <xdr:spPr>
        <a:xfrm>
          <a:off x="15481300" y="12317420"/>
          <a:ext cx="838200" cy="60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67549</xdr:rowOff>
    </xdr:from>
    <xdr:ext cx="469744" cy="259045"/>
    <xdr:sp macro="" textlink="">
      <xdr:nvSpPr>
        <xdr:cNvPr id="636" name="災害復旧費平均値テキスト"/>
        <xdr:cNvSpPr txBox="1"/>
      </xdr:nvSpPr>
      <xdr:spPr>
        <a:xfrm>
          <a:off x="16370300" y="13440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89122</xdr:rowOff>
    </xdr:from>
    <xdr:to>
      <xdr:col>85</xdr:col>
      <xdr:colOff>177800</xdr:colOff>
      <xdr:row>79</xdr:row>
      <xdr:rowOff>19272</xdr:rowOff>
    </xdr:to>
    <xdr:sp macro="" textlink="">
      <xdr:nvSpPr>
        <xdr:cNvPr id="637" name="フローチャート: 判断 636"/>
        <xdr:cNvSpPr/>
      </xdr:nvSpPr>
      <xdr:spPr>
        <a:xfrm>
          <a:off x="16268700" y="1346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144470</xdr:rowOff>
    </xdr:from>
    <xdr:to>
      <xdr:col>81</xdr:col>
      <xdr:colOff>50800</xdr:colOff>
      <xdr:row>73</xdr:row>
      <xdr:rowOff>92692</xdr:rowOff>
    </xdr:to>
    <xdr:cxnSp macro="">
      <xdr:nvCxnSpPr>
        <xdr:cNvPr id="638" name="直線コネクタ 637"/>
        <xdr:cNvCxnSpPr/>
      </xdr:nvCxnSpPr>
      <xdr:spPr>
        <a:xfrm flipV="1">
          <a:off x="14592300" y="12317420"/>
          <a:ext cx="889000" cy="29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132220</xdr:rowOff>
    </xdr:from>
    <xdr:to>
      <xdr:col>81</xdr:col>
      <xdr:colOff>101600</xdr:colOff>
      <xdr:row>79</xdr:row>
      <xdr:rowOff>62370</xdr:rowOff>
    </xdr:to>
    <xdr:sp macro="" textlink="">
      <xdr:nvSpPr>
        <xdr:cNvPr id="639" name="フローチャート: 判断 638"/>
        <xdr:cNvSpPr/>
      </xdr:nvSpPr>
      <xdr:spPr>
        <a:xfrm>
          <a:off x="154305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53497</xdr:rowOff>
    </xdr:from>
    <xdr:ext cx="469744" cy="259045"/>
    <xdr:sp macro="" textlink="">
      <xdr:nvSpPr>
        <xdr:cNvPr id="640" name="テキスト ボックス 639"/>
        <xdr:cNvSpPr txBox="1"/>
      </xdr:nvSpPr>
      <xdr:spPr>
        <a:xfrm>
          <a:off x="15246428" y="135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92692</xdr:rowOff>
    </xdr:from>
    <xdr:to>
      <xdr:col>76</xdr:col>
      <xdr:colOff>114300</xdr:colOff>
      <xdr:row>73</xdr:row>
      <xdr:rowOff>146665</xdr:rowOff>
    </xdr:to>
    <xdr:cxnSp macro="">
      <xdr:nvCxnSpPr>
        <xdr:cNvPr id="641" name="直線コネクタ 640"/>
        <xdr:cNvCxnSpPr/>
      </xdr:nvCxnSpPr>
      <xdr:spPr>
        <a:xfrm flipV="1">
          <a:off x="13703300" y="12608542"/>
          <a:ext cx="889000" cy="5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139695</xdr:rowOff>
    </xdr:from>
    <xdr:to>
      <xdr:col>76</xdr:col>
      <xdr:colOff>165100</xdr:colOff>
      <xdr:row>79</xdr:row>
      <xdr:rowOff>69845</xdr:rowOff>
    </xdr:to>
    <xdr:sp macro="" textlink="">
      <xdr:nvSpPr>
        <xdr:cNvPr id="642" name="フローチャート: 判断 641"/>
        <xdr:cNvSpPr/>
      </xdr:nvSpPr>
      <xdr:spPr>
        <a:xfrm>
          <a:off x="14541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60972</xdr:rowOff>
    </xdr:from>
    <xdr:ext cx="469744" cy="259045"/>
    <xdr:sp macro="" textlink="">
      <xdr:nvSpPr>
        <xdr:cNvPr id="643" name="テキスト ボックス 642"/>
        <xdr:cNvSpPr txBox="1"/>
      </xdr:nvSpPr>
      <xdr:spPr>
        <a:xfrm>
          <a:off x="14357428" y="13605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115865</xdr:rowOff>
    </xdr:from>
    <xdr:to>
      <xdr:col>71</xdr:col>
      <xdr:colOff>177800</xdr:colOff>
      <xdr:row>73</xdr:row>
      <xdr:rowOff>146665</xdr:rowOff>
    </xdr:to>
    <xdr:cxnSp macro="">
      <xdr:nvCxnSpPr>
        <xdr:cNvPr id="644" name="直線コネクタ 643"/>
        <xdr:cNvCxnSpPr/>
      </xdr:nvCxnSpPr>
      <xdr:spPr>
        <a:xfrm>
          <a:off x="12814300" y="12631715"/>
          <a:ext cx="889000" cy="3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148512</xdr:rowOff>
    </xdr:from>
    <xdr:to>
      <xdr:col>72</xdr:col>
      <xdr:colOff>38100</xdr:colOff>
      <xdr:row>79</xdr:row>
      <xdr:rowOff>78662</xdr:rowOff>
    </xdr:to>
    <xdr:sp macro="" textlink="">
      <xdr:nvSpPr>
        <xdr:cNvPr id="645" name="フローチャート: 判断 644"/>
        <xdr:cNvSpPr/>
      </xdr:nvSpPr>
      <xdr:spPr>
        <a:xfrm>
          <a:off x="13652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69789</xdr:rowOff>
    </xdr:from>
    <xdr:ext cx="469744" cy="259045"/>
    <xdr:sp macro="" textlink="">
      <xdr:nvSpPr>
        <xdr:cNvPr id="646" name="テキスト ボックス 645"/>
        <xdr:cNvSpPr txBox="1"/>
      </xdr:nvSpPr>
      <xdr:spPr>
        <a:xfrm>
          <a:off x="13468428" y="1361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155133</xdr:rowOff>
    </xdr:from>
    <xdr:to>
      <xdr:col>67</xdr:col>
      <xdr:colOff>101600</xdr:colOff>
      <xdr:row>79</xdr:row>
      <xdr:rowOff>85283</xdr:rowOff>
    </xdr:to>
    <xdr:sp macro="" textlink="">
      <xdr:nvSpPr>
        <xdr:cNvPr id="647" name="フローチャート: 判断 646"/>
        <xdr:cNvSpPr/>
      </xdr:nvSpPr>
      <xdr:spPr>
        <a:xfrm>
          <a:off x="12763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76410</xdr:rowOff>
    </xdr:from>
    <xdr:ext cx="469744" cy="259045"/>
    <xdr:sp macro="" textlink="">
      <xdr:nvSpPr>
        <xdr:cNvPr id="648" name="テキスト ボックス 647"/>
        <xdr:cNvSpPr txBox="1"/>
      </xdr:nvSpPr>
      <xdr:spPr>
        <a:xfrm>
          <a:off x="12579428" y="1362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17607</xdr:rowOff>
    </xdr:from>
    <xdr:to>
      <xdr:col>85</xdr:col>
      <xdr:colOff>177800</xdr:colOff>
      <xdr:row>75</xdr:row>
      <xdr:rowOff>119207</xdr:rowOff>
    </xdr:to>
    <xdr:sp macro="" textlink="">
      <xdr:nvSpPr>
        <xdr:cNvPr id="654" name="楕円 653"/>
        <xdr:cNvSpPr/>
      </xdr:nvSpPr>
      <xdr:spPr>
        <a:xfrm>
          <a:off x="16268700" y="128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40484</xdr:rowOff>
    </xdr:from>
    <xdr:ext cx="534377" cy="259045"/>
    <xdr:sp macro="" textlink="">
      <xdr:nvSpPr>
        <xdr:cNvPr id="655" name="災害復旧費該当値テキスト"/>
        <xdr:cNvSpPr txBox="1"/>
      </xdr:nvSpPr>
      <xdr:spPr>
        <a:xfrm>
          <a:off x="16370300" y="1272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93670</xdr:rowOff>
    </xdr:from>
    <xdr:to>
      <xdr:col>81</xdr:col>
      <xdr:colOff>101600</xdr:colOff>
      <xdr:row>72</xdr:row>
      <xdr:rowOff>23820</xdr:rowOff>
    </xdr:to>
    <xdr:sp macro="" textlink="">
      <xdr:nvSpPr>
        <xdr:cNvPr id="656" name="楕円 655"/>
        <xdr:cNvSpPr/>
      </xdr:nvSpPr>
      <xdr:spPr>
        <a:xfrm>
          <a:off x="15430500" y="1226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40347</xdr:rowOff>
    </xdr:from>
    <xdr:ext cx="599010" cy="259045"/>
    <xdr:sp macro="" textlink="">
      <xdr:nvSpPr>
        <xdr:cNvPr id="657" name="テキスト ボックス 656"/>
        <xdr:cNvSpPr txBox="1"/>
      </xdr:nvSpPr>
      <xdr:spPr>
        <a:xfrm>
          <a:off x="15181795" y="1204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41892</xdr:rowOff>
    </xdr:from>
    <xdr:to>
      <xdr:col>76</xdr:col>
      <xdr:colOff>165100</xdr:colOff>
      <xdr:row>73</xdr:row>
      <xdr:rowOff>143492</xdr:rowOff>
    </xdr:to>
    <xdr:sp macro="" textlink="">
      <xdr:nvSpPr>
        <xdr:cNvPr id="658" name="楕円 657"/>
        <xdr:cNvSpPr/>
      </xdr:nvSpPr>
      <xdr:spPr>
        <a:xfrm>
          <a:off x="14541500" y="1255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160019</xdr:rowOff>
    </xdr:from>
    <xdr:ext cx="599010" cy="259045"/>
    <xdr:sp macro="" textlink="">
      <xdr:nvSpPr>
        <xdr:cNvPr id="659" name="テキスト ボックス 658"/>
        <xdr:cNvSpPr txBox="1"/>
      </xdr:nvSpPr>
      <xdr:spPr>
        <a:xfrm>
          <a:off x="14292795" y="12332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95865</xdr:rowOff>
    </xdr:from>
    <xdr:to>
      <xdr:col>72</xdr:col>
      <xdr:colOff>38100</xdr:colOff>
      <xdr:row>74</xdr:row>
      <xdr:rowOff>26015</xdr:rowOff>
    </xdr:to>
    <xdr:sp macro="" textlink="">
      <xdr:nvSpPr>
        <xdr:cNvPr id="660" name="楕円 659"/>
        <xdr:cNvSpPr/>
      </xdr:nvSpPr>
      <xdr:spPr>
        <a:xfrm>
          <a:off x="13652500" y="126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42542</xdr:rowOff>
    </xdr:from>
    <xdr:ext cx="599010" cy="259045"/>
    <xdr:sp macro="" textlink="">
      <xdr:nvSpPr>
        <xdr:cNvPr id="661" name="テキスト ボックス 660"/>
        <xdr:cNvSpPr txBox="1"/>
      </xdr:nvSpPr>
      <xdr:spPr>
        <a:xfrm>
          <a:off x="13403795" y="12386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65065</xdr:rowOff>
    </xdr:from>
    <xdr:to>
      <xdr:col>67</xdr:col>
      <xdr:colOff>101600</xdr:colOff>
      <xdr:row>73</xdr:row>
      <xdr:rowOff>166665</xdr:rowOff>
    </xdr:to>
    <xdr:sp macro="" textlink="">
      <xdr:nvSpPr>
        <xdr:cNvPr id="662" name="楕円 661"/>
        <xdr:cNvSpPr/>
      </xdr:nvSpPr>
      <xdr:spPr>
        <a:xfrm>
          <a:off x="12763500" y="1258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11742</xdr:rowOff>
    </xdr:from>
    <xdr:ext cx="599010" cy="259045"/>
    <xdr:sp macro="" textlink="">
      <xdr:nvSpPr>
        <xdr:cNvPr id="663" name="テキスト ボックス 662"/>
        <xdr:cNvSpPr txBox="1"/>
      </xdr:nvSpPr>
      <xdr:spPr>
        <a:xfrm>
          <a:off x="12514795" y="12356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84851</xdr:rowOff>
    </xdr:from>
    <xdr:to>
      <xdr:col>85</xdr:col>
      <xdr:colOff>126364</xdr:colOff>
      <xdr:row>98</xdr:row>
      <xdr:rowOff>1969</xdr:rowOff>
    </xdr:to>
    <xdr:cxnSp macro="">
      <xdr:nvCxnSpPr>
        <xdr:cNvPr id="687" name="直線コネクタ 686"/>
        <xdr:cNvCxnSpPr/>
      </xdr:nvCxnSpPr>
      <xdr:spPr>
        <a:xfrm flipV="1">
          <a:off x="16317595" y="15515351"/>
          <a:ext cx="1269" cy="128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5796</xdr:rowOff>
    </xdr:from>
    <xdr:ext cx="534377" cy="259045"/>
    <xdr:sp macro="" textlink="">
      <xdr:nvSpPr>
        <xdr:cNvPr id="688" name="公債費最小値テキスト"/>
        <xdr:cNvSpPr txBox="1"/>
      </xdr:nvSpPr>
      <xdr:spPr>
        <a:xfrm>
          <a:off x="16370300" y="168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1969</xdr:rowOff>
    </xdr:from>
    <xdr:to>
      <xdr:col>86</xdr:col>
      <xdr:colOff>25400</xdr:colOff>
      <xdr:row>98</xdr:row>
      <xdr:rowOff>1969</xdr:rowOff>
    </xdr:to>
    <xdr:cxnSp macro="">
      <xdr:nvCxnSpPr>
        <xdr:cNvPr id="689" name="直線コネクタ 688"/>
        <xdr:cNvCxnSpPr/>
      </xdr:nvCxnSpPr>
      <xdr:spPr>
        <a:xfrm>
          <a:off x="16230600" y="16804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31528</xdr:rowOff>
    </xdr:from>
    <xdr:ext cx="599010" cy="259045"/>
    <xdr:sp macro="" textlink="">
      <xdr:nvSpPr>
        <xdr:cNvPr id="690" name="公債費最大値テキスト"/>
        <xdr:cNvSpPr txBox="1"/>
      </xdr:nvSpPr>
      <xdr:spPr>
        <a:xfrm>
          <a:off x="16370300" y="1529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84851</xdr:rowOff>
    </xdr:from>
    <xdr:to>
      <xdr:col>86</xdr:col>
      <xdr:colOff>25400</xdr:colOff>
      <xdr:row>90</xdr:row>
      <xdr:rowOff>84851</xdr:rowOff>
    </xdr:to>
    <xdr:cxnSp macro="">
      <xdr:nvCxnSpPr>
        <xdr:cNvPr id="691" name="直線コネクタ 690"/>
        <xdr:cNvCxnSpPr/>
      </xdr:nvCxnSpPr>
      <xdr:spPr>
        <a:xfrm>
          <a:off x="16230600" y="1551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84851</xdr:rowOff>
    </xdr:from>
    <xdr:to>
      <xdr:col>85</xdr:col>
      <xdr:colOff>127000</xdr:colOff>
      <xdr:row>96</xdr:row>
      <xdr:rowOff>148554</xdr:rowOff>
    </xdr:to>
    <xdr:cxnSp macro="">
      <xdr:nvCxnSpPr>
        <xdr:cNvPr id="692" name="直線コネクタ 691"/>
        <xdr:cNvCxnSpPr/>
      </xdr:nvCxnSpPr>
      <xdr:spPr>
        <a:xfrm flipV="1">
          <a:off x="15481300" y="15515351"/>
          <a:ext cx="838200" cy="109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7746</xdr:rowOff>
    </xdr:from>
    <xdr:ext cx="534377" cy="259045"/>
    <xdr:sp macro="" textlink="">
      <xdr:nvSpPr>
        <xdr:cNvPr id="693" name="公債費平均値テキスト"/>
        <xdr:cNvSpPr txBox="1"/>
      </xdr:nvSpPr>
      <xdr:spPr>
        <a:xfrm>
          <a:off x="16370300" y="164669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29319</xdr:rowOff>
    </xdr:from>
    <xdr:to>
      <xdr:col>85</xdr:col>
      <xdr:colOff>177800</xdr:colOff>
      <xdr:row>96</xdr:row>
      <xdr:rowOff>130919</xdr:rowOff>
    </xdr:to>
    <xdr:sp macro="" textlink="">
      <xdr:nvSpPr>
        <xdr:cNvPr id="694" name="フローチャート: 判断 693"/>
        <xdr:cNvSpPr/>
      </xdr:nvSpPr>
      <xdr:spPr>
        <a:xfrm>
          <a:off x="16268700" y="1648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148554</xdr:rowOff>
    </xdr:from>
    <xdr:to>
      <xdr:col>81</xdr:col>
      <xdr:colOff>50800</xdr:colOff>
      <xdr:row>97</xdr:row>
      <xdr:rowOff>17276</xdr:rowOff>
    </xdr:to>
    <xdr:cxnSp macro="">
      <xdr:nvCxnSpPr>
        <xdr:cNvPr id="695" name="直線コネクタ 694"/>
        <xdr:cNvCxnSpPr/>
      </xdr:nvCxnSpPr>
      <xdr:spPr>
        <a:xfrm flipV="1">
          <a:off x="14592300" y="16607754"/>
          <a:ext cx="889000" cy="4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33990</xdr:rowOff>
    </xdr:from>
    <xdr:to>
      <xdr:col>81</xdr:col>
      <xdr:colOff>101600</xdr:colOff>
      <xdr:row>97</xdr:row>
      <xdr:rowOff>135590</xdr:rowOff>
    </xdr:to>
    <xdr:sp macro="" textlink="">
      <xdr:nvSpPr>
        <xdr:cNvPr id="696" name="フローチャート: 判断 695"/>
        <xdr:cNvSpPr/>
      </xdr:nvSpPr>
      <xdr:spPr>
        <a:xfrm>
          <a:off x="15430500" y="1666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126717</xdr:rowOff>
    </xdr:from>
    <xdr:ext cx="534377" cy="259045"/>
    <xdr:sp macro="" textlink="">
      <xdr:nvSpPr>
        <xdr:cNvPr id="697" name="テキスト ボックス 696"/>
        <xdr:cNvSpPr txBox="1"/>
      </xdr:nvSpPr>
      <xdr:spPr>
        <a:xfrm>
          <a:off x="15214111" y="1675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17276</xdr:rowOff>
    </xdr:from>
    <xdr:to>
      <xdr:col>76</xdr:col>
      <xdr:colOff>114300</xdr:colOff>
      <xdr:row>97</xdr:row>
      <xdr:rowOff>17613</xdr:rowOff>
    </xdr:to>
    <xdr:cxnSp macro="">
      <xdr:nvCxnSpPr>
        <xdr:cNvPr id="698" name="直線コネクタ 697"/>
        <xdr:cNvCxnSpPr/>
      </xdr:nvCxnSpPr>
      <xdr:spPr>
        <a:xfrm flipV="1">
          <a:off x="13703300" y="16647926"/>
          <a:ext cx="889000" cy="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29021</xdr:rowOff>
    </xdr:from>
    <xdr:to>
      <xdr:col>76</xdr:col>
      <xdr:colOff>165100</xdr:colOff>
      <xdr:row>97</xdr:row>
      <xdr:rowOff>130621</xdr:rowOff>
    </xdr:to>
    <xdr:sp macro="" textlink="">
      <xdr:nvSpPr>
        <xdr:cNvPr id="699" name="フローチャート: 判断 698"/>
        <xdr:cNvSpPr/>
      </xdr:nvSpPr>
      <xdr:spPr>
        <a:xfrm>
          <a:off x="14541500" y="1665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121748</xdr:rowOff>
    </xdr:from>
    <xdr:ext cx="534377" cy="259045"/>
    <xdr:sp macro="" textlink="">
      <xdr:nvSpPr>
        <xdr:cNvPr id="700" name="テキスト ボックス 699"/>
        <xdr:cNvSpPr txBox="1"/>
      </xdr:nvSpPr>
      <xdr:spPr>
        <a:xfrm>
          <a:off x="14325111" y="1675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17613</xdr:rowOff>
    </xdr:from>
    <xdr:to>
      <xdr:col>71</xdr:col>
      <xdr:colOff>177800</xdr:colOff>
      <xdr:row>97</xdr:row>
      <xdr:rowOff>21155</xdr:rowOff>
    </xdr:to>
    <xdr:cxnSp macro="">
      <xdr:nvCxnSpPr>
        <xdr:cNvPr id="701" name="直線コネクタ 700"/>
        <xdr:cNvCxnSpPr/>
      </xdr:nvCxnSpPr>
      <xdr:spPr>
        <a:xfrm flipV="1">
          <a:off x="12814300" y="16648263"/>
          <a:ext cx="889000" cy="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24450</xdr:rowOff>
    </xdr:from>
    <xdr:to>
      <xdr:col>72</xdr:col>
      <xdr:colOff>38100</xdr:colOff>
      <xdr:row>97</xdr:row>
      <xdr:rowOff>126050</xdr:rowOff>
    </xdr:to>
    <xdr:sp macro="" textlink="">
      <xdr:nvSpPr>
        <xdr:cNvPr id="702" name="フローチャート: 判断 701"/>
        <xdr:cNvSpPr/>
      </xdr:nvSpPr>
      <xdr:spPr>
        <a:xfrm>
          <a:off x="13652500" y="1665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117177</xdr:rowOff>
    </xdr:from>
    <xdr:ext cx="534377" cy="259045"/>
    <xdr:sp macro="" textlink="">
      <xdr:nvSpPr>
        <xdr:cNvPr id="703" name="テキスト ボックス 702"/>
        <xdr:cNvSpPr txBox="1"/>
      </xdr:nvSpPr>
      <xdr:spPr>
        <a:xfrm>
          <a:off x="13436111" y="1674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25746</xdr:rowOff>
    </xdr:from>
    <xdr:to>
      <xdr:col>67</xdr:col>
      <xdr:colOff>101600</xdr:colOff>
      <xdr:row>97</xdr:row>
      <xdr:rowOff>127346</xdr:rowOff>
    </xdr:to>
    <xdr:sp macro="" textlink="">
      <xdr:nvSpPr>
        <xdr:cNvPr id="704" name="フローチャート: 判断 703"/>
        <xdr:cNvSpPr/>
      </xdr:nvSpPr>
      <xdr:spPr>
        <a:xfrm>
          <a:off x="12763500" y="1665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118473</xdr:rowOff>
    </xdr:from>
    <xdr:ext cx="534377" cy="259045"/>
    <xdr:sp macro="" textlink="">
      <xdr:nvSpPr>
        <xdr:cNvPr id="705" name="テキスト ボックス 704"/>
        <xdr:cNvSpPr txBox="1"/>
      </xdr:nvSpPr>
      <xdr:spPr>
        <a:xfrm>
          <a:off x="12547111" y="1674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34051</xdr:rowOff>
    </xdr:from>
    <xdr:to>
      <xdr:col>85</xdr:col>
      <xdr:colOff>177800</xdr:colOff>
      <xdr:row>90</xdr:row>
      <xdr:rowOff>135651</xdr:rowOff>
    </xdr:to>
    <xdr:sp macro="" textlink="">
      <xdr:nvSpPr>
        <xdr:cNvPr id="711" name="楕円 710"/>
        <xdr:cNvSpPr/>
      </xdr:nvSpPr>
      <xdr:spPr>
        <a:xfrm>
          <a:off x="16268700" y="1546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158528</xdr:rowOff>
    </xdr:from>
    <xdr:ext cx="599010" cy="259045"/>
    <xdr:sp macro="" textlink="">
      <xdr:nvSpPr>
        <xdr:cNvPr id="712" name="公債費該当値テキスト"/>
        <xdr:cNvSpPr txBox="1"/>
      </xdr:nvSpPr>
      <xdr:spPr>
        <a:xfrm>
          <a:off x="16370300" y="15417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97754</xdr:rowOff>
    </xdr:from>
    <xdr:to>
      <xdr:col>81</xdr:col>
      <xdr:colOff>101600</xdr:colOff>
      <xdr:row>97</xdr:row>
      <xdr:rowOff>27904</xdr:rowOff>
    </xdr:to>
    <xdr:sp macro="" textlink="">
      <xdr:nvSpPr>
        <xdr:cNvPr id="713" name="楕円 712"/>
        <xdr:cNvSpPr/>
      </xdr:nvSpPr>
      <xdr:spPr>
        <a:xfrm>
          <a:off x="15430500" y="1655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44431</xdr:rowOff>
    </xdr:from>
    <xdr:ext cx="534377" cy="259045"/>
    <xdr:sp macro="" textlink="">
      <xdr:nvSpPr>
        <xdr:cNvPr id="714" name="テキスト ボックス 713"/>
        <xdr:cNvSpPr txBox="1"/>
      </xdr:nvSpPr>
      <xdr:spPr>
        <a:xfrm>
          <a:off x="15214111" y="1633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137926</xdr:rowOff>
    </xdr:from>
    <xdr:to>
      <xdr:col>76</xdr:col>
      <xdr:colOff>165100</xdr:colOff>
      <xdr:row>97</xdr:row>
      <xdr:rowOff>68076</xdr:rowOff>
    </xdr:to>
    <xdr:sp macro="" textlink="">
      <xdr:nvSpPr>
        <xdr:cNvPr id="715" name="楕円 714"/>
        <xdr:cNvSpPr/>
      </xdr:nvSpPr>
      <xdr:spPr>
        <a:xfrm>
          <a:off x="14541500" y="1659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84603</xdr:rowOff>
    </xdr:from>
    <xdr:ext cx="534377" cy="259045"/>
    <xdr:sp macro="" textlink="">
      <xdr:nvSpPr>
        <xdr:cNvPr id="716" name="テキスト ボックス 715"/>
        <xdr:cNvSpPr txBox="1"/>
      </xdr:nvSpPr>
      <xdr:spPr>
        <a:xfrm>
          <a:off x="14325111" y="1637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138263</xdr:rowOff>
    </xdr:from>
    <xdr:to>
      <xdr:col>72</xdr:col>
      <xdr:colOff>38100</xdr:colOff>
      <xdr:row>97</xdr:row>
      <xdr:rowOff>68413</xdr:rowOff>
    </xdr:to>
    <xdr:sp macro="" textlink="">
      <xdr:nvSpPr>
        <xdr:cNvPr id="717" name="楕円 716"/>
        <xdr:cNvSpPr/>
      </xdr:nvSpPr>
      <xdr:spPr>
        <a:xfrm>
          <a:off x="13652500" y="165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84940</xdr:rowOff>
    </xdr:from>
    <xdr:ext cx="534377" cy="259045"/>
    <xdr:sp macro="" textlink="">
      <xdr:nvSpPr>
        <xdr:cNvPr id="718" name="テキスト ボックス 717"/>
        <xdr:cNvSpPr txBox="1"/>
      </xdr:nvSpPr>
      <xdr:spPr>
        <a:xfrm>
          <a:off x="13436111" y="1637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141805</xdr:rowOff>
    </xdr:from>
    <xdr:to>
      <xdr:col>67</xdr:col>
      <xdr:colOff>101600</xdr:colOff>
      <xdr:row>97</xdr:row>
      <xdr:rowOff>71955</xdr:rowOff>
    </xdr:to>
    <xdr:sp macro="" textlink="">
      <xdr:nvSpPr>
        <xdr:cNvPr id="719" name="楕円 718"/>
        <xdr:cNvSpPr/>
      </xdr:nvSpPr>
      <xdr:spPr>
        <a:xfrm>
          <a:off x="12763500" y="1660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88482</xdr:rowOff>
    </xdr:from>
    <xdr:ext cx="534377" cy="259045"/>
    <xdr:sp macro="" textlink="">
      <xdr:nvSpPr>
        <xdr:cNvPr id="720" name="テキスト ボックス 719"/>
        <xdr:cNvSpPr txBox="1"/>
      </xdr:nvSpPr>
      <xdr:spPr>
        <a:xfrm>
          <a:off x="12547111" y="1637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78196</xdr:rowOff>
    </xdr:from>
    <xdr:to>
      <xdr:col>116</xdr:col>
      <xdr:colOff>62864</xdr:colOff>
      <xdr:row>39</xdr:row>
      <xdr:rowOff>98878</xdr:rowOff>
    </xdr:to>
    <xdr:cxnSp macro="">
      <xdr:nvCxnSpPr>
        <xdr:cNvPr id="746" name="直線コネクタ 745"/>
        <xdr:cNvCxnSpPr/>
      </xdr:nvCxnSpPr>
      <xdr:spPr>
        <a:xfrm flipV="1">
          <a:off x="22159595" y="5221696"/>
          <a:ext cx="1269" cy="156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24873</xdr:rowOff>
    </xdr:from>
    <xdr:ext cx="534377" cy="259045"/>
    <xdr:sp macro="" textlink="">
      <xdr:nvSpPr>
        <xdr:cNvPr id="749" name="諸支出金最大値テキスト"/>
        <xdr:cNvSpPr txBox="1"/>
      </xdr:nvSpPr>
      <xdr:spPr>
        <a:xfrm>
          <a:off x="22212300" y="499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78196</xdr:rowOff>
    </xdr:from>
    <xdr:to>
      <xdr:col>116</xdr:col>
      <xdr:colOff>152400</xdr:colOff>
      <xdr:row>30</xdr:row>
      <xdr:rowOff>78196</xdr:rowOff>
    </xdr:to>
    <xdr:cxnSp macro="">
      <xdr:nvCxnSpPr>
        <xdr:cNvPr id="750" name="直線コネクタ 749"/>
        <xdr:cNvCxnSpPr/>
      </xdr:nvCxnSpPr>
      <xdr:spPr>
        <a:xfrm>
          <a:off x="22072600" y="5221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19848</xdr:rowOff>
    </xdr:from>
    <xdr:to>
      <xdr:col>116</xdr:col>
      <xdr:colOff>63500</xdr:colOff>
      <xdr:row>39</xdr:row>
      <xdr:rowOff>44668</xdr:rowOff>
    </xdr:to>
    <xdr:cxnSp macro="">
      <xdr:nvCxnSpPr>
        <xdr:cNvPr id="751" name="直線コネクタ 750"/>
        <xdr:cNvCxnSpPr/>
      </xdr:nvCxnSpPr>
      <xdr:spPr>
        <a:xfrm>
          <a:off x="21323300" y="6706398"/>
          <a:ext cx="838200" cy="2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146139</xdr:rowOff>
    </xdr:from>
    <xdr:ext cx="378565" cy="259045"/>
    <xdr:sp macro="" textlink="">
      <xdr:nvSpPr>
        <xdr:cNvPr id="752" name="諸支出金平均値テキスト"/>
        <xdr:cNvSpPr txBox="1"/>
      </xdr:nvSpPr>
      <xdr:spPr>
        <a:xfrm>
          <a:off x="22212300" y="66612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167712</xdr:rowOff>
    </xdr:from>
    <xdr:to>
      <xdr:col>116</xdr:col>
      <xdr:colOff>114300</xdr:colOff>
      <xdr:row>39</xdr:row>
      <xdr:rowOff>97862</xdr:rowOff>
    </xdr:to>
    <xdr:sp macro="" textlink="">
      <xdr:nvSpPr>
        <xdr:cNvPr id="753" name="フローチャート: 判断 752"/>
        <xdr:cNvSpPr/>
      </xdr:nvSpPr>
      <xdr:spPr>
        <a:xfrm>
          <a:off x="22110700" y="668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121412</xdr:rowOff>
    </xdr:from>
    <xdr:to>
      <xdr:col>111</xdr:col>
      <xdr:colOff>177800</xdr:colOff>
      <xdr:row>39</xdr:row>
      <xdr:rowOff>19848</xdr:rowOff>
    </xdr:to>
    <xdr:cxnSp macro="">
      <xdr:nvCxnSpPr>
        <xdr:cNvPr id="754" name="直線コネクタ 753"/>
        <xdr:cNvCxnSpPr/>
      </xdr:nvCxnSpPr>
      <xdr:spPr>
        <a:xfrm>
          <a:off x="20434300" y="6636512"/>
          <a:ext cx="889000" cy="6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40132</xdr:rowOff>
    </xdr:from>
    <xdr:to>
      <xdr:col>112</xdr:col>
      <xdr:colOff>38100</xdr:colOff>
      <xdr:row>39</xdr:row>
      <xdr:rowOff>141732</xdr:rowOff>
    </xdr:to>
    <xdr:sp macro="" textlink="">
      <xdr:nvSpPr>
        <xdr:cNvPr id="755" name="フローチャート: 判断 754"/>
        <xdr:cNvSpPr/>
      </xdr:nvSpPr>
      <xdr:spPr>
        <a:xfrm>
          <a:off x="21272500" y="67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132859</xdr:rowOff>
    </xdr:from>
    <xdr:ext cx="313932" cy="259045"/>
    <xdr:sp macro="" textlink="">
      <xdr:nvSpPr>
        <xdr:cNvPr id="756" name="テキスト ボックス 755"/>
        <xdr:cNvSpPr txBox="1"/>
      </xdr:nvSpPr>
      <xdr:spPr>
        <a:xfrm>
          <a:off x="21166333" y="68194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7656</xdr:rowOff>
    </xdr:from>
    <xdr:to>
      <xdr:col>107</xdr:col>
      <xdr:colOff>50800</xdr:colOff>
      <xdr:row>38</xdr:row>
      <xdr:rowOff>121412</xdr:rowOff>
    </xdr:to>
    <xdr:cxnSp macro="">
      <xdr:nvCxnSpPr>
        <xdr:cNvPr id="757" name="直線コネクタ 756"/>
        <xdr:cNvCxnSpPr/>
      </xdr:nvCxnSpPr>
      <xdr:spPr>
        <a:xfrm>
          <a:off x="19545300" y="6522756"/>
          <a:ext cx="8890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38390</xdr:rowOff>
    </xdr:from>
    <xdr:to>
      <xdr:col>107</xdr:col>
      <xdr:colOff>101600</xdr:colOff>
      <xdr:row>39</xdr:row>
      <xdr:rowOff>139990</xdr:rowOff>
    </xdr:to>
    <xdr:sp macro="" textlink="">
      <xdr:nvSpPr>
        <xdr:cNvPr id="758" name="フローチャート: 判断 757"/>
        <xdr:cNvSpPr/>
      </xdr:nvSpPr>
      <xdr:spPr>
        <a:xfrm>
          <a:off x="20383500" y="672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131117</xdr:rowOff>
    </xdr:from>
    <xdr:ext cx="313932" cy="259045"/>
    <xdr:sp macro="" textlink="">
      <xdr:nvSpPr>
        <xdr:cNvPr id="759" name="テキスト ボックス 758"/>
        <xdr:cNvSpPr txBox="1"/>
      </xdr:nvSpPr>
      <xdr:spPr>
        <a:xfrm>
          <a:off x="20277333" y="68176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7656</xdr:rowOff>
    </xdr:from>
    <xdr:to>
      <xdr:col>102</xdr:col>
      <xdr:colOff>114300</xdr:colOff>
      <xdr:row>38</xdr:row>
      <xdr:rowOff>30190</xdr:rowOff>
    </xdr:to>
    <xdr:cxnSp macro="">
      <xdr:nvCxnSpPr>
        <xdr:cNvPr id="760" name="直線コネクタ 759"/>
        <xdr:cNvCxnSpPr/>
      </xdr:nvCxnSpPr>
      <xdr:spPr>
        <a:xfrm flipV="1">
          <a:off x="18656300" y="6522756"/>
          <a:ext cx="889000" cy="2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38390</xdr:rowOff>
    </xdr:from>
    <xdr:to>
      <xdr:col>102</xdr:col>
      <xdr:colOff>165100</xdr:colOff>
      <xdr:row>39</xdr:row>
      <xdr:rowOff>139990</xdr:rowOff>
    </xdr:to>
    <xdr:sp macro="" textlink="">
      <xdr:nvSpPr>
        <xdr:cNvPr id="761" name="フローチャート: 判断 760"/>
        <xdr:cNvSpPr/>
      </xdr:nvSpPr>
      <xdr:spPr>
        <a:xfrm>
          <a:off x="19494500" y="672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131117</xdr:rowOff>
    </xdr:from>
    <xdr:ext cx="313932" cy="259045"/>
    <xdr:sp macro="" textlink="">
      <xdr:nvSpPr>
        <xdr:cNvPr id="762" name="テキスト ボックス 761"/>
        <xdr:cNvSpPr txBox="1"/>
      </xdr:nvSpPr>
      <xdr:spPr>
        <a:xfrm>
          <a:off x="19388333" y="68176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23477</xdr:rowOff>
    </xdr:from>
    <xdr:to>
      <xdr:col>98</xdr:col>
      <xdr:colOff>38100</xdr:colOff>
      <xdr:row>39</xdr:row>
      <xdr:rowOff>125077</xdr:rowOff>
    </xdr:to>
    <xdr:sp macro="" textlink="">
      <xdr:nvSpPr>
        <xdr:cNvPr id="763" name="フローチャート: 判断 762"/>
        <xdr:cNvSpPr/>
      </xdr:nvSpPr>
      <xdr:spPr>
        <a:xfrm>
          <a:off x="18605500" y="671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116204</xdr:rowOff>
    </xdr:from>
    <xdr:ext cx="378565" cy="259045"/>
    <xdr:sp macro="" textlink="">
      <xdr:nvSpPr>
        <xdr:cNvPr id="764" name="テキスト ボックス 763"/>
        <xdr:cNvSpPr txBox="1"/>
      </xdr:nvSpPr>
      <xdr:spPr>
        <a:xfrm>
          <a:off x="18467017" y="6802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165318</xdr:rowOff>
    </xdr:from>
    <xdr:to>
      <xdr:col>116</xdr:col>
      <xdr:colOff>114300</xdr:colOff>
      <xdr:row>39</xdr:row>
      <xdr:rowOff>95468</xdr:rowOff>
    </xdr:to>
    <xdr:sp macro="" textlink="">
      <xdr:nvSpPr>
        <xdr:cNvPr id="770" name="楕円 769"/>
        <xdr:cNvSpPr/>
      </xdr:nvSpPr>
      <xdr:spPr>
        <a:xfrm>
          <a:off x="22110700" y="668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124695</xdr:rowOff>
    </xdr:from>
    <xdr:ext cx="378565" cy="259045"/>
    <xdr:sp macro="" textlink="">
      <xdr:nvSpPr>
        <xdr:cNvPr id="771" name="諸支出金該当値テキスト"/>
        <xdr:cNvSpPr txBox="1"/>
      </xdr:nvSpPr>
      <xdr:spPr>
        <a:xfrm>
          <a:off x="22212300" y="6468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140498</xdr:rowOff>
    </xdr:from>
    <xdr:to>
      <xdr:col>112</xdr:col>
      <xdr:colOff>38100</xdr:colOff>
      <xdr:row>39</xdr:row>
      <xdr:rowOff>70648</xdr:rowOff>
    </xdr:to>
    <xdr:sp macro="" textlink="">
      <xdr:nvSpPr>
        <xdr:cNvPr id="772" name="楕円 771"/>
        <xdr:cNvSpPr/>
      </xdr:nvSpPr>
      <xdr:spPr>
        <a:xfrm>
          <a:off x="21272500" y="665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87175</xdr:rowOff>
    </xdr:from>
    <xdr:ext cx="378565" cy="259045"/>
    <xdr:sp macro="" textlink="">
      <xdr:nvSpPr>
        <xdr:cNvPr id="773" name="テキスト ボックス 772"/>
        <xdr:cNvSpPr txBox="1"/>
      </xdr:nvSpPr>
      <xdr:spPr>
        <a:xfrm>
          <a:off x="21134017" y="6430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70612</xdr:rowOff>
    </xdr:from>
    <xdr:to>
      <xdr:col>107</xdr:col>
      <xdr:colOff>101600</xdr:colOff>
      <xdr:row>39</xdr:row>
      <xdr:rowOff>762</xdr:rowOff>
    </xdr:to>
    <xdr:sp macro="" textlink="">
      <xdr:nvSpPr>
        <xdr:cNvPr id="774" name="楕円 773"/>
        <xdr:cNvSpPr/>
      </xdr:nvSpPr>
      <xdr:spPr>
        <a:xfrm>
          <a:off x="20383500" y="65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17289</xdr:rowOff>
    </xdr:from>
    <xdr:ext cx="469744" cy="259045"/>
    <xdr:sp macro="" textlink="">
      <xdr:nvSpPr>
        <xdr:cNvPr id="775" name="テキスト ボックス 774"/>
        <xdr:cNvSpPr txBox="1"/>
      </xdr:nvSpPr>
      <xdr:spPr>
        <a:xfrm>
          <a:off x="20199428" y="636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128306</xdr:rowOff>
    </xdr:from>
    <xdr:to>
      <xdr:col>102</xdr:col>
      <xdr:colOff>165100</xdr:colOff>
      <xdr:row>38</xdr:row>
      <xdr:rowOff>58456</xdr:rowOff>
    </xdr:to>
    <xdr:sp macro="" textlink="">
      <xdr:nvSpPr>
        <xdr:cNvPr id="776" name="楕円 775"/>
        <xdr:cNvSpPr/>
      </xdr:nvSpPr>
      <xdr:spPr>
        <a:xfrm>
          <a:off x="19494500" y="647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74983</xdr:rowOff>
    </xdr:from>
    <xdr:ext cx="469744" cy="259045"/>
    <xdr:sp macro="" textlink="">
      <xdr:nvSpPr>
        <xdr:cNvPr id="777" name="テキスト ボックス 776"/>
        <xdr:cNvSpPr txBox="1"/>
      </xdr:nvSpPr>
      <xdr:spPr>
        <a:xfrm>
          <a:off x="19310428" y="6247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150840</xdr:rowOff>
    </xdr:from>
    <xdr:to>
      <xdr:col>98</xdr:col>
      <xdr:colOff>38100</xdr:colOff>
      <xdr:row>38</xdr:row>
      <xdr:rowOff>80990</xdr:rowOff>
    </xdr:to>
    <xdr:sp macro="" textlink="">
      <xdr:nvSpPr>
        <xdr:cNvPr id="778" name="楕円 777"/>
        <xdr:cNvSpPr/>
      </xdr:nvSpPr>
      <xdr:spPr>
        <a:xfrm>
          <a:off x="18605500" y="649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97517</xdr:rowOff>
    </xdr:from>
    <xdr:ext cx="469744" cy="259045"/>
    <xdr:sp macro="" textlink="">
      <xdr:nvSpPr>
        <xdr:cNvPr id="779" name="テキスト ボックス 778"/>
        <xdr:cNvSpPr txBox="1"/>
      </xdr:nvSpPr>
      <xdr:spPr>
        <a:xfrm>
          <a:off x="18421428" y="626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総務費は，住民一人当たりコストが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111,527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円となっている。これは，職員人件費のほか，復旧・復興事業に係る復興交付金返還金が多額になっているためである。</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衛生費は，住民一人当たりコストが</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125,036</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円となっている。これは，主に新一般廃棄物最終処分場整備事業を実施しているためである。</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農林水産業費は，住民一人当たりコストが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119,668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円となっている。これは，海岸防潮堤整備事業等の復旧・復興事業を実施ししているためである。</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土木費は，住民一人当たりコストが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192,871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円となっている。これは，土地区画整理事業等の復旧・復興事業を実施しているためである。</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災害復旧費は，住民一人当たりコストが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86,856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円となっている。これは，漁港施設等災害復旧事業等の復旧・復興事業を実施しているためである。</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公債費は，住民一人当たりコストが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197,198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円となっている。これは，主に公営住宅債の繰上償還を実施しているためである。</a:t>
          </a:r>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宮城県気仙沼市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令和３年度の財政調整基金残高については，取崩しを行わなかったため，歳計剰余金の積み立てにより，前年度比で増加し，標準財政規模比は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ポイントの増となっている。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実質単年度収支については，財政調整基金の取崩しを行わなかったことに加え，公営住宅債の繰上償還（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80.28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ポイント増の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44.09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宮城県気仙沼市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令和３年度は前年度と同様，全会計において黒字となった。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病院事業会計の実質収支については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，新型コロナウイルス感染症関連の補助金により手元の資金が増加し，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一時借入</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を行わなかったこと等により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，流動負債が前年度より大きく減少し，黒字額が増加した。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今後も引き続き，事務・事業の見直しを行うとともに，各公営企業の経営戦略等に基づく安定的な行財政運営に努めていく。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0" t="s">
        <v>79</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x14ac:dyDescent="0.2">
      <c r="B2" s="179" t="s">
        <v>80</v>
      </c>
      <c r="C2" s="179"/>
      <c r="D2" s="180"/>
    </row>
    <row r="3" spans="1:119" ht="18.75" customHeight="1" thickBot="1" x14ac:dyDescent="0.2">
      <c r="A3" s="178"/>
      <c r="B3" s="631" t="s">
        <v>81</v>
      </c>
      <c r="C3" s="632"/>
      <c r="D3" s="632"/>
      <c r="E3" s="633"/>
      <c r="F3" s="633"/>
      <c r="G3" s="633"/>
      <c r="H3" s="633"/>
      <c r="I3" s="633"/>
      <c r="J3" s="633"/>
      <c r="K3" s="633"/>
      <c r="L3" s="633" t="s">
        <v>82</v>
      </c>
      <c r="M3" s="633"/>
      <c r="N3" s="633"/>
      <c r="O3" s="633"/>
      <c r="P3" s="633"/>
      <c r="Q3" s="633"/>
      <c r="R3" s="636"/>
      <c r="S3" s="636"/>
      <c r="T3" s="636"/>
      <c r="U3" s="636"/>
      <c r="V3" s="637"/>
      <c r="W3" s="527" t="s">
        <v>83</v>
      </c>
      <c r="X3" s="528"/>
      <c r="Y3" s="528"/>
      <c r="Z3" s="528"/>
      <c r="AA3" s="528"/>
      <c r="AB3" s="632"/>
      <c r="AC3" s="636" t="s">
        <v>84</v>
      </c>
      <c r="AD3" s="528"/>
      <c r="AE3" s="528"/>
      <c r="AF3" s="528"/>
      <c r="AG3" s="528"/>
      <c r="AH3" s="528"/>
      <c r="AI3" s="528"/>
      <c r="AJ3" s="528"/>
      <c r="AK3" s="528"/>
      <c r="AL3" s="598"/>
      <c r="AM3" s="527" t="s">
        <v>85</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86</v>
      </c>
      <c r="BO3" s="528"/>
      <c r="BP3" s="528"/>
      <c r="BQ3" s="528"/>
      <c r="BR3" s="528"/>
      <c r="BS3" s="528"/>
      <c r="BT3" s="528"/>
      <c r="BU3" s="598"/>
      <c r="BV3" s="527" t="s">
        <v>87</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88</v>
      </c>
      <c r="CU3" s="528"/>
      <c r="CV3" s="528"/>
      <c r="CW3" s="528"/>
      <c r="CX3" s="528"/>
      <c r="CY3" s="528"/>
      <c r="CZ3" s="528"/>
      <c r="DA3" s="598"/>
      <c r="DB3" s="527" t="s">
        <v>89</v>
      </c>
      <c r="DC3" s="528"/>
      <c r="DD3" s="528"/>
      <c r="DE3" s="528"/>
      <c r="DF3" s="528"/>
      <c r="DG3" s="528"/>
      <c r="DH3" s="528"/>
      <c r="DI3" s="598"/>
    </row>
    <row r="4" spans="1:119" ht="18.75" customHeight="1" x14ac:dyDescent="0.15">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90</v>
      </c>
      <c r="AZ4" s="485"/>
      <c r="BA4" s="485"/>
      <c r="BB4" s="485"/>
      <c r="BC4" s="485"/>
      <c r="BD4" s="485"/>
      <c r="BE4" s="485"/>
      <c r="BF4" s="485"/>
      <c r="BG4" s="485"/>
      <c r="BH4" s="485"/>
      <c r="BI4" s="485"/>
      <c r="BJ4" s="485"/>
      <c r="BK4" s="485"/>
      <c r="BL4" s="485"/>
      <c r="BM4" s="486"/>
      <c r="BN4" s="487">
        <v>78008663</v>
      </c>
      <c r="BO4" s="488"/>
      <c r="BP4" s="488"/>
      <c r="BQ4" s="488"/>
      <c r="BR4" s="488"/>
      <c r="BS4" s="488"/>
      <c r="BT4" s="488"/>
      <c r="BU4" s="489"/>
      <c r="BV4" s="487">
        <v>112336828</v>
      </c>
      <c r="BW4" s="488"/>
      <c r="BX4" s="488"/>
      <c r="BY4" s="488"/>
      <c r="BZ4" s="488"/>
      <c r="CA4" s="488"/>
      <c r="CB4" s="488"/>
      <c r="CC4" s="489"/>
      <c r="CD4" s="624" t="s">
        <v>91</v>
      </c>
      <c r="CE4" s="625"/>
      <c r="CF4" s="625"/>
      <c r="CG4" s="625"/>
      <c r="CH4" s="625"/>
      <c r="CI4" s="625"/>
      <c r="CJ4" s="625"/>
      <c r="CK4" s="625"/>
      <c r="CL4" s="625"/>
      <c r="CM4" s="625"/>
      <c r="CN4" s="625"/>
      <c r="CO4" s="625"/>
      <c r="CP4" s="625"/>
      <c r="CQ4" s="625"/>
      <c r="CR4" s="625"/>
      <c r="CS4" s="626"/>
      <c r="CT4" s="627">
        <v>19.899999999999999</v>
      </c>
      <c r="CU4" s="628"/>
      <c r="CV4" s="628"/>
      <c r="CW4" s="628"/>
      <c r="CX4" s="628"/>
      <c r="CY4" s="628"/>
      <c r="CZ4" s="628"/>
      <c r="DA4" s="629"/>
      <c r="DB4" s="627">
        <v>19.3</v>
      </c>
      <c r="DC4" s="628"/>
      <c r="DD4" s="628"/>
      <c r="DE4" s="628"/>
      <c r="DF4" s="628"/>
      <c r="DG4" s="628"/>
      <c r="DH4" s="628"/>
      <c r="DI4" s="629"/>
    </row>
    <row r="5" spans="1:119" ht="18.75" customHeight="1" x14ac:dyDescent="0.15">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92</v>
      </c>
      <c r="AN5" s="415"/>
      <c r="AO5" s="415"/>
      <c r="AP5" s="415"/>
      <c r="AQ5" s="415"/>
      <c r="AR5" s="415"/>
      <c r="AS5" s="415"/>
      <c r="AT5" s="416"/>
      <c r="AU5" s="516" t="s">
        <v>93</v>
      </c>
      <c r="AV5" s="517"/>
      <c r="AW5" s="517"/>
      <c r="AX5" s="517"/>
      <c r="AY5" s="472" t="s">
        <v>94</v>
      </c>
      <c r="AZ5" s="473"/>
      <c r="BA5" s="473"/>
      <c r="BB5" s="473"/>
      <c r="BC5" s="473"/>
      <c r="BD5" s="473"/>
      <c r="BE5" s="473"/>
      <c r="BF5" s="473"/>
      <c r="BG5" s="473"/>
      <c r="BH5" s="473"/>
      <c r="BI5" s="473"/>
      <c r="BJ5" s="473"/>
      <c r="BK5" s="473"/>
      <c r="BL5" s="473"/>
      <c r="BM5" s="474"/>
      <c r="BN5" s="458">
        <v>69421915</v>
      </c>
      <c r="BO5" s="459"/>
      <c r="BP5" s="459"/>
      <c r="BQ5" s="459"/>
      <c r="BR5" s="459"/>
      <c r="BS5" s="459"/>
      <c r="BT5" s="459"/>
      <c r="BU5" s="460"/>
      <c r="BV5" s="458">
        <v>89603322</v>
      </c>
      <c r="BW5" s="459"/>
      <c r="BX5" s="459"/>
      <c r="BY5" s="459"/>
      <c r="BZ5" s="459"/>
      <c r="CA5" s="459"/>
      <c r="CB5" s="459"/>
      <c r="CC5" s="460"/>
      <c r="CD5" s="498" t="s">
        <v>95</v>
      </c>
      <c r="CE5" s="418"/>
      <c r="CF5" s="418"/>
      <c r="CG5" s="418"/>
      <c r="CH5" s="418"/>
      <c r="CI5" s="418"/>
      <c r="CJ5" s="418"/>
      <c r="CK5" s="418"/>
      <c r="CL5" s="418"/>
      <c r="CM5" s="418"/>
      <c r="CN5" s="418"/>
      <c r="CO5" s="418"/>
      <c r="CP5" s="418"/>
      <c r="CQ5" s="418"/>
      <c r="CR5" s="418"/>
      <c r="CS5" s="499"/>
      <c r="CT5" s="455">
        <v>97.6</v>
      </c>
      <c r="CU5" s="456"/>
      <c r="CV5" s="456"/>
      <c r="CW5" s="456"/>
      <c r="CX5" s="456"/>
      <c r="CY5" s="456"/>
      <c r="CZ5" s="456"/>
      <c r="DA5" s="457"/>
      <c r="DB5" s="455">
        <v>101.6</v>
      </c>
      <c r="DC5" s="456"/>
      <c r="DD5" s="456"/>
      <c r="DE5" s="456"/>
      <c r="DF5" s="456"/>
      <c r="DG5" s="456"/>
      <c r="DH5" s="456"/>
      <c r="DI5" s="457"/>
    </row>
    <row r="6" spans="1:119" ht="18.75" customHeight="1" x14ac:dyDescent="0.15">
      <c r="A6" s="178"/>
      <c r="B6" s="604" t="s">
        <v>96</v>
      </c>
      <c r="C6" s="445"/>
      <c r="D6" s="445"/>
      <c r="E6" s="605"/>
      <c r="F6" s="605"/>
      <c r="G6" s="605"/>
      <c r="H6" s="605"/>
      <c r="I6" s="605"/>
      <c r="J6" s="605"/>
      <c r="K6" s="605"/>
      <c r="L6" s="605" t="s">
        <v>97</v>
      </c>
      <c r="M6" s="605"/>
      <c r="N6" s="605"/>
      <c r="O6" s="605"/>
      <c r="P6" s="605"/>
      <c r="Q6" s="605"/>
      <c r="R6" s="443"/>
      <c r="S6" s="443"/>
      <c r="T6" s="443"/>
      <c r="U6" s="443"/>
      <c r="V6" s="611"/>
      <c r="W6" s="548" t="s">
        <v>98</v>
      </c>
      <c r="X6" s="444"/>
      <c r="Y6" s="444"/>
      <c r="Z6" s="444"/>
      <c r="AA6" s="444"/>
      <c r="AB6" s="445"/>
      <c r="AC6" s="616" t="s">
        <v>99</v>
      </c>
      <c r="AD6" s="617"/>
      <c r="AE6" s="617"/>
      <c r="AF6" s="617"/>
      <c r="AG6" s="617"/>
      <c r="AH6" s="617"/>
      <c r="AI6" s="617"/>
      <c r="AJ6" s="617"/>
      <c r="AK6" s="617"/>
      <c r="AL6" s="618"/>
      <c r="AM6" s="515" t="s">
        <v>100</v>
      </c>
      <c r="AN6" s="415"/>
      <c r="AO6" s="415"/>
      <c r="AP6" s="415"/>
      <c r="AQ6" s="415"/>
      <c r="AR6" s="415"/>
      <c r="AS6" s="415"/>
      <c r="AT6" s="416"/>
      <c r="AU6" s="516" t="s">
        <v>93</v>
      </c>
      <c r="AV6" s="517"/>
      <c r="AW6" s="517"/>
      <c r="AX6" s="517"/>
      <c r="AY6" s="472" t="s">
        <v>101</v>
      </c>
      <c r="AZ6" s="473"/>
      <c r="BA6" s="473"/>
      <c r="BB6" s="473"/>
      <c r="BC6" s="473"/>
      <c r="BD6" s="473"/>
      <c r="BE6" s="473"/>
      <c r="BF6" s="473"/>
      <c r="BG6" s="473"/>
      <c r="BH6" s="473"/>
      <c r="BI6" s="473"/>
      <c r="BJ6" s="473"/>
      <c r="BK6" s="473"/>
      <c r="BL6" s="473"/>
      <c r="BM6" s="474"/>
      <c r="BN6" s="458">
        <v>8586748</v>
      </c>
      <c r="BO6" s="459"/>
      <c r="BP6" s="459"/>
      <c r="BQ6" s="459"/>
      <c r="BR6" s="459"/>
      <c r="BS6" s="459"/>
      <c r="BT6" s="459"/>
      <c r="BU6" s="460"/>
      <c r="BV6" s="458">
        <v>22733506</v>
      </c>
      <c r="BW6" s="459"/>
      <c r="BX6" s="459"/>
      <c r="BY6" s="459"/>
      <c r="BZ6" s="459"/>
      <c r="CA6" s="459"/>
      <c r="CB6" s="459"/>
      <c r="CC6" s="460"/>
      <c r="CD6" s="498" t="s">
        <v>102</v>
      </c>
      <c r="CE6" s="418"/>
      <c r="CF6" s="418"/>
      <c r="CG6" s="418"/>
      <c r="CH6" s="418"/>
      <c r="CI6" s="418"/>
      <c r="CJ6" s="418"/>
      <c r="CK6" s="418"/>
      <c r="CL6" s="418"/>
      <c r="CM6" s="418"/>
      <c r="CN6" s="418"/>
      <c r="CO6" s="418"/>
      <c r="CP6" s="418"/>
      <c r="CQ6" s="418"/>
      <c r="CR6" s="418"/>
      <c r="CS6" s="499"/>
      <c r="CT6" s="601">
        <v>101.2</v>
      </c>
      <c r="CU6" s="602"/>
      <c r="CV6" s="602"/>
      <c r="CW6" s="602"/>
      <c r="CX6" s="602"/>
      <c r="CY6" s="602"/>
      <c r="CZ6" s="602"/>
      <c r="DA6" s="603"/>
      <c r="DB6" s="601">
        <v>105.7</v>
      </c>
      <c r="DC6" s="602"/>
      <c r="DD6" s="602"/>
      <c r="DE6" s="602"/>
      <c r="DF6" s="602"/>
      <c r="DG6" s="602"/>
      <c r="DH6" s="602"/>
      <c r="DI6" s="603"/>
    </row>
    <row r="7" spans="1:119" ht="18.75" customHeight="1" x14ac:dyDescent="0.15">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103</v>
      </c>
      <c r="AN7" s="415"/>
      <c r="AO7" s="415"/>
      <c r="AP7" s="415"/>
      <c r="AQ7" s="415"/>
      <c r="AR7" s="415"/>
      <c r="AS7" s="415"/>
      <c r="AT7" s="416"/>
      <c r="AU7" s="516" t="s">
        <v>93</v>
      </c>
      <c r="AV7" s="517"/>
      <c r="AW7" s="517"/>
      <c r="AX7" s="517"/>
      <c r="AY7" s="472" t="s">
        <v>104</v>
      </c>
      <c r="AZ7" s="473"/>
      <c r="BA7" s="473"/>
      <c r="BB7" s="473"/>
      <c r="BC7" s="473"/>
      <c r="BD7" s="473"/>
      <c r="BE7" s="473"/>
      <c r="BF7" s="473"/>
      <c r="BG7" s="473"/>
      <c r="BH7" s="473"/>
      <c r="BI7" s="473"/>
      <c r="BJ7" s="473"/>
      <c r="BK7" s="473"/>
      <c r="BL7" s="473"/>
      <c r="BM7" s="474"/>
      <c r="BN7" s="458">
        <v>4749898</v>
      </c>
      <c r="BO7" s="459"/>
      <c r="BP7" s="459"/>
      <c r="BQ7" s="459"/>
      <c r="BR7" s="459"/>
      <c r="BS7" s="459"/>
      <c r="BT7" s="459"/>
      <c r="BU7" s="460"/>
      <c r="BV7" s="458">
        <v>19184738</v>
      </c>
      <c r="BW7" s="459"/>
      <c r="BX7" s="459"/>
      <c r="BY7" s="459"/>
      <c r="BZ7" s="459"/>
      <c r="CA7" s="459"/>
      <c r="CB7" s="459"/>
      <c r="CC7" s="460"/>
      <c r="CD7" s="498" t="s">
        <v>105</v>
      </c>
      <c r="CE7" s="418"/>
      <c r="CF7" s="418"/>
      <c r="CG7" s="418"/>
      <c r="CH7" s="418"/>
      <c r="CI7" s="418"/>
      <c r="CJ7" s="418"/>
      <c r="CK7" s="418"/>
      <c r="CL7" s="418"/>
      <c r="CM7" s="418"/>
      <c r="CN7" s="418"/>
      <c r="CO7" s="418"/>
      <c r="CP7" s="418"/>
      <c r="CQ7" s="418"/>
      <c r="CR7" s="418"/>
      <c r="CS7" s="499"/>
      <c r="CT7" s="458">
        <v>19242836</v>
      </c>
      <c r="CU7" s="459"/>
      <c r="CV7" s="459"/>
      <c r="CW7" s="459"/>
      <c r="CX7" s="459"/>
      <c r="CY7" s="459"/>
      <c r="CZ7" s="459"/>
      <c r="DA7" s="460"/>
      <c r="DB7" s="458">
        <v>18365906</v>
      </c>
      <c r="DC7" s="459"/>
      <c r="DD7" s="459"/>
      <c r="DE7" s="459"/>
      <c r="DF7" s="459"/>
      <c r="DG7" s="459"/>
      <c r="DH7" s="459"/>
      <c r="DI7" s="460"/>
    </row>
    <row r="8" spans="1:119" ht="18.75" customHeight="1" thickBot="1" x14ac:dyDescent="0.2">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106</v>
      </c>
      <c r="AN8" s="415"/>
      <c r="AO8" s="415"/>
      <c r="AP8" s="415"/>
      <c r="AQ8" s="415"/>
      <c r="AR8" s="415"/>
      <c r="AS8" s="415"/>
      <c r="AT8" s="416"/>
      <c r="AU8" s="516" t="s">
        <v>93</v>
      </c>
      <c r="AV8" s="517"/>
      <c r="AW8" s="517"/>
      <c r="AX8" s="517"/>
      <c r="AY8" s="472" t="s">
        <v>107</v>
      </c>
      <c r="AZ8" s="473"/>
      <c r="BA8" s="473"/>
      <c r="BB8" s="473"/>
      <c r="BC8" s="473"/>
      <c r="BD8" s="473"/>
      <c r="BE8" s="473"/>
      <c r="BF8" s="473"/>
      <c r="BG8" s="473"/>
      <c r="BH8" s="473"/>
      <c r="BI8" s="473"/>
      <c r="BJ8" s="473"/>
      <c r="BK8" s="473"/>
      <c r="BL8" s="473"/>
      <c r="BM8" s="474"/>
      <c r="BN8" s="458">
        <v>3836850</v>
      </c>
      <c r="BO8" s="459"/>
      <c r="BP8" s="459"/>
      <c r="BQ8" s="459"/>
      <c r="BR8" s="459"/>
      <c r="BS8" s="459"/>
      <c r="BT8" s="459"/>
      <c r="BU8" s="460"/>
      <c r="BV8" s="458">
        <v>3548768</v>
      </c>
      <c r="BW8" s="459"/>
      <c r="BX8" s="459"/>
      <c r="BY8" s="459"/>
      <c r="BZ8" s="459"/>
      <c r="CA8" s="459"/>
      <c r="CB8" s="459"/>
      <c r="CC8" s="460"/>
      <c r="CD8" s="498" t="s">
        <v>108</v>
      </c>
      <c r="CE8" s="418"/>
      <c r="CF8" s="418"/>
      <c r="CG8" s="418"/>
      <c r="CH8" s="418"/>
      <c r="CI8" s="418"/>
      <c r="CJ8" s="418"/>
      <c r="CK8" s="418"/>
      <c r="CL8" s="418"/>
      <c r="CM8" s="418"/>
      <c r="CN8" s="418"/>
      <c r="CO8" s="418"/>
      <c r="CP8" s="418"/>
      <c r="CQ8" s="418"/>
      <c r="CR8" s="418"/>
      <c r="CS8" s="499"/>
      <c r="CT8" s="561">
        <v>0.45</v>
      </c>
      <c r="CU8" s="562"/>
      <c r="CV8" s="562"/>
      <c r="CW8" s="562"/>
      <c r="CX8" s="562"/>
      <c r="CY8" s="562"/>
      <c r="CZ8" s="562"/>
      <c r="DA8" s="563"/>
      <c r="DB8" s="561">
        <v>0.46</v>
      </c>
      <c r="DC8" s="562"/>
      <c r="DD8" s="562"/>
      <c r="DE8" s="562"/>
      <c r="DF8" s="562"/>
      <c r="DG8" s="562"/>
      <c r="DH8" s="562"/>
      <c r="DI8" s="563"/>
    </row>
    <row r="9" spans="1:119" ht="18.75" customHeight="1" thickBot="1" x14ac:dyDescent="0.2">
      <c r="A9" s="178"/>
      <c r="B9" s="590" t="s">
        <v>109</v>
      </c>
      <c r="C9" s="591"/>
      <c r="D9" s="591"/>
      <c r="E9" s="591"/>
      <c r="F9" s="591"/>
      <c r="G9" s="591"/>
      <c r="H9" s="591"/>
      <c r="I9" s="591"/>
      <c r="J9" s="591"/>
      <c r="K9" s="509"/>
      <c r="L9" s="592" t="s">
        <v>110</v>
      </c>
      <c r="M9" s="593"/>
      <c r="N9" s="593"/>
      <c r="O9" s="593"/>
      <c r="P9" s="593"/>
      <c r="Q9" s="594"/>
      <c r="R9" s="595">
        <v>61147</v>
      </c>
      <c r="S9" s="596"/>
      <c r="T9" s="596"/>
      <c r="U9" s="596"/>
      <c r="V9" s="597"/>
      <c r="W9" s="527" t="s">
        <v>111</v>
      </c>
      <c r="X9" s="528"/>
      <c r="Y9" s="528"/>
      <c r="Z9" s="528"/>
      <c r="AA9" s="528"/>
      <c r="AB9" s="528"/>
      <c r="AC9" s="528"/>
      <c r="AD9" s="528"/>
      <c r="AE9" s="528"/>
      <c r="AF9" s="528"/>
      <c r="AG9" s="528"/>
      <c r="AH9" s="528"/>
      <c r="AI9" s="528"/>
      <c r="AJ9" s="528"/>
      <c r="AK9" s="528"/>
      <c r="AL9" s="598"/>
      <c r="AM9" s="515" t="s">
        <v>112</v>
      </c>
      <c r="AN9" s="415"/>
      <c r="AO9" s="415"/>
      <c r="AP9" s="415"/>
      <c r="AQ9" s="415"/>
      <c r="AR9" s="415"/>
      <c r="AS9" s="415"/>
      <c r="AT9" s="416"/>
      <c r="AU9" s="516" t="s">
        <v>113</v>
      </c>
      <c r="AV9" s="517"/>
      <c r="AW9" s="517"/>
      <c r="AX9" s="517"/>
      <c r="AY9" s="472" t="s">
        <v>114</v>
      </c>
      <c r="AZ9" s="473"/>
      <c r="BA9" s="473"/>
      <c r="BB9" s="473"/>
      <c r="BC9" s="473"/>
      <c r="BD9" s="473"/>
      <c r="BE9" s="473"/>
      <c r="BF9" s="473"/>
      <c r="BG9" s="473"/>
      <c r="BH9" s="473"/>
      <c r="BI9" s="473"/>
      <c r="BJ9" s="473"/>
      <c r="BK9" s="473"/>
      <c r="BL9" s="473"/>
      <c r="BM9" s="474"/>
      <c r="BN9" s="458">
        <v>288082</v>
      </c>
      <c r="BO9" s="459"/>
      <c r="BP9" s="459"/>
      <c r="BQ9" s="459"/>
      <c r="BR9" s="459"/>
      <c r="BS9" s="459"/>
      <c r="BT9" s="459"/>
      <c r="BU9" s="460"/>
      <c r="BV9" s="458">
        <v>-1023173</v>
      </c>
      <c r="BW9" s="459"/>
      <c r="BX9" s="459"/>
      <c r="BY9" s="459"/>
      <c r="BZ9" s="459"/>
      <c r="CA9" s="459"/>
      <c r="CB9" s="459"/>
      <c r="CC9" s="460"/>
      <c r="CD9" s="498" t="s">
        <v>115</v>
      </c>
      <c r="CE9" s="418"/>
      <c r="CF9" s="418"/>
      <c r="CG9" s="418"/>
      <c r="CH9" s="418"/>
      <c r="CI9" s="418"/>
      <c r="CJ9" s="418"/>
      <c r="CK9" s="418"/>
      <c r="CL9" s="418"/>
      <c r="CM9" s="418"/>
      <c r="CN9" s="418"/>
      <c r="CO9" s="418"/>
      <c r="CP9" s="418"/>
      <c r="CQ9" s="418"/>
      <c r="CR9" s="418"/>
      <c r="CS9" s="499"/>
      <c r="CT9" s="455">
        <v>9.4</v>
      </c>
      <c r="CU9" s="456"/>
      <c r="CV9" s="456"/>
      <c r="CW9" s="456"/>
      <c r="CX9" s="456"/>
      <c r="CY9" s="456"/>
      <c r="CZ9" s="456"/>
      <c r="DA9" s="457"/>
      <c r="DB9" s="455">
        <v>5.2</v>
      </c>
      <c r="DC9" s="456"/>
      <c r="DD9" s="456"/>
      <c r="DE9" s="456"/>
      <c r="DF9" s="456"/>
      <c r="DG9" s="456"/>
      <c r="DH9" s="456"/>
      <c r="DI9" s="457"/>
    </row>
    <row r="10" spans="1:119" ht="18.75" customHeight="1" thickBot="1" x14ac:dyDescent="0.2">
      <c r="A10" s="178"/>
      <c r="B10" s="590"/>
      <c r="C10" s="591"/>
      <c r="D10" s="591"/>
      <c r="E10" s="591"/>
      <c r="F10" s="591"/>
      <c r="G10" s="591"/>
      <c r="H10" s="591"/>
      <c r="I10" s="591"/>
      <c r="J10" s="591"/>
      <c r="K10" s="509"/>
      <c r="L10" s="414" t="s">
        <v>116</v>
      </c>
      <c r="M10" s="415"/>
      <c r="N10" s="415"/>
      <c r="O10" s="415"/>
      <c r="P10" s="415"/>
      <c r="Q10" s="416"/>
      <c r="R10" s="411">
        <v>64988</v>
      </c>
      <c r="S10" s="412"/>
      <c r="T10" s="412"/>
      <c r="U10" s="412"/>
      <c r="V10" s="471"/>
      <c r="W10" s="599"/>
      <c r="X10" s="409"/>
      <c r="Y10" s="409"/>
      <c r="Z10" s="409"/>
      <c r="AA10" s="409"/>
      <c r="AB10" s="409"/>
      <c r="AC10" s="409"/>
      <c r="AD10" s="409"/>
      <c r="AE10" s="409"/>
      <c r="AF10" s="409"/>
      <c r="AG10" s="409"/>
      <c r="AH10" s="409"/>
      <c r="AI10" s="409"/>
      <c r="AJ10" s="409"/>
      <c r="AK10" s="409"/>
      <c r="AL10" s="600"/>
      <c r="AM10" s="515" t="s">
        <v>117</v>
      </c>
      <c r="AN10" s="415"/>
      <c r="AO10" s="415"/>
      <c r="AP10" s="415"/>
      <c r="AQ10" s="415"/>
      <c r="AR10" s="415"/>
      <c r="AS10" s="415"/>
      <c r="AT10" s="416"/>
      <c r="AU10" s="516" t="s">
        <v>118</v>
      </c>
      <c r="AV10" s="517"/>
      <c r="AW10" s="517"/>
      <c r="AX10" s="517"/>
      <c r="AY10" s="472" t="s">
        <v>119</v>
      </c>
      <c r="AZ10" s="473"/>
      <c r="BA10" s="473"/>
      <c r="BB10" s="473"/>
      <c r="BC10" s="473"/>
      <c r="BD10" s="473"/>
      <c r="BE10" s="473"/>
      <c r="BF10" s="473"/>
      <c r="BG10" s="473"/>
      <c r="BH10" s="473"/>
      <c r="BI10" s="473"/>
      <c r="BJ10" s="473"/>
      <c r="BK10" s="473"/>
      <c r="BL10" s="473"/>
      <c r="BM10" s="474"/>
      <c r="BN10" s="458">
        <v>273</v>
      </c>
      <c r="BO10" s="459"/>
      <c r="BP10" s="459"/>
      <c r="BQ10" s="459"/>
      <c r="BR10" s="459"/>
      <c r="BS10" s="459"/>
      <c r="BT10" s="459"/>
      <c r="BU10" s="460"/>
      <c r="BV10" s="458">
        <v>1533</v>
      </c>
      <c r="BW10" s="459"/>
      <c r="BX10" s="459"/>
      <c r="BY10" s="459"/>
      <c r="BZ10" s="459"/>
      <c r="CA10" s="459"/>
      <c r="CB10" s="459"/>
      <c r="CC10" s="460"/>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0"/>
      <c r="C11" s="591"/>
      <c r="D11" s="591"/>
      <c r="E11" s="591"/>
      <c r="F11" s="591"/>
      <c r="G11" s="591"/>
      <c r="H11" s="591"/>
      <c r="I11" s="591"/>
      <c r="J11" s="591"/>
      <c r="K11" s="509"/>
      <c r="L11" s="419" t="s">
        <v>121</v>
      </c>
      <c r="M11" s="420"/>
      <c r="N11" s="420"/>
      <c r="O11" s="420"/>
      <c r="P11" s="420"/>
      <c r="Q11" s="421"/>
      <c r="R11" s="587" t="s">
        <v>122</v>
      </c>
      <c r="S11" s="588"/>
      <c r="T11" s="588"/>
      <c r="U11" s="588"/>
      <c r="V11" s="589"/>
      <c r="W11" s="599"/>
      <c r="X11" s="409"/>
      <c r="Y11" s="409"/>
      <c r="Z11" s="409"/>
      <c r="AA11" s="409"/>
      <c r="AB11" s="409"/>
      <c r="AC11" s="409"/>
      <c r="AD11" s="409"/>
      <c r="AE11" s="409"/>
      <c r="AF11" s="409"/>
      <c r="AG11" s="409"/>
      <c r="AH11" s="409"/>
      <c r="AI11" s="409"/>
      <c r="AJ11" s="409"/>
      <c r="AK11" s="409"/>
      <c r="AL11" s="600"/>
      <c r="AM11" s="515" t="s">
        <v>123</v>
      </c>
      <c r="AN11" s="415"/>
      <c r="AO11" s="415"/>
      <c r="AP11" s="415"/>
      <c r="AQ11" s="415"/>
      <c r="AR11" s="415"/>
      <c r="AS11" s="415"/>
      <c r="AT11" s="416"/>
      <c r="AU11" s="516" t="s">
        <v>124</v>
      </c>
      <c r="AV11" s="517"/>
      <c r="AW11" s="517"/>
      <c r="AX11" s="517"/>
      <c r="AY11" s="472" t="s">
        <v>125</v>
      </c>
      <c r="AZ11" s="473"/>
      <c r="BA11" s="473"/>
      <c r="BB11" s="473"/>
      <c r="BC11" s="473"/>
      <c r="BD11" s="473"/>
      <c r="BE11" s="473"/>
      <c r="BF11" s="473"/>
      <c r="BG11" s="473"/>
      <c r="BH11" s="473"/>
      <c r="BI11" s="473"/>
      <c r="BJ11" s="473"/>
      <c r="BK11" s="473"/>
      <c r="BL11" s="473"/>
      <c r="BM11" s="474"/>
      <c r="BN11" s="458">
        <v>8195056</v>
      </c>
      <c r="BO11" s="459"/>
      <c r="BP11" s="459"/>
      <c r="BQ11" s="459"/>
      <c r="BR11" s="459"/>
      <c r="BS11" s="459"/>
      <c r="BT11" s="459"/>
      <c r="BU11" s="460"/>
      <c r="BV11" s="458">
        <v>0</v>
      </c>
      <c r="BW11" s="459"/>
      <c r="BX11" s="459"/>
      <c r="BY11" s="459"/>
      <c r="BZ11" s="459"/>
      <c r="CA11" s="459"/>
      <c r="CB11" s="459"/>
      <c r="CC11" s="460"/>
      <c r="CD11" s="498" t="s">
        <v>126</v>
      </c>
      <c r="CE11" s="418"/>
      <c r="CF11" s="418"/>
      <c r="CG11" s="418"/>
      <c r="CH11" s="418"/>
      <c r="CI11" s="418"/>
      <c r="CJ11" s="418"/>
      <c r="CK11" s="418"/>
      <c r="CL11" s="418"/>
      <c r="CM11" s="418"/>
      <c r="CN11" s="418"/>
      <c r="CO11" s="418"/>
      <c r="CP11" s="418"/>
      <c r="CQ11" s="418"/>
      <c r="CR11" s="418"/>
      <c r="CS11" s="499"/>
      <c r="CT11" s="561" t="s">
        <v>127</v>
      </c>
      <c r="CU11" s="562"/>
      <c r="CV11" s="562"/>
      <c r="CW11" s="562"/>
      <c r="CX11" s="562"/>
      <c r="CY11" s="562"/>
      <c r="CZ11" s="562"/>
      <c r="DA11" s="563"/>
      <c r="DB11" s="561" t="s">
        <v>127</v>
      </c>
      <c r="DC11" s="562"/>
      <c r="DD11" s="562"/>
      <c r="DE11" s="562"/>
      <c r="DF11" s="562"/>
      <c r="DG11" s="562"/>
      <c r="DH11" s="562"/>
      <c r="DI11" s="563"/>
    </row>
    <row r="12" spans="1:119" ht="18.75" customHeight="1" x14ac:dyDescent="0.15">
      <c r="A12" s="178"/>
      <c r="B12" s="564" t="s">
        <v>128</v>
      </c>
      <c r="C12" s="565"/>
      <c r="D12" s="565"/>
      <c r="E12" s="565"/>
      <c r="F12" s="565"/>
      <c r="G12" s="565"/>
      <c r="H12" s="565"/>
      <c r="I12" s="565"/>
      <c r="J12" s="565"/>
      <c r="K12" s="566"/>
      <c r="L12" s="573" t="s">
        <v>129</v>
      </c>
      <c r="M12" s="574"/>
      <c r="N12" s="574"/>
      <c r="O12" s="574"/>
      <c r="P12" s="574"/>
      <c r="Q12" s="575"/>
      <c r="R12" s="576">
        <v>60151</v>
      </c>
      <c r="S12" s="577"/>
      <c r="T12" s="577"/>
      <c r="U12" s="577"/>
      <c r="V12" s="578"/>
      <c r="W12" s="579" t="s">
        <v>1</v>
      </c>
      <c r="X12" s="517"/>
      <c r="Y12" s="517"/>
      <c r="Z12" s="517"/>
      <c r="AA12" s="517"/>
      <c r="AB12" s="580"/>
      <c r="AC12" s="581" t="s">
        <v>130</v>
      </c>
      <c r="AD12" s="582"/>
      <c r="AE12" s="582"/>
      <c r="AF12" s="582"/>
      <c r="AG12" s="583"/>
      <c r="AH12" s="581" t="s">
        <v>131</v>
      </c>
      <c r="AI12" s="582"/>
      <c r="AJ12" s="582"/>
      <c r="AK12" s="582"/>
      <c r="AL12" s="584"/>
      <c r="AM12" s="515" t="s">
        <v>132</v>
      </c>
      <c r="AN12" s="415"/>
      <c r="AO12" s="415"/>
      <c r="AP12" s="415"/>
      <c r="AQ12" s="415"/>
      <c r="AR12" s="415"/>
      <c r="AS12" s="415"/>
      <c r="AT12" s="416"/>
      <c r="AU12" s="516" t="s">
        <v>133</v>
      </c>
      <c r="AV12" s="517"/>
      <c r="AW12" s="517"/>
      <c r="AX12" s="517"/>
      <c r="AY12" s="472" t="s">
        <v>134</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5625822</v>
      </c>
      <c r="BW12" s="459"/>
      <c r="BX12" s="459"/>
      <c r="BY12" s="459"/>
      <c r="BZ12" s="459"/>
      <c r="CA12" s="459"/>
      <c r="CB12" s="459"/>
      <c r="CC12" s="460"/>
      <c r="CD12" s="498" t="s">
        <v>135</v>
      </c>
      <c r="CE12" s="418"/>
      <c r="CF12" s="418"/>
      <c r="CG12" s="418"/>
      <c r="CH12" s="418"/>
      <c r="CI12" s="418"/>
      <c r="CJ12" s="418"/>
      <c r="CK12" s="418"/>
      <c r="CL12" s="418"/>
      <c r="CM12" s="418"/>
      <c r="CN12" s="418"/>
      <c r="CO12" s="418"/>
      <c r="CP12" s="418"/>
      <c r="CQ12" s="418"/>
      <c r="CR12" s="418"/>
      <c r="CS12" s="499"/>
      <c r="CT12" s="561" t="s">
        <v>136</v>
      </c>
      <c r="CU12" s="562"/>
      <c r="CV12" s="562"/>
      <c r="CW12" s="562"/>
      <c r="CX12" s="562"/>
      <c r="CY12" s="562"/>
      <c r="CZ12" s="562"/>
      <c r="DA12" s="563"/>
      <c r="DB12" s="561" t="s">
        <v>127</v>
      </c>
      <c r="DC12" s="562"/>
      <c r="DD12" s="562"/>
      <c r="DE12" s="562"/>
      <c r="DF12" s="562"/>
      <c r="DG12" s="562"/>
      <c r="DH12" s="562"/>
      <c r="DI12" s="563"/>
    </row>
    <row r="13" spans="1:119" ht="18.75" customHeight="1" x14ac:dyDescent="0.15">
      <c r="A13" s="178"/>
      <c r="B13" s="567"/>
      <c r="C13" s="568"/>
      <c r="D13" s="568"/>
      <c r="E13" s="568"/>
      <c r="F13" s="568"/>
      <c r="G13" s="568"/>
      <c r="H13" s="568"/>
      <c r="I13" s="568"/>
      <c r="J13" s="568"/>
      <c r="K13" s="569"/>
      <c r="L13" s="187"/>
      <c r="M13" s="542" t="s">
        <v>137</v>
      </c>
      <c r="N13" s="543"/>
      <c r="O13" s="543"/>
      <c r="P13" s="543"/>
      <c r="Q13" s="544"/>
      <c r="R13" s="545">
        <v>59604</v>
      </c>
      <c r="S13" s="546"/>
      <c r="T13" s="546"/>
      <c r="U13" s="546"/>
      <c r="V13" s="547"/>
      <c r="W13" s="548" t="s">
        <v>138</v>
      </c>
      <c r="X13" s="444"/>
      <c r="Y13" s="444"/>
      <c r="Z13" s="444"/>
      <c r="AA13" s="444"/>
      <c r="AB13" s="445"/>
      <c r="AC13" s="411">
        <v>1953</v>
      </c>
      <c r="AD13" s="412"/>
      <c r="AE13" s="412"/>
      <c r="AF13" s="412"/>
      <c r="AG13" s="413"/>
      <c r="AH13" s="411">
        <v>2066</v>
      </c>
      <c r="AI13" s="412"/>
      <c r="AJ13" s="412"/>
      <c r="AK13" s="412"/>
      <c r="AL13" s="471"/>
      <c r="AM13" s="515" t="s">
        <v>139</v>
      </c>
      <c r="AN13" s="415"/>
      <c r="AO13" s="415"/>
      <c r="AP13" s="415"/>
      <c r="AQ13" s="415"/>
      <c r="AR13" s="415"/>
      <c r="AS13" s="415"/>
      <c r="AT13" s="416"/>
      <c r="AU13" s="516" t="s">
        <v>140</v>
      </c>
      <c r="AV13" s="517"/>
      <c r="AW13" s="517"/>
      <c r="AX13" s="517"/>
      <c r="AY13" s="472" t="s">
        <v>141</v>
      </c>
      <c r="AZ13" s="473"/>
      <c r="BA13" s="473"/>
      <c r="BB13" s="473"/>
      <c r="BC13" s="473"/>
      <c r="BD13" s="473"/>
      <c r="BE13" s="473"/>
      <c r="BF13" s="473"/>
      <c r="BG13" s="473"/>
      <c r="BH13" s="473"/>
      <c r="BI13" s="473"/>
      <c r="BJ13" s="473"/>
      <c r="BK13" s="473"/>
      <c r="BL13" s="473"/>
      <c r="BM13" s="474"/>
      <c r="BN13" s="458">
        <v>8483411</v>
      </c>
      <c r="BO13" s="459"/>
      <c r="BP13" s="459"/>
      <c r="BQ13" s="459"/>
      <c r="BR13" s="459"/>
      <c r="BS13" s="459"/>
      <c r="BT13" s="459"/>
      <c r="BU13" s="460"/>
      <c r="BV13" s="458">
        <v>-6647462</v>
      </c>
      <c r="BW13" s="459"/>
      <c r="BX13" s="459"/>
      <c r="BY13" s="459"/>
      <c r="BZ13" s="459"/>
      <c r="CA13" s="459"/>
      <c r="CB13" s="459"/>
      <c r="CC13" s="460"/>
      <c r="CD13" s="498" t="s">
        <v>142</v>
      </c>
      <c r="CE13" s="418"/>
      <c r="CF13" s="418"/>
      <c r="CG13" s="418"/>
      <c r="CH13" s="418"/>
      <c r="CI13" s="418"/>
      <c r="CJ13" s="418"/>
      <c r="CK13" s="418"/>
      <c r="CL13" s="418"/>
      <c r="CM13" s="418"/>
      <c r="CN13" s="418"/>
      <c r="CO13" s="418"/>
      <c r="CP13" s="418"/>
      <c r="CQ13" s="418"/>
      <c r="CR13" s="418"/>
      <c r="CS13" s="499"/>
      <c r="CT13" s="455">
        <v>8.9</v>
      </c>
      <c r="CU13" s="456"/>
      <c r="CV13" s="456"/>
      <c r="CW13" s="456"/>
      <c r="CX13" s="456"/>
      <c r="CY13" s="456"/>
      <c r="CZ13" s="456"/>
      <c r="DA13" s="457"/>
      <c r="DB13" s="455">
        <v>9.1999999999999993</v>
      </c>
      <c r="DC13" s="456"/>
      <c r="DD13" s="456"/>
      <c r="DE13" s="456"/>
      <c r="DF13" s="456"/>
      <c r="DG13" s="456"/>
      <c r="DH13" s="456"/>
      <c r="DI13" s="457"/>
    </row>
    <row r="14" spans="1:119" ht="18.75" customHeight="1" thickBot="1" x14ac:dyDescent="0.2">
      <c r="A14" s="178"/>
      <c r="B14" s="567"/>
      <c r="C14" s="568"/>
      <c r="D14" s="568"/>
      <c r="E14" s="568"/>
      <c r="F14" s="568"/>
      <c r="G14" s="568"/>
      <c r="H14" s="568"/>
      <c r="I14" s="568"/>
      <c r="J14" s="568"/>
      <c r="K14" s="569"/>
      <c r="L14" s="532" t="s">
        <v>143</v>
      </c>
      <c r="M14" s="585"/>
      <c r="N14" s="585"/>
      <c r="O14" s="585"/>
      <c r="P14" s="585"/>
      <c r="Q14" s="586"/>
      <c r="R14" s="545">
        <v>61445</v>
      </c>
      <c r="S14" s="546"/>
      <c r="T14" s="546"/>
      <c r="U14" s="546"/>
      <c r="V14" s="547"/>
      <c r="W14" s="549"/>
      <c r="X14" s="447"/>
      <c r="Y14" s="447"/>
      <c r="Z14" s="447"/>
      <c r="AA14" s="447"/>
      <c r="AB14" s="448"/>
      <c r="AC14" s="538">
        <v>7.1</v>
      </c>
      <c r="AD14" s="539"/>
      <c r="AE14" s="539"/>
      <c r="AF14" s="539"/>
      <c r="AG14" s="540"/>
      <c r="AH14" s="538">
        <v>7.2</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144</v>
      </c>
      <c r="CE14" s="496"/>
      <c r="CF14" s="496"/>
      <c r="CG14" s="496"/>
      <c r="CH14" s="496"/>
      <c r="CI14" s="496"/>
      <c r="CJ14" s="496"/>
      <c r="CK14" s="496"/>
      <c r="CL14" s="496"/>
      <c r="CM14" s="496"/>
      <c r="CN14" s="496"/>
      <c r="CO14" s="496"/>
      <c r="CP14" s="496"/>
      <c r="CQ14" s="496"/>
      <c r="CR14" s="496"/>
      <c r="CS14" s="497"/>
      <c r="CT14" s="555" t="s">
        <v>136</v>
      </c>
      <c r="CU14" s="556"/>
      <c r="CV14" s="556"/>
      <c r="CW14" s="556"/>
      <c r="CX14" s="556"/>
      <c r="CY14" s="556"/>
      <c r="CZ14" s="556"/>
      <c r="DA14" s="557"/>
      <c r="DB14" s="555" t="s">
        <v>127</v>
      </c>
      <c r="DC14" s="556"/>
      <c r="DD14" s="556"/>
      <c r="DE14" s="556"/>
      <c r="DF14" s="556"/>
      <c r="DG14" s="556"/>
      <c r="DH14" s="556"/>
      <c r="DI14" s="557"/>
    </row>
    <row r="15" spans="1:119" ht="18.75" customHeight="1" x14ac:dyDescent="0.15">
      <c r="A15" s="178"/>
      <c r="B15" s="567"/>
      <c r="C15" s="568"/>
      <c r="D15" s="568"/>
      <c r="E15" s="568"/>
      <c r="F15" s="568"/>
      <c r="G15" s="568"/>
      <c r="H15" s="568"/>
      <c r="I15" s="568"/>
      <c r="J15" s="568"/>
      <c r="K15" s="569"/>
      <c r="L15" s="187"/>
      <c r="M15" s="542" t="s">
        <v>145</v>
      </c>
      <c r="N15" s="543"/>
      <c r="O15" s="543"/>
      <c r="P15" s="543"/>
      <c r="Q15" s="544"/>
      <c r="R15" s="545">
        <v>60832</v>
      </c>
      <c r="S15" s="546"/>
      <c r="T15" s="546"/>
      <c r="U15" s="546"/>
      <c r="V15" s="547"/>
      <c r="W15" s="548" t="s">
        <v>146</v>
      </c>
      <c r="X15" s="444"/>
      <c r="Y15" s="444"/>
      <c r="Z15" s="444"/>
      <c r="AA15" s="444"/>
      <c r="AB15" s="445"/>
      <c r="AC15" s="411">
        <v>7271</v>
      </c>
      <c r="AD15" s="412"/>
      <c r="AE15" s="412"/>
      <c r="AF15" s="412"/>
      <c r="AG15" s="413"/>
      <c r="AH15" s="411">
        <v>7637</v>
      </c>
      <c r="AI15" s="412"/>
      <c r="AJ15" s="412"/>
      <c r="AK15" s="412"/>
      <c r="AL15" s="471"/>
      <c r="AM15" s="515"/>
      <c r="AN15" s="415"/>
      <c r="AO15" s="415"/>
      <c r="AP15" s="415"/>
      <c r="AQ15" s="415"/>
      <c r="AR15" s="415"/>
      <c r="AS15" s="415"/>
      <c r="AT15" s="416"/>
      <c r="AU15" s="516"/>
      <c r="AV15" s="517"/>
      <c r="AW15" s="517"/>
      <c r="AX15" s="517"/>
      <c r="AY15" s="484" t="s">
        <v>147</v>
      </c>
      <c r="AZ15" s="485"/>
      <c r="BA15" s="485"/>
      <c r="BB15" s="485"/>
      <c r="BC15" s="485"/>
      <c r="BD15" s="485"/>
      <c r="BE15" s="485"/>
      <c r="BF15" s="485"/>
      <c r="BG15" s="485"/>
      <c r="BH15" s="485"/>
      <c r="BI15" s="485"/>
      <c r="BJ15" s="485"/>
      <c r="BK15" s="485"/>
      <c r="BL15" s="485"/>
      <c r="BM15" s="486"/>
      <c r="BN15" s="487">
        <v>7059279</v>
      </c>
      <c r="BO15" s="488"/>
      <c r="BP15" s="488"/>
      <c r="BQ15" s="488"/>
      <c r="BR15" s="488"/>
      <c r="BS15" s="488"/>
      <c r="BT15" s="488"/>
      <c r="BU15" s="489"/>
      <c r="BV15" s="487">
        <v>7222672</v>
      </c>
      <c r="BW15" s="488"/>
      <c r="BX15" s="488"/>
      <c r="BY15" s="488"/>
      <c r="BZ15" s="488"/>
      <c r="CA15" s="488"/>
      <c r="CB15" s="488"/>
      <c r="CC15" s="489"/>
      <c r="CD15" s="558" t="s">
        <v>148</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7"/>
      <c r="C16" s="568"/>
      <c r="D16" s="568"/>
      <c r="E16" s="568"/>
      <c r="F16" s="568"/>
      <c r="G16" s="568"/>
      <c r="H16" s="568"/>
      <c r="I16" s="568"/>
      <c r="J16" s="568"/>
      <c r="K16" s="569"/>
      <c r="L16" s="532" t="s">
        <v>149</v>
      </c>
      <c r="M16" s="533"/>
      <c r="N16" s="533"/>
      <c r="O16" s="533"/>
      <c r="P16" s="533"/>
      <c r="Q16" s="534"/>
      <c r="R16" s="535" t="s">
        <v>150</v>
      </c>
      <c r="S16" s="536"/>
      <c r="T16" s="536"/>
      <c r="U16" s="536"/>
      <c r="V16" s="537"/>
      <c r="W16" s="549"/>
      <c r="X16" s="447"/>
      <c r="Y16" s="447"/>
      <c r="Z16" s="447"/>
      <c r="AA16" s="447"/>
      <c r="AB16" s="448"/>
      <c r="AC16" s="538">
        <v>26.3</v>
      </c>
      <c r="AD16" s="539"/>
      <c r="AE16" s="539"/>
      <c r="AF16" s="539"/>
      <c r="AG16" s="540"/>
      <c r="AH16" s="538">
        <v>26.8</v>
      </c>
      <c r="AI16" s="539"/>
      <c r="AJ16" s="539"/>
      <c r="AK16" s="539"/>
      <c r="AL16" s="541"/>
      <c r="AM16" s="515"/>
      <c r="AN16" s="415"/>
      <c r="AO16" s="415"/>
      <c r="AP16" s="415"/>
      <c r="AQ16" s="415"/>
      <c r="AR16" s="415"/>
      <c r="AS16" s="415"/>
      <c r="AT16" s="416"/>
      <c r="AU16" s="516"/>
      <c r="AV16" s="517"/>
      <c r="AW16" s="517"/>
      <c r="AX16" s="517"/>
      <c r="AY16" s="472" t="s">
        <v>151</v>
      </c>
      <c r="AZ16" s="473"/>
      <c r="BA16" s="473"/>
      <c r="BB16" s="473"/>
      <c r="BC16" s="473"/>
      <c r="BD16" s="473"/>
      <c r="BE16" s="473"/>
      <c r="BF16" s="473"/>
      <c r="BG16" s="473"/>
      <c r="BH16" s="473"/>
      <c r="BI16" s="473"/>
      <c r="BJ16" s="473"/>
      <c r="BK16" s="473"/>
      <c r="BL16" s="473"/>
      <c r="BM16" s="474"/>
      <c r="BN16" s="458">
        <v>16387115</v>
      </c>
      <c r="BO16" s="459"/>
      <c r="BP16" s="459"/>
      <c r="BQ16" s="459"/>
      <c r="BR16" s="459"/>
      <c r="BS16" s="459"/>
      <c r="BT16" s="459"/>
      <c r="BU16" s="460"/>
      <c r="BV16" s="458">
        <v>15780932</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
      <c r="A17" s="178"/>
      <c r="B17" s="570"/>
      <c r="C17" s="571"/>
      <c r="D17" s="571"/>
      <c r="E17" s="571"/>
      <c r="F17" s="571"/>
      <c r="G17" s="571"/>
      <c r="H17" s="571"/>
      <c r="I17" s="571"/>
      <c r="J17" s="571"/>
      <c r="K17" s="572"/>
      <c r="L17" s="192"/>
      <c r="M17" s="551" t="s">
        <v>152</v>
      </c>
      <c r="N17" s="552"/>
      <c r="O17" s="552"/>
      <c r="P17" s="552"/>
      <c r="Q17" s="553"/>
      <c r="R17" s="535" t="s">
        <v>153</v>
      </c>
      <c r="S17" s="536"/>
      <c r="T17" s="536"/>
      <c r="U17" s="536"/>
      <c r="V17" s="537"/>
      <c r="W17" s="548" t="s">
        <v>154</v>
      </c>
      <c r="X17" s="444"/>
      <c r="Y17" s="444"/>
      <c r="Z17" s="444"/>
      <c r="AA17" s="444"/>
      <c r="AB17" s="445"/>
      <c r="AC17" s="411">
        <v>18422</v>
      </c>
      <c r="AD17" s="412"/>
      <c r="AE17" s="412"/>
      <c r="AF17" s="412"/>
      <c r="AG17" s="413"/>
      <c r="AH17" s="411">
        <v>18823</v>
      </c>
      <c r="AI17" s="412"/>
      <c r="AJ17" s="412"/>
      <c r="AK17" s="412"/>
      <c r="AL17" s="471"/>
      <c r="AM17" s="515"/>
      <c r="AN17" s="415"/>
      <c r="AO17" s="415"/>
      <c r="AP17" s="415"/>
      <c r="AQ17" s="415"/>
      <c r="AR17" s="415"/>
      <c r="AS17" s="415"/>
      <c r="AT17" s="416"/>
      <c r="AU17" s="516"/>
      <c r="AV17" s="517"/>
      <c r="AW17" s="517"/>
      <c r="AX17" s="517"/>
      <c r="AY17" s="472" t="s">
        <v>155</v>
      </c>
      <c r="AZ17" s="473"/>
      <c r="BA17" s="473"/>
      <c r="BB17" s="473"/>
      <c r="BC17" s="473"/>
      <c r="BD17" s="473"/>
      <c r="BE17" s="473"/>
      <c r="BF17" s="473"/>
      <c r="BG17" s="473"/>
      <c r="BH17" s="473"/>
      <c r="BI17" s="473"/>
      <c r="BJ17" s="473"/>
      <c r="BK17" s="473"/>
      <c r="BL17" s="473"/>
      <c r="BM17" s="474"/>
      <c r="BN17" s="458">
        <v>8874584</v>
      </c>
      <c r="BO17" s="459"/>
      <c r="BP17" s="459"/>
      <c r="BQ17" s="459"/>
      <c r="BR17" s="459"/>
      <c r="BS17" s="459"/>
      <c r="BT17" s="459"/>
      <c r="BU17" s="460"/>
      <c r="BV17" s="458">
        <v>9091118</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
      <c r="A18" s="178"/>
      <c r="B18" s="508" t="s">
        <v>156</v>
      </c>
      <c r="C18" s="509"/>
      <c r="D18" s="509"/>
      <c r="E18" s="510"/>
      <c r="F18" s="510"/>
      <c r="G18" s="510"/>
      <c r="H18" s="510"/>
      <c r="I18" s="510"/>
      <c r="J18" s="510"/>
      <c r="K18" s="510"/>
      <c r="L18" s="511">
        <v>332.44</v>
      </c>
      <c r="M18" s="511"/>
      <c r="N18" s="511"/>
      <c r="O18" s="511"/>
      <c r="P18" s="511"/>
      <c r="Q18" s="511"/>
      <c r="R18" s="512"/>
      <c r="S18" s="512"/>
      <c r="T18" s="512"/>
      <c r="U18" s="512"/>
      <c r="V18" s="513"/>
      <c r="W18" s="529"/>
      <c r="X18" s="530"/>
      <c r="Y18" s="530"/>
      <c r="Z18" s="530"/>
      <c r="AA18" s="530"/>
      <c r="AB18" s="554"/>
      <c r="AC18" s="428">
        <v>66.599999999999994</v>
      </c>
      <c r="AD18" s="429"/>
      <c r="AE18" s="429"/>
      <c r="AF18" s="429"/>
      <c r="AG18" s="514"/>
      <c r="AH18" s="428">
        <v>66</v>
      </c>
      <c r="AI18" s="429"/>
      <c r="AJ18" s="429"/>
      <c r="AK18" s="429"/>
      <c r="AL18" s="430"/>
      <c r="AM18" s="515"/>
      <c r="AN18" s="415"/>
      <c r="AO18" s="415"/>
      <c r="AP18" s="415"/>
      <c r="AQ18" s="415"/>
      <c r="AR18" s="415"/>
      <c r="AS18" s="415"/>
      <c r="AT18" s="416"/>
      <c r="AU18" s="516"/>
      <c r="AV18" s="517"/>
      <c r="AW18" s="517"/>
      <c r="AX18" s="517"/>
      <c r="AY18" s="472" t="s">
        <v>157</v>
      </c>
      <c r="AZ18" s="473"/>
      <c r="BA18" s="473"/>
      <c r="BB18" s="473"/>
      <c r="BC18" s="473"/>
      <c r="BD18" s="473"/>
      <c r="BE18" s="473"/>
      <c r="BF18" s="473"/>
      <c r="BG18" s="473"/>
      <c r="BH18" s="473"/>
      <c r="BI18" s="473"/>
      <c r="BJ18" s="473"/>
      <c r="BK18" s="473"/>
      <c r="BL18" s="473"/>
      <c r="BM18" s="474"/>
      <c r="BN18" s="458">
        <v>18761751</v>
      </c>
      <c r="BO18" s="459"/>
      <c r="BP18" s="459"/>
      <c r="BQ18" s="459"/>
      <c r="BR18" s="459"/>
      <c r="BS18" s="459"/>
      <c r="BT18" s="459"/>
      <c r="BU18" s="460"/>
      <c r="BV18" s="458">
        <v>18026969</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
      <c r="A19" s="178"/>
      <c r="B19" s="508" t="s">
        <v>158</v>
      </c>
      <c r="C19" s="509"/>
      <c r="D19" s="509"/>
      <c r="E19" s="510"/>
      <c r="F19" s="510"/>
      <c r="G19" s="510"/>
      <c r="H19" s="510"/>
      <c r="I19" s="510"/>
      <c r="J19" s="510"/>
      <c r="K19" s="510"/>
      <c r="L19" s="518">
        <v>184</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159</v>
      </c>
      <c r="AZ19" s="473"/>
      <c r="BA19" s="473"/>
      <c r="BB19" s="473"/>
      <c r="BC19" s="473"/>
      <c r="BD19" s="473"/>
      <c r="BE19" s="473"/>
      <c r="BF19" s="473"/>
      <c r="BG19" s="473"/>
      <c r="BH19" s="473"/>
      <c r="BI19" s="473"/>
      <c r="BJ19" s="473"/>
      <c r="BK19" s="473"/>
      <c r="BL19" s="473"/>
      <c r="BM19" s="474"/>
      <c r="BN19" s="458">
        <v>36831170</v>
      </c>
      <c r="BO19" s="459"/>
      <c r="BP19" s="459"/>
      <c r="BQ19" s="459"/>
      <c r="BR19" s="459"/>
      <c r="BS19" s="459"/>
      <c r="BT19" s="459"/>
      <c r="BU19" s="460"/>
      <c r="BV19" s="458">
        <v>55405683</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
      <c r="A20" s="178"/>
      <c r="B20" s="508" t="s">
        <v>160</v>
      </c>
      <c r="C20" s="509"/>
      <c r="D20" s="509"/>
      <c r="E20" s="510"/>
      <c r="F20" s="510"/>
      <c r="G20" s="510"/>
      <c r="H20" s="510"/>
      <c r="I20" s="510"/>
      <c r="J20" s="510"/>
      <c r="K20" s="510"/>
      <c r="L20" s="518">
        <v>24520</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
      <c r="A21" s="178"/>
      <c r="B21" s="505" t="s">
        <v>161</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15">
      <c r="A22" s="178"/>
      <c r="B22" s="434" t="s">
        <v>162</v>
      </c>
      <c r="C22" s="435"/>
      <c r="D22" s="436"/>
      <c r="E22" s="443" t="s">
        <v>1</v>
      </c>
      <c r="F22" s="444"/>
      <c r="G22" s="444"/>
      <c r="H22" s="444"/>
      <c r="I22" s="444"/>
      <c r="J22" s="444"/>
      <c r="K22" s="445"/>
      <c r="L22" s="443" t="s">
        <v>163</v>
      </c>
      <c r="M22" s="444"/>
      <c r="N22" s="444"/>
      <c r="O22" s="444"/>
      <c r="P22" s="445"/>
      <c r="Q22" s="449" t="s">
        <v>164</v>
      </c>
      <c r="R22" s="450"/>
      <c r="S22" s="450"/>
      <c r="T22" s="450"/>
      <c r="U22" s="450"/>
      <c r="V22" s="451"/>
      <c r="W22" s="500" t="s">
        <v>165</v>
      </c>
      <c r="X22" s="435"/>
      <c r="Y22" s="436"/>
      <c r="Z22" s="443" t="s">
        <v>1</v>
      </c>
      <c r="AA22" s="444"/>
      <c r="AB22" s="444"/>
      <c r="AC22" s="444"/>
      <c r="AD22" s="444"/>
      <c r="AE22" s="444"/>
      <c r="AF22" s="444"/>
      <c r="AG22" s="445"/>
      <c r="AH22" s="461" t="s">
        <v>166</v>
      </c>
      <c r="AI22" s="444"/>
      <c r="AJ22" s="444"/>
      <c r="AK22" s="444"/>
      <c r="AL22" s="445"/>
      <c r="AM22" s="461" t="s">
        <v>167</v>
      </c>
      <c r="AN22" s="462"/>
      <c r="AO22" s="462"/>
      <c r="AP22" s="462"/>
      <c r="AQ22" s="462"/>
      <c r="AR22" s="463"/>
      <c r="AS22" s="449" t="s">
        <v>164</v>
      </c>
      <c r="AT22" s="450"/>
      <c r="AU22" s="450"/>
      <c r="AV22" s="450"/>
      <c r="AW22" s="450"/>
      <c r="AX22" s="467"/>
      <c r="AY22" s="484" t="s">
        <v>168</v>
      </c>
      <c r="AZ22" s="485"/>
      <c r="BA22" s="485"/>
      <c r="BB22" s="485"/>
      <c r="BC22" s="485"/>
      <c r="BD22" s="485"/>
      <c r="BE22" s="485"/>
      <c r="BF22" s="485"/>
      <c r="BG22" s="485"/>
      <c r="BH22" s="485"/>
      <c r="BI22" s="485"/>
      <c r="BJ22" s="485"/>
      <c r="BK22" s="485"/>
      <c r="BL22" s="485"/>
      <c r="BM22" s="486"/>
      <c r="BN22" s="487">
        <v>30853761</v>
      </c>
      <c r="BO22" s="488"/>
      <c r="BP22" s="488"/>
      <c r="BQ22" s="488"/>
      <c r="BR22" s="488"/>
      <c r="BS22" s="488"/>
      <c r="BT22" s="488"/>
      <c r="BU22" s="489"/>
      <c r="BV22" s="487">
        <v>40145892</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15">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169</v>
      </c>
      <c r="AZ23" s="473"/>
      <c r="BA23" s="473"/>
      <c r="BB23" s="473"/>
      <c r="BC23" s="473"/>
      <c r="BD23" s="473"/>
      <c r="BE23" s="473"/>
      <c r="BF23" s="473"/>
      <c r="BG23" s="473"/>
      <c r="BH23" s="473"/>
      <c r="BI23" s="473"/>
      <c r="BJ23" s="473"/>
      <c r="BK23" s="473"/>
      <c r="BL23" s="473"/>
      <c r="BM23" s="474"/>
      <c r="BN23" s="458">
        <v>22971808</v>
      </c>
      <c r="BO23" s="459"/>
      <c r="BP23" s="459"/>
      <c r="BQ23" s="459"/>
      <c r="BR23" s="459"/>
      <c r="BS23" s="459"/>
      <c r="BT23" s="459"/>
      <c r="BU23" s="460"/>
      <c r="BV23" s="458">
        <v>31857690</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
      <c r="A24" s="178"/>
      <c r="B24" s="437"/>
      <c r="C24" s="438"/>
      <c r="D24" s="439"/>
      <c r="E24" s="414" t="s">
        <v>170</v>
      </c>
      <c r="F24" s="415"/>
      <c r="G24" s="415"/>
      <c r="H24" s="415"/>
      <c r="I24" s="415"/>
      <c r="J24" s="415"/>
      <c r="K24" s="416"/>
      <c r="L24" s="411">
        <v>1</v>
      </c>
      <c r="M24" s="412"/>
      <c r="N24" s="412"/>
      <c r="O24" s="412"/>
      <c r="P24" s="413"/>
      <c r="Q24" s="411">
        <v>9320</v>
      </c>
      <c r="R24" s="412"/>
      <c r="S24" s="412"/>
      <c r="T24" s="412"/>
      <c r="U24" s="412"/>
      <c r="V24" s="413"/>
      <c r="W24" s="501"/>
      <c r="X24" s="438"/>
      <c r="Y24" s="439"/>
      <c r="Z24" s="414" t="s">
        <v>171</v>
      </c>
      <c r="AA24" s="415"/>
      <c r="AB24" s="415"/>
      <c r="AC24" s="415"/>
      <c r="AD24" s="415"/>
      <c r="AE24" s="415"/>
      <c r="AF24" s="415"/>
      <c r="AG24" s="416"/>
      <c r="AH24" s="411">
        <v>641</v>
      </c>
      <c r="AI24" s="412"/>
      <c r="AJ24" s="412"/>
      <c r="AK24" s="412"/>
      <c r="AL24" s="413"/>
      <c r="AM24" s="411">
        <v>1986459</v>
      </c>
      <c r="AN24" s="412"/>
      <c r="AO24" s="412"/>
      <c r="AP24" s="412"/>
      <c r="AQ24" s="412"/>
      <c r="AR24" s="413"/>
      <c r="AS24" s="411">
        <v>3099</v>
      </c>
      <c r="AT24" s="412"/>
      <c r="AU24" s="412"/>
      <c r="AV24" s="412"/>
      <c r="AW24" s="412"/>
      <c r="AX24" s="471"/>
      <c r="AY24" s="431" t="s">
        <v>172</v>
      </c>
      <c r="AZ24" s="432"/>
      <c r="BA24" s="432"/>
      <c r="BB24" s="432"/>
      <c r="BC24" s="432"/>
      <c r="BD24" s="432"/>
      <c r="BE24" s="432"/>
      <c r="BF24" s="432"/>
      <c r="BG24" s="432"/>
      <c r="BH24" s="432"/>
      <c r="BI24" s="432"/>
      <c r="BJ24" s="432"/>
      <c r="BK24" s="432"/>
      <c r="BL24" s="432"/>
      <c r="BM24" s="433"/>
      <c r="BN24" s="458">
        <v>19042126</v>
      </c>
      <c r="BO24" s="459"/>
      <c r="BP24" s="459"/>
      <c r="BQ24" s="459"/>
      <c r="BR24" s="459"/>
      <c r="BS24" s="459"/>
      <c r="BT24" s="459"/>
      <c r="BU24" s="460"/>
      <c r="BV24" s="458">
        <v>27907272</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15">
      <c r="A25" s="178"/>
      <c r="B25" s="437"/>
      <c r="C25" s="438"/>
      <c r="D25" s="439"/>
      <c r="E25" s="414" t="s">
        <v>173</v>
      </c>
      <c r="F25" s="415"/>
      <c r="G25" s="415"/>
      <c r="H25" s="415"/>
      <c r="I25" s="415"/>
      <c r="J25" s="415"/>
      <c r="K25" s="416"/>
      <c r="L25" s="411">
        <v>2</v>
      </c>
      <c r="M25" s="412"/>
      <c r="N25" s="412"/>
      <c r="O25" s="412"/>
      <c r="P25" s="413"/>
      <c r="Q25" s="411">
        <v>7580</v>
      </c>
      <c r="R25" s="412"/>
      <c r="S25" s="412"/>
      <c r="T25" s="412"/>
      <c r="U25" s="412"/>
      <c r="V25" s="413"/>
      <c r="W25" s="501"/>
      <c r="X25" s="438"/>
      <c r="Y25" s="439"/>
      <c r="Z25" s="414" t="s">
        <v>174</v>
      </c>
      <c r="AA25" s="415"/>
      <c r="AB25" s="415"/>
      <c r="AC25" s="415"/>
      <c r="AD25" s="415"/>
      <c r="AE25" s="415"/>
      <c r="AF25" s="415"/>
      <c r="AG25" s="416"/>
      <c r="AH25" s="411" t="s">
        <v>175</v>
      </c>
      <c r="AI25" s="412"/>
      <c r="AJ25" s="412"/>
      <c r="AK25" s="412"/>
      <c r="AL25" s="413"/>
      <c r="AM25" s="411" t="s">
        <v>175</v>
      </c>
      <c r="AN25" s="412"/>
      <c r="AO25" s="412"/>
      <c r="AP25" s="412"/>
      <c r="AQ25" s="412"/>
      <c r="AR25" s="413"/>
      <c r="AS25" s="411" t="s">
        <v>175</v>
      </c>
      <c r="AT25" s="412"/>
      <c r="AU25" s="412"/>
      <c r="AV25" s="412"/>
      <c r="AW25" s="412"/>
      <c r="AX25" s="471"/>
      <c r="AY25" s="484" t="s">
        <v>176</v>
      </c>
      <c r="AZ25" s="485"/>
      <c r="BA25" s="485"/>
      <c r="BB25" s="485"/>
      <c r="BC25" s="485"/>
      <c r="BD25" s="485"/>
      <c r="BE25" s="485"/>
      <c r="BF25" s="485"/>
      <c r="BG25" s="485"/>
      <c r="BH25" s="485"/>
      <c r="BI25" s="485"/>
      <c r="BJ25" s="485"/>
      <c r="BK25" s="485"/>
      <c r="BL25" s="485"/>
      <c r="BM25" s="486"/>
      <c r="BN25" s="487">
        <v>5700991</v>
      </c>
      <c r="BO25" s="488"/>
      <c r="BP25" s="488"/>
      <c r="BQ25" s="488"/>
      <c r="BR25" s="488"/>
      <c r="BS25" s="488"/>
      <c r="BT25" s="488"/>
      <c r="BU25" s="489"/>
      <c r="BV25" s="487">
        <v>3602798</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15">
      <c r="A26" s="178"/>
      <c r="B26" s="437"/>
      <c r="C26" s="438"/>
      <c r="D26" s="439"/>
      <c r="E26" s="414" t="s">
        <v>177</v>
      </c>
      <c r="F26" s="415"/>
      <c r="G26" s="415"/>
      <c r="H26" s="415"/>
      <c r="I26" s="415"/>
      <c r="J26" s="415"/>
      <c r="K26" s="416"/>
      <c r="L26" s="411">
        <v>1</v>
      </c>
      <c r="M26" s="412"/>
      <c r="N26" s="412"/>
      <c r="O26" s="412"/>
      <c r="P26" s="413"/>
      <c r="Q26" s="411">
        <v>6360</v>
      </c>
      <c r="R26" s="412"/>
      <c r="S26" s="412"/>
      <c r="T26" s="412"/>
      <c r="U26" s="412"/>
      <c r="V26" s="413"/>
      <c r="W26" s="501"/>
      <c r="X26" s="438"/>
      <c r="Y26" s="439"/>
      <c r="Z26" s="414" t="s">
        <v>178</v>
      </c>
      <c r="AA26" s="469"/>
      <c r="AB26" s="469"/>
      <c r="AC26" s="469"/>
      <c r="AD26" s="469"/>
      <c r="AE26" s="469"/>
      <c r="AF26" s="469"/>
      <c r="AG26" s="470"/>
      <c r="AH26" s="411">
        <v>69</v>
      </c>
      <c r="AI26" s="412"/>
      <c r="AJ26" s="412"/>
      <c r="AK26" s="412"/>
      <c r="AL26" s="413"/>
      <c r="AM26" s="411">
        <v>226251</v>
      </c>
      <c r="AN26" s="412"/>
      <c r="AO26" s="412"/>
      <c r="AP26" s="412"/>
      <c r="AQ26" s="412"/>
      <c r="AR26" s="413"/>
      <c r="AS26" s="411">
        <v>3279</v>
      </c>
      <c r="AT26" s="412"/>
      <c r="AU26" s="412"/>
      <c r="AV26" s="412"/>
      <c r="AW26" s="412"/>
      <c r="AX26" s="471"/>
      <c r="AY26" s="498" t="s">
        <v>179</v>
      </c>
      <c r="AZ26" s="418"/>
      <c r="BA26" s="418"/>
      <c r="BB26" s="418"/>
      <c r="BC26" s="418"/>
      <c r="BD26" s="418"/>
      <c r="BE26" s="418"/>
      <c r="BF26" s="418"/>
      <c r="BG26" s="418"/>
      <c r="BH26" s="418"/>
      <c r="BI26" s="418"/>
      <c r="BJ26" s="418"/>
      <c r="BK26" s="418"/>
      <c r="BL26" s="418"/>
      <c r="BM26" s="499"/>
      <c r="BN26" s="458" t="s">
        <v>175</v>
      </c>
      <c r="BO26" s="459"/>
      <c r="BP26" s="459"/>
      <c r="BQ26" s="459"/>
      <c r="BR26" s="459"/>
      <c r="BS26" s="459"/>
      <c r="BT26" s="459"/>
      <c r="BU26" s="460"/>
      <c r="BV26" s="458" t="s">
        <v>175</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
      <c r="A27" s="178"/>
      <c r="B27" s="437"/>
      <c r="C27" s="438"/>
      <c r="D27" s="439"/>
      <c r="E27" s="414" t="s">
        <v>180</v>
      </c>
      <c r="F27" s="415"/>
      <c r="G27" s="415"/>
      <c r="H27" s="415"/>
      <c r="I27" s="415"/>
      <c r="J27" s="415"/>
      <c r="K27" s="416"/>
      <c r="L27" s="411">
        <v>1</v>
      </c>
      <c r="M27" s="412"/>
      <c r="N27" s="412"/>
      <c r="O27" s="412"/>
      <c r="P27" s="413"/>
      <c r="Q27" s="411">
        <v>4660</v>
      </c>
      <c r="R27" s="412"/>
      <c r="S27" s="412"/>
      <c r="T27" s="412"/>
      <c r="U27" s="412"/>
      <c r="V27" s="413"/>
      <c r="W27" s="501"/>
      <c r="X27" s="438"/>
      <c r="Y27" s="439"/>
      <c r="Z27" s="414" t="s">
        <v>181</v>
      </c>
      <c r="AA27" s="415"/>
      <c r="AB27" s="415"/>
      <c r="AC27" s="415"/>
      <c r="AD27" s="415"/>
      <c r="AE27" s="415"/>
      <c r="AF27" s="415"/>
      <c r="AG27" s="416"/>
      <c r="AH27" s="411">
        <v>26</v>
      </c>
      <c r="AI27" s="412"/>
      <c r="AJ27" s="412"/>
      <c r="AK27" s="412"/>
      <c r="AL27" s="413"/>
      <c r="AM27" s="411">
        <v>81384</v>
      </c>
      <c r="AN27" s="412"/>
      <c r="AO27" s="412"/>
      <c r="AP27" s="412"/>
      <c r="AQ27" s="412"/>
      <c r="AR27" s="413"/>
      <c r="AS27" s="411">
        <v>3130</v>
      </c>
      <c r="AT27" s="412"/>
      <c r="AU27" s="412"/>
      <c r="AV27" s="412"/>
      <c r="AW27" s="412"/>
      <c r="AX27" s="471"/>
      <c r="AY27" s="495" t="s">
        <v>182</v>
      </c>
      <c r="AZ27" s="496"/>
      <c r="BA27" s="496"/>
      <c r="BB27" s="496"/>
      <c r="BC27" s="496"/>
      <c r="BD27" s="496"/>
      <c r="BE27" s="496"/>
      <c r="BF27" s="496"/>
      <c r="BG27" s="496"/>
      <c r="BH27" s="496"/>
      <c r="BI27" s="496"/>
      <c r="BJ27" s="496"/>
      <c r="BK27" s="496"/>
      <c r="BL27" s="496"/>
      <c r="BM27" s="497"/>
      <c r="BN27" s="492" t="s">
        <v>175</v>
      </c>
      <c r="BO27" s="493"/>
      <c r="BP27" s="493"/>
      <c r="BQ27" s="493"/>
      <c r="BR27" s="493"/>
      <c r="BS27" s="493"/>
      <c r="BT27" s="493"/>
      <c r="BU27" s="494"/>
      <c r="BV27" s="492" t="s">
        <v>175</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15">
      <c r="A28" s="178"/>
      <c r="B28" s="437"/>
      <c r="C28" s="438"/>
      <c r="D28" s="439"/>
      <c r="E28" s="414" t="s">
        <v>183</v>
      </c>
      <c r="F28" s="415"/>
      <c r="G28" s="415"/>
      <c r="H28" s="415"/>
      <c r="I28" s="415"/>
      <c r="J28" s="415"/>
      <c r="K28" s="416"/>
      <c r="L28" s="411">
        <v>1</v>
      </c>
      <c r="M28" s="412"/>
      <c r="N28" s="412"/>
      <c r="O28" s="412"/>
      <c r="P28" s="413"/>
      <c r="Q28" s="411">
        <v>3910</v>
      </c>
      <c r="R28" s="412"/>
      <c r="S28" s="412"/>
      <c r="T28" s="412"/>
      <c r="U28" s="412"/>
      <c r="V28" s="413"/>
      <c r="W28" s="501"/>
      <c r="X28" s="438"/>
      <c r="Y28" s="439"/>
      <c r="Z28" s="414" t="s">
        <v>184</v>
      </c>
      <c r="AA28" s="415"/>
      <c r="AB28" s="415"/>
      <c r="AC28" s="415"/>
      <c r="AD28" s="415"/>
      <c r="AE28" s="415"/>
      <c r="AF28" s="415"/>
      <c r="AG28" s="416"/>
      <c r="AH28" s="411" t="s">
        <v>175</v>
      </c>
      <c r="AI28" s="412"/>
      <c r="AJ28" s="412"/>
      <c r="AK28" s="412"/>
      <c r="AL28" s="413"/>
      <c r="AM28" s="411" t="s">
        <v>127</v>
      </c>
      <c r="AN28" s="412"/>
      <c r="AO28" s="412"/>
      <c r="AP28" s="412"/>
      <c r="AQ28" s="412"/>
      <c r="AR28" s="413"/>
      <c r="AS28" s="411" t="s">
        <v>175</v>
      </c>
      <c r="AT28" s="412"/>
      <c r="AU28" s="412"/>
      <c r="AV28" s="412"/>
      <c r="AW28" s="412"/>
      <c r="AX28" s="471"/>
      <c r="AY28" s="475" t="s">
        <v>185</v>
      </c>
      <c r="AZ28" s="476"/>
      <c r="BA28" s="476"/>
      <c r="BB28" s="477"/>
      <c r="BC28" s="484" t="s">
        <v>47</v>
      </c>
      <c r="BD28" s="485"/>
      <c r="BE28" s="485"/>
      <c r="BF28" s="485"/>
      <c r="BG28" s="485"/>
      <c r="BH28" s="485"/>
      <c r="BI28" s="485"/>
      <c r="BJ28" s="485"/>
      <c r="BK28" s="485"/>
      <c r="BL28" s="485"/>
      <c r="BM28" s="486"/>
      <c r="BN28" s="487">
        <v>13489706</v>
      </c>
      <c r="BO28" s="488"/>
      <c r="BP28" s="488"/>
      <c r="BQ28" s="488"/>
      <c r="BR28" s="488"/>
      <c r="BS28" s="488"/>
      <c r="BT28" s="488"/>
      <c r="BU28" s="489"/>
      <c r="BV28" s="487">
        <v>11589433</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15">
      <c r="A29" s="178"/>
      <c r="B29" s="437"/>
      <c r="C29" s="438"/>
      <c r="D29" s="439"/>
      <c r="E29" s="414" t="s">
        <v>186</v>
      </c>
      <c r="F29" s="415"/>
      <c r="G29" s="415"/>
      <c r="H29" s="415"/>
      <c r="I29" s="415"/>
      <c r="J29" s="415"/>
      <c r="K29" s="416"/>
      <c r="L29" s="411">
        <v>22</v>
      </c>
      <c r="M29" s="412"/>
      <c r="N29" s="412"/>
      <c r="O29" s="412"/>
      <c r="P29" s="413"/>
      <c r="Q29" s="411">
        <v>3640</v>
      </c>
      <c r="R29" s="412"/>
      <c r="S29" s="412"/>
      <c r="T29" s="412"/>
      <c r="U29" s="412"/>
      <c r="V29" s="413"/>
      <c r="W29" s="502"/>
      <c r="X29" s="503"/>
      <c r="Y29" s="504"/>
      <c r="Z29" s="414" t="s">
        <v>187</v>
      </c>
      <c r="AA29" s="415"/>
      <c r="AB29" s="415"/>
      <c r="AC29" s="415"/>
      <c r="AD29" s="415"/>
      <c r="AE29" s="415"/>
      <c r="AF29" s="415"/>
      <c r="AG29" s="416"/>
      <c r="AH29" s="411">
        <v>667</v>
      </c>
      <c r="AI29" s="412"/>
      <c r="AJ29" s="412"/>
      <c r="AK29" s="412"/>
      <c r="AL29" s="413"/>
      <c r="AM29" s="411">
        <v>2067843</v>
      </c>
      <c r="AN29" s="412"/>
      <c r="AO29" s="412"/>
      <c r="AP29" s="412"/>
      <c r="AQ29" s="412"/>
      <c r="AR29" s="413"/>
      <c r="AS29" s="411">
        <v>3100</v>
      </c>
      <c r="AT29" s="412"/>
      <c r="AU29" s="412"/>
      <c r="AV29" s="412"/>
      <c r="AW29" s="412"/>
      <c r="AX29" s="471"/>
      <c r="AY29" s="478"/>
      <c r="AZ29" s="479"/>
      <c r="BA29" s="479"/>
      <c r="BB29" s="480"/>
      <c r="BC29" s="472" t="s">
        <v>188</v>
      </c>
      <c r="BD29" s="473"/>
      <c r="BE29" s="473"/>
      <c r="BF29" s="473"/>
      <c r="BG29" s="473"/>
      <c r="BH29" s="473"/>
      <c r="BI29" s="473"/>
      <c r="BJ29" s="473"/>
      <c r="BK29" s="473"/>
      <c r="BL29" s="473"/>
      <c r="BM29" s="474"/>
      <c r="BN29" s="458">
        <v>4215</v>
      </c>
      <c r="BO29" s="459"/>
      <c r="BP29" s="459"/>
      <c r="BQ29" s="459"/>
      <c r="BR29" s="459"/>
      <c r="BS29" s="459"/>
      <c r="BT29" s="459"/>
      <c r="BU29" s="460"/>
      <c r="BV29" s="458">
        <v>4215</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189</v>
      </c>
      <c r="X30" s="426"/>
      <c r="Y30" s="426"/>
      <c r="Z30" s="426"/>
      <c r="AA30" s="426"/>
      <c r="AB30" s="426"/>
      <c r="AC30" s="426"/>
      <c r="AD30" s="426"/>
      <c r="AE30" s="426"/>
      <c r="AF30" s="426"/>
      <c r="AG30" s="427"/>
      <c r="AH30" s="428">
        <v>95.4</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49</v>
      </c>
      <c r="BD30" s="432"/>
      <c r="BE30" s="432"/>
      <c r="BF30" s="432"/>
      <c r="BG30" s="432"/>
      <c r="BH30" s="432"/>
      <c r="BI30" s="432"/>
      <c r="BJ30" s="432"/>
      <c r="BK30" s="432"/>
      <c r="BL30" s="432"/>
      <c r="BM30" s="433"/>
      <c r="BN30" s="492">
        <v>8427993</v>
      </c>
      <c r="BO30" s="493"/>
      <c r="BP30" s="493"/>
      <c r="BQ30" s="493"/>
      <c r="BR30" s="493"/>
      <c r="BS30" s="493"/>
      <c r="BT30" s="493"/>
      <c r="BU30" s="494"/>
      <c r="BV30" s="492">
        <v>14447498</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7" t="s">
        <v>190</v>
      </c>
      <c r="D32" s="417"/>
      <c r="E32" s="417"/>
      <c r="F32" s="417"/>
      <c r="G32" s="417"/>
      <c r="H32" s="417"/>
      <c r="I32" s="417"/>
      <c r="J32" s="417"/>
      <c r="K32" s="417"/>
      <c r="L32" s="417"/>
      <c r="M32" s="417"/>
      <c r="N32" s="417"/>
      <c r="O32" s="417"/>
      <c r="P32" s="417"/>
      <c r="Q32" s="417"/>
      <c r="R32" s="417"/>
      <c r="S32" s="417"/>
      <c r="U32" s="418" t="s">
        <v>191</v>
      </c>
      <c r="V32" s="418"/>
      <c r="W32" s="418"/>
      <c r="X32" s="418"/>
      <c r="Y32" s="418"/>
      <c r="Z32" s="418"/>
      <c r="AA32" s="418"/>
      <c r="AB32" s="418"/>
      <c r="AC32" s="418"/>
      <c r="AD32" s="418"/>
      <c r="AE32" s="418"/>
      <c r="AF32" s="418"/>
      <c r="AG32" s="418"/>
      <c r="AH32" s="418"/>
      <c r="AI32" s="418"/>
      <c r="AJ32" s="418"/>
      <c r="AK32" s="418"/>
      <c r="AM32" s="418" t="s">
        <v>192</v>
      </c>
      <c r="AN32" s="418"/>
      <c r="AO32" s="418"/>
      <c r="AP32" s="418"/>
      <c r="AQ32" s="418"/>
      <c r="AR32" s="418"/>
      <c r="AS32" s="418"/>
      <c r="AT32" s="418"/>
      <c r="AU32" s="418"/>
      <c r="AV32" s="418"/>
      <c r="AW32" s="418"/>
      <c r="AX32" s="418"/>
      <c r="AY32" s="418"/>
      <c r="AZ32" s="418"/>
      <c r="BA32" s="418"/>
      <c r="BB32" s="418"/>
      <c r="BC32" s="418"/>
      <c r="BE32" s="418" t="s">
        <v>193</v>
      </c>
      <c r="BF32" s="418"/>
      <c r="BG32" s="418"/>
      <c r="BH32" s="418"/>
      <c r="BI32" s="418"/>
      <c r="BJ32" s="418"/>
      <c r="BK32" s="418"/>
      <c r="BL32" s="418"/>
      <c r="BM32" s="418"/>
      <c r="BN32" s="418"/>
      <c r="BO32" s="418"/>
      <c r="BP32" s="418"/>
      <c r="BQ32" s="418"/>
      <c r="BR32" s="418"/>
      <c r="BS32" s="418"/>
      <c r="BT32" s="418"/>
      <c r="BU32" s="418"/>
      <c r="BW32" s="418" t="s">
        <v>194</v>
      </c>
      <c r="BX32" s="418"/>
      <c r="BY32" s="418"/>
      <c r="BZ32" s="418"/>
      <c r="CA32" s="418"/>
      <c r="CB32" s="418"/>
      <c r="CC32" s="418"/>
      <c r="CD32" s="418"/>
      <c r="CE32" s="418"/>
      <c r="CF32" s="418"/>
      <c r="CG32" s="418"/>
      <c r="CH32" s="418"/>
      <c r="CI32" s="418"/>
      <c r="CJ32" s="418"/>
      <c r="CK32" s="418"/>
      <c r="CL32" s="418"/>
      <c r="CM32" s="418"/>
      <c r="CO32" s="418" t="s">
        <v>195</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15">
      <c r="A33" s="178"/>
      <c r="B33" s="202"/>
      <c r="C33" s="410" t="s">
        <v>196</v>
      </c>
      <c r="D33" s="410"/>
      <c r="E33" s="409" t="s">
        <v>197</v>
      </c>
      <c r="F33" s="409"/>
      <c r="G33" s="409"/>
      <c r="H33" s="409"/>
      <c r="I33" s="409"/>
      <c r="J33" s="409"/>
      <c r="K33" s="409"/>
      <c r="L33" s="409"/>
      <c r="M33" s="409"/>
      <c r="N33" s="409"/>
      <c r="O33" s="409"/>
      <c r="P33" s="409"/>
      <c r="Q33" s="409"/>
      <c r="R33" s="409"/>
      <c r="S33" s="409"/>
      <c r="T33" s="203"/>
      <c r="U33" s="410" t="s">
        <v>196</v>
      </c>
      <c r="V33" s="410"/>
      <c r="W33" s="409" t="s">
        <v>197</v>
      </c>
      <c r="X33" s="409"/>
      <c r="Y33" s="409"/>
      <c r="Z33" s="409"/>
      <c r="AA33" s="409"/>
      <c r="AB33" s="409"/>
      <c r="AC33" s="409"/>
      <c r="AD33" s="409"/>
      <c r="AE33" s="409"/>
      <c r="AF33" s="409"/>
      <c r="AG33" s="409"/>
      <c r="AH33" s="409"/>
      <c r="AI33" s="409"/>
      <c r="AJ33" s="409"/>
      <c r="AK33" s="409"/>
      <c r="AL33" s="203"/>
      <c r="AM33" s="410" t="s">
        <v>196</v>
      </c>
      <c r="AN33" s="410"/>
      <c r="AO33" s="409" t="s">
        <v>197</v>
      </c>
      <c r="AP33" s="409"/>
      <c r="AQ33" s="409"/>
      <c r="AR33" s="409"/>
      <c r="AS33" s="409"/>
      <c r="AT33" s="409"/>
      <c r="AU33" s="409"/>
      <c r="AV33" s="409"/>
      <c r="AW33" s="409"/>
      <c r="AX33" s="409"/>
      <c r="AY33" s="409"/>
      <c r="AZ33" s="409"/>
      <c r="BA33" s="409"/>
      <c r="BB33" s="409"/>
      <c r="BC33" s="409"/>
      <c r="BD33" s="204"/>
      <c r="BE33" s="409" t="s">
        <v>198</v>
      </c>
      <c r="BF33" s="409"/>
      <c r="BG33" s="409" t="s">
        <v>199</v>
      </c>
      <c r="BH33" s="409"/>
      <c r="BI33" s="409"/>
      <c r="BJ33" s="409"/>
      <c r="BK33" s="409"/>
      <c r="BL33" s="409"/>
      <c r="BM33" s="409"/>
      <c r="BN33" s="409"/>
      <c r="BO33" s="409"/>
      <c r="BP33" s="409"/>
      <c r="BQ33" s="409"/>
      <c r="BR33" s="409"/>
      <c r="BS33" s="409"/>
      <c r="BT33" s="409"/>
      <c r="BU33" s="409"/>
      <c r="BV33" s="204"/>
      <c r="BW33" s="410" t="s">
        <v>198</v>
      </c>
      <c r="BX33" s="410"/>
      <c r="BY33" s="409" t="s">
        <v>200</v>
      </c>
      <c r="BZ33" s="409"/>
      <c r="CA33" s="409"/>
      <c r="CB33" s="409"/>
      <c r="CC33" s="409"/>
      <c r="CD33" s="409"/>
      <c r="CE33" s="409"/>
      <c r="CF33" s="409"/>
      <c r="CG33" s="409"/>
      <c r="CH33" s="409"/>
      <c r="CI33" s="409"/>
      <c r="CJ33" s="409"/>
      <c r="CK33" s="409"/>
      <c r="CL33" s="409"/>
      <c r="CM33" s="409"/>
      <c r="CN33" s="203"/>
      <c r="CO33" s="410" t="s">
        <v>196</v>
      </c>
      <c r="CP33" s="410"/>
      <c r="CQ33" s="409" t="s">
        <v>201</v>
      </c>
      <c r="CR33" s="409"/>
      <c r="CS33" s="409"/>
      <c r="CT33" s="409"/>
      <c r="CU33" s="409"/>
      <c r="CV33" s="409"/>
      <c r="CW33" s="409"/>
      <c r="CX33" s="409"/>
      <c r="CY33" s="409"/>
      <c r="CZ33" s="409"/>
      <c r="DA33" s="409"/>
      <c r="DB33" s="409"/>
      <c r="DC33" s="409"/>
      <c r="DD33" s="409"/>
      <c r="DE33" s="409"/>
      <c r="DF33" s="203"/>
      <c r="DG33" s="408" t="s">
        <v>202</v>
      </c>
      <c r="DH33" s="408"/>
      <c r="DI33" s="205"/>
    </row>
    <row r="34" spans="1:113" ht="32.25" customHeight="1" x14ac:dyDescent="0.15">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2</v>
      </c>
      <c r="V34" s="406"/>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178"/>
      <c r="AM34" s="406">
        <f>IF(AO34="","",MAX(C34:D43,U34:V43)+1)</f>
        <v>5</v>
      </c>
      <c r="AN34" s="406"/>
      <c r="AO34" s="407" t="str">
        <f>IF('各会計、関係団体の財政状況及び健全化判断比率'!B31="","",'各会計、関係団体の財政状況及び健全化判断比率'!B31)</f>
        <v>水道事業会計</v>
      </c>
      <c r="AP34" s="407"/>
      <c r="AQ34" s="407"/>
      <c r="AR34" s="407"/>
      <c r="AS34" s="407"/>
      <c r="AT34" s="407"/>
      <c r="AU34" s="407"/>
      <c r="AV34" s="407"/>
      <c r="AW34" s="407"/>
      <c r="AX34" s="407"/>
      <c r="AY34" s="407"/>
      <c r="AZ34" s="407"/>
      <c r="BA34" s="407"/>
      <c r="BB34" s="407"/>
      <c r="BC34" s="407"/>
      <c r="BD34" s="178"/>
      <c r="BE34" s="406">
        <f>IF(BG34="","",MAX(C34:D43,U34:V43,AM34:AN43)+1)</f>
        <v>10</v>
      </c>
      <c r="BF34" s="406"/>
      <c r="BG34" s="407" t="str">
        <f>IF('各会計、関係団体の財政状況及び健全化判断比率'!B36="","",'各会計、関係団体の財政状況及び健全化判断比率'!B36)</f>
        <v>魚市場特別会計</v>
      </c>
      <c r="BH34" s="407"/>
      <c r="BI34" s="407"/>
      <c r="BJ34" s="407"/>
      <c r="BK34" s="407"/>
      <c r="BL34" s="407"/>
      <c r="BM34" s="407"/>
      <c r="BN34" s="407"/>
      <c r="BO34" s="407"/>
      <c r="BP34" s="407"/>
      <c r="BQ34" s="407"/>
      <c r="BR34" s="407"/>
      <c r="BS34" s="407"/>
      <c r="BT34" s="407"/>
      <c r="BU34" s="407"/>
      <c r="BV34" s="178"/>
      <c r="BW34" s="406">
        <f>IF(BY34="","",MAX(C34:D43,U34:V43,AM34:AN43,BE34:BF43)+1)</f>
        <v>12</v>
      </c>
      <c r="BX34" s="406"/>
      <c r="BY34" s="407" t="str">
        <f>IF('各会計、関係団体の財政状況及び健全化判断比率'!B68="","",'各会計、関係団体の財政状況及び健全化判断比率'!B68)</f>
        <v>宮城県市町村職員退職手当組合</v>
      </c>
      <c r="BZ34" s="407"/>
      <c r="CA34" s="407"/>
      <c r="CB34" s="407"/>
      <c r="CC34" s="407"/>
      <c r="CD34" s="407"/>
      <c r="CE34" s="407"/>
      <c r="CF34" s="407"/>
      <c r="CG34" s="407"/>
      <c r="CH34" s="407"/>
      <c r="CI34" s="407"/>
      <c r="CJ34" s="407"/>
      <c r="CK34" s="407"/>
      <c r="CL34" s="407"/>
      <c r="CM34" s="407"/>
      <c r="CN34" s="178"/>
      <c r="CO34" s="406">
        <f>IF(CQ34="","",MAX(C34:D43,U34:V43,AM34:AN43,BE34:BF43,BW34:BX43)+1)</f>
        <v>18</v>
      </c>
      <c r="CP34" s="406"/>
      <c r="CQ34" s="407" t="str">
        <f>IF('各会計、関係団体の財政状況及び健全化判断比率'!BS7="","",'各会計、関係団体の財政状況及び健全化判断比率'!BS7)</f>
        <v>気仙沼産業センター</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15">
      <c r="A35" s="178"/>
      <c r="B35" s="202"/>
      <c r="C35" s="406" t="str">
        <f>IF(E35="","",C34+1)</f>
        <v/>
      </c>
      <c r="D35" s="406"/>
      <c r="E35" s="407" t="str">
        <f>IF('各会計、関係団体の財政状況及び健全化判断比率'!B8="","",'各会計、関係団体の財政状況及び健全化判断比率'!B8)</f>
        <v/>
      </c>
      <c r="F35" s="407"/>
      <c r="G35" s="407"/>
      <c r="H35" s="407"/>
      <c r="I35" s="407"/>
      <c r="J35" s="407"/>
      <c r="K35" s="407"/>
      <c r="L35" s="407"/>
      <c r="M35" s="407"/>
      <c r="N35" s="407"/>
      <c r="O35" s="407"/>
      <c r="P35" s="407"/>
      <c r="Q35" s="407"/>
      <c r="R35" s="407"/>
      <c r="S35" s="407"/>
      <c r="T35" s="178"/>
      <c r="U35" s="406">
        <f>IF(W35="","",U34+1)</f>
        <v>3</v>
      </c>
      <c r="V35" s="406"/>
      <c r="W35" s="407" t="str">
        <f>IF('各会計、関係団体の財政状況及び健全化判断比率'!B29="","",'各会計、関係団体の財政状況及び健全化判断比率'!B29)</f>
        <v>介護保険特別会計</v>
      </c>
      <c r="X35" s="407"/>
      <c r="Y35" s="407"/>
      <c r="Z35" s="407"/>
      <c r="AA35" s="407"/>
      <c r="AB35" s="407"/>
      <c r="AC35" s="407"/>
      <c r="AD35" s="407"/>
      <c r="AE35" s="407"/>
      <c r="AF35" s="407"/>
      <c r="AG35" s="407"/>
      <c r="AH35" s="407"/>
      <c r="AI35" s="407"/>
      <c r="AJ35" s="407"/>
      <c r="AK35" s="407"/>
      <c r="AL35" s="178"/>
      <c r="AM35" s="406">
        <f t="shared" ref="AM35:AM43" si="0">IF(AO35="","",AM34+1)</f>
        <v>6</v>
      </c>
      <c r="AN35" s="406"/>
      <c r="AO35" s="407" t="str">
        <f>IF('各会計、関係団体の財政状況及び健全化判断比率'!B32="","",'各会計、関係団体の財政状況及び健全化判断比率'!B32)</f>
        <v>簡易水道事業会計</v>
      </c>
      <c r="AP35" s="407"/>
      <c r="AQ35" s="407"/>
      <c r="AR35" s="407"/>
      <c r="AS35" s="407"/>
      <c r="AT35" s="407"/>
      <c r="AU35" s="407"/>
      <c r="AV35" s="407"/>
      <c r="AW35" s="407"/>
      <c r="AX35" s="407"/>
      <c r="AY35" s="407"/>
      <c r="AZ35" s="407"/>
      <c r="BA35" s="407"/>
      <c r="BB35" s="407"/>
      <c r="BC35" s="407"/>
      <c r="BD35" s="178"/>
      <c r="BE35" s="406">
        <f t="shared" ref="BE35:BE43" si="1">IF(BG35="","",BE34+1)</f>
        <v>11</v>
      </c>
      <c r="BF35" s="406"/>
      <c r="BG35" s="407" t="str">
        <f>IF('各会計、関係団体の財政状況及び健全化判断比率'!B37="","",'各会計、関係団体の財政状況及び健全化判断比率'!B37)</f>
        <v>唐桑半島ビジターセンター事業特別会計</v>
      </c>
      <c r="BH35" s="407"/>
      <c r="BI35" s="407"/>
      <c r="BJ35" s="407"/>
      <c r="BK35" s="407"/>
      <c r="BL35" s="407"/>
      <c r="BM35" s="407"/>
      <c r="BN35" s="407"/>
      <c r="BO35" s="407"/>
      <c r="BP35" s="407"/>
      <c r="BQ35" s="407"/>
      <c r="BR35" s="407"/>
      <c r="BS35" s="407"/>
      <c r="BT35" s="407"/>
      <c r="BU35" s="407"/>
      <c r="BV35" s="178"/>
      <c r="BW35" s="406">
        <f t="shared" ref="BW35:BW43" si="2">IF(BY35="","",BW34+1)</f>
        <v>13</v>
      </c>
      <c r="BX35" s="406"/>
      <c r="BY35" s="407" t="str">
        <f>IF('各会計、関係団体の財政状況及び健全化判断比率'!B69="","",'各会計、関係団体の財政状況及び健全化判断比率'!B69)</f>
        <v>宮城県市町村非常勤消防団員補償報償組合</v>
      </c>
      <c r="BZ35" s="407"/>
      <c r="CA35" s="407"/>
      <c r="CB35" s="407"/>
      <c r="CC35" s="407"/>
      <c r="CD35" s="407"/>
      <c r="CE35" s="407"/>
      <c r="CF35" s="407"/>
      <c r="CG35" s="407"/>
      <c r="CH35" s="407"/>
      <c r="CI35" s="407"/>
      <c r="CJ35" s="407"/>
      <c r="CK35" s="407"/>
      <c r="CL35" s="407"/>
      <c r="CM35" s="407"/>
      <c r="CN35" s="178"/>
      <c r="CO35" s="406">
        <f t="shared" ref="CO35:CO43" si="3">IF(CQ35="","",CO34+1)</f>
        <v>19</v>
      </c>
      <c r="CP35" s="406"/>
      <c r="CQ35" s="407" t="str">
        <f>IF('各会計、関係団体の財政状況及び健全化判断比率'!BS8="","",'各会計、関係団体の財政状況及び健全化判断比率'!BS8)</f>
        <v>道の駅大谷海岸</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15">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4</v>
      </c>
      <c r="V36" s="406"/>
      <c r="W36" s="407" t="str">
        <f>IF('各会計、関係団体の財政状況及び健全化判断比率'!B30="","",'各会計、関係団体の財政状況及び健全化判断比率'!B30)</f>
        <v>後期高齢者医療特別会計</v>
      </c>
      <c r="X36" s="407"/>
      <c r="Y36" s="407"/>
      <c r="Z36" s="407"/>
      <c r="AA36" s="407"/>
      <c r="AB36" s="407"/>
      <c r="AC36" s="407"/>
      <c r="AD36" s="407"/>
      <c r="AE36" s="407"/>
      <c r="AF36" s="407"/>
      <c r="AG36" s="407"/>
      <c r="AH36" s="407"/>
      <c r="AI36" s="407"/>
      <c r="AJ36" s="407"/>
      <c r="AK36" s="407"/>
      <c r="AL36" s="178"/>
      <c r="AM36" s="406">
        <f t="shared" si="0"/>
        <v>7</v>
      </c>
      <c r="AN36" s="406"/>
      <c r="AO36" s="407" t="str">
        <f>IF('各会計、関係団体の財政状況及び健全化判断比率'!B33="","",'各会計、関係団体の財政状況及び健全化判断比率'!B33)</f>
        <v>ガス事業会計</v>
      </c>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14</v>
      </c>
      <c r="BX36" s="406"/>
      <c r="BY36" s="407" t="str">
        <f>IF('各会計、関係団体の財政状況及び健全化判断比率'!B70="","",'各会計、関係団体の財政状況及び健全化判断比率'!B70)</f>
        <v>気仙沼・本吉地域広域行政事務組合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15">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f t="shared" si="0"/>
        <v>8</v>
      </c>
      <c r="AN37" s="406"/>
      <c r="AO37" s="407" t="str">
        <f>IF('各会計、関係団体の財政状況及び健全化判断比率'!B34="","",'各会計、関係団体の財政状況及び健全化判断比率'!B34)</f>
        <v>下水道事業会計</v>
      </c>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15</v>
      </c>
      <c r="BX37" s="406"/>
      <c r="BY37" s="407" t="str">
        <f>IF('各会計、関係団体の財政状況及び健全化判断比率'!B71="","",'各会計、関係団体の財政状況及び健全化判断比率'!B71)</f>
        <v>宮城県市町村自治振興センター</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15">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f t="shared" si="0"/>
        <v>9</v>
      </c>
      <c r="AN38" s="406"/>
      <c r="AO38" s="407" t="str">
        <f>IF('各会計、関係団体の財政状況及び健全化判断比率'!B35="","",'各会計、関係団体の財政状況及び健全化判断比率'!B35)</f>
        <v>病院事業会計</v>
      </c>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16</v>
      </c>
      <c r="BX38" s="406"/>
      <c r="BY38" s="407" t="str">
        <f>IF('各会計、関係団体の財政状況及び健全化判断比率'!B72="","",'各会計、関係団体の財政状況及び健全化判断比率'!B72)</f>
        <v>宮城県後期高齢者医療広域連合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15">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17</v>
      </c>
      <c r="BX39" s="406"/>
      <c r="BY39" s="407" t="str">
        <f>IF('各会計、関係団体の財政状況及び健全化判断比率'!B73="","",'各会計、関係団体の財政状況及び健全化判断比率'!B73)</f>
        <v>宮城県後期高齢者医療事業会計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15">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t="str">
        <f t="shared" si="2"/>
        <v/>
      </c>
      <c r="BX40" s="406"/>
      <c r="BY40" s="407" t="str">
        <f>IF('各会計、関係団体の財政状況及び健全化判断比率'!B74="","",'各会計、関係団体の財政状況及び健全化判断比率'!B74)</f>
        <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15">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t="str">
        <f t="shared" si="2"/>
        <v/>
      </c>
      <c r="BX41" s="406"/>
      <c r="BY41" s="407" t="str">
        <f>IF('各会計、関係団体の財政状況及び健全化判断比率'!B75="","",'各会計、関係団体の財政状況及び健全化判断比率'!B75)</f>
        <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15">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15">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203</v>
      </c>
      <c r="E46" s="403" t="s">
        <v>204</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15">
      <c r="E47" s="403" t="s">
        <v>205</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15">
      <c r="E48" s="403" t="s">
        <v>206</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15">
      <c r="E49" s="405" t="s">
        <v>207</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15">
      <c r="E50" s="403" t="s">
        <v>208</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15">
      <c r="E51" s="403" t="s">
        <v>209</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15">
      <c r="E52" s="403" t="s">
        <v>210</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15">
      <c r="E53" s="177" t="s">
        <v>602</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15" t="s">
        <v>562</v>
      </c>
      <c r="D34" s="1215"/>
      <c r="E34" s="1216"/>
      <c r="F34" s="32">
        <v>29.3</v>
      </c>
      <c r="G34" s="33">
        <v>32.19</v>
      </c>
      <c r="H34" s="33">
        <v>25.53</v>
      </c>
      <c r="I34" s="33">
        <v>19.309999999999999</v>
      </c>
      <c r="J34" s="34">
        <v>19.93</v>
      </c>
      <c r="K34" s="22"/>
      <c r="L34" s="22"/>
      <c r="M34" s="22"/>
      <c r="N34" s="22"/>
      <c r="O34" s="22"/>
      <c r="P34" s="22"/>
    </row>
    <row r="35" spans="1:16" ht="39" customHeight="1" x14ac:dyDescent="0.15">
      <c r="A35" s="22"/>
      <c r="B35" s="35"/>
      <c r="C35" s="1209" t="s">
        <v>563</v>
      </c>
      <c r="D35" s="1210"/>
      <c r="E35" s="1211"/>
      <c r="F35" s="36">
        <v>3.59</v>
      </c>
      <c r="G35" s="37">
        <v>3.6</v>
      </c>
      <c r="H35" s="37">
        <v>2.81</v>
      </c>
      <c r="I35" s="37">
        <v>4.58</v>
      </c>
      <c r="J35" s="38">
        <v>11.55</v>
      </c>
      <c r="K35" s="22"/>
      <c r="L35" s="22"/>
      <c r="M35" s="22"/>
      <c r="N35" s="22"/>
      <c r="O35" s="22"/>
      <c r="P35" s="22"/>
    </row>
    <row r="36" spans="1:16" ht="39" customHeight="1" x14ac:dyDescent="0.15">
      <c r="A36" s="22"/>
      <c r="B36" s="35"/>
      <c r="C36" s="1209" t="s">
        <v>564</v>
      </c>
      <c r="D36" s="1210"/>
      <c r="E36" s="1211"/>
      <c r="F36" s="36">
        <v>7.16</v>
      </c>
      <c r="G36" s="37">
        <v>6.75</v>
      </c>
      <c r="H36" s="37">
        <v>7.07</v>
      </c>
      <c r="I36" s="37">
        <v>6.94</v>
      </c>
      <c r="J36" s="38">
        <v>6.35</v>
      </c>
      <c r="K36" s="22"/>
      <c r="L36" s="22"/>
      <c r="M36" s="22"/>
      <c r="N36" s="22"/>
      <c r="O36" s="22"/>
      <c r="P36" s="22"/>
    </row>
    <row r="37" spans="1:16" ht="39" customHeight="1" x14ac:dyDescent="0.15">
      <c r="A37" s="22"/>
      <c r="B37" s="35"/>
      <c r="C37" s="1209" t="s">
        <v>565</v>
      </c>
      <c r="D37" s="1210"/>
      <c r="E37" s="1211"/>
      <c r="F37" s="36">
        <v>0.31</v>
      </c>
      <c r="G37" s="37">
        <v>0.7</v>
      </c>
      <c r="H37" s="37">
        <v>0.37</v>
      </c>
      <c r="I37" s="37">
        <v>0.97</v>
      </c>
      <c r="J37" s="38">
        <v>1.64</v>
      </c>
      <c r="K37" s="22"/>
      <c r="L37" s="22"/>
      <c r="M37" s="22"/>
      <c r="N37" s="22"/>
      <c r="O37" s="22"/>
      <c r="P37" s="22"/>
    </row>
    <row r="38" spans="1:16" ht="39" customHeight="1" x14ac:dyDescent="0.15">
      <c r="A38" s="22"/>
      <c r="B38" s="35"/>
      <c r="C38" s="1209" t="s">
        <v>566</v>
      </c>
      <c r="D38" s="1210"/>
      <c r="E38" s="1211"/>
      <c r="F38" s="36">
        <v>0.52</v>
      </c>
      <c r="G38" s="37">
        <v>0.76</v>
      </c>
      <c r="H38" s="37">
        <v>0.62</v>
      </c>
      <c r="I38" s="37">
        <v>0.85</v>
      </c>
      <c r="J38" s="38">
        <v>0.91</v>
      </c>
      <c r="K38" s="22"/>
      <c r="L38" s="22"/>
      <c r="M38" s="22"/>
      <c r="N38" s="22"/>
      <c r="O38" s="22"/>
      <c r="P38" s="22"/>
    </row>
    <row r="39" spans="1:16" ht="39" customHeight="1" x14ac:dyDescent="0.15">
      <c r="A39" s="22"/>
      <c r="B39" s="35"/>
      <c r="C39" s="1209" t="s">
        <v>567</v>
      </c>
      <c r="D39" s="1210"/>
      <c r="E39" s="1211"/>
      <c r="F39" s="36">
        <v>2.2200000000000002</v>
      </c>
      <c r="G39" s="37">
        <v>1.37</v>
      </c>
      <c r="H39" s="37">
        <v>1.06</v>
      </c>
      <c r="I39" s="37">
        <v>0.59</v>
      </c>
      <c r="J39" s="38">
        <v>0.77</v>
      </c>
      <c r="K39" s="22"/>
      <c r="L39" s="22"/>
      <c r="M39" s="22"/>
      <c r="N39" s="22"/>
      <c r="O39" s="22"/>
      <c r="P39" s="22"/>
    </row>
    <row r="40" spans="1:16" ht="39" customHeight="1" x14ac:dyDescent="0.15">
      <c r="A40" s="22"/>
      <c r="B40" s="35"/>
      <c r="C40" s="1209" t="s">
        <v>568</v>
      </c>
      <c r="D40" s="1210"/>
      <c r="E40" s="1211"/>
      <c r="F40" s="36" t="s">
        <v>526</v>
      </c>
      <c r="G40" s="37" t="s">
        <v>526</v>
      </c>
      <c r="H40" s="37" t="s">
        <v>526</v>
      </c>
      <c r="I40" s="37">
        <v>0.34</v>
      </c>
      <c r="J40" s="38">
        <v>0.25</v>
      </c>
      <c r="K40" s="22"/>
      <c r="L40" s="22"/>
      <c r="M40" s="22"/>
      <c r="N40" s="22"/>
      <c r="O40" s="22"/>
      <c r="P40" s="22"/>
    </row>
    <row r="41" spans="1:16" ht="39" customHeight="1" x14ac:dyDescent="0.15">
      <c r="A41" s="22"/>
      <c r="B41" s="35"/>
      <c r="C41" s="1209" t="s">
        <v>569</v>
      </c>
      <c r="D41" s="1210"/>
      <c r="E41" s="1211"/>
      <c r="F41" s="36" t="s">
        <v>526</v>
      </c>
      <c r="G41" s="37" t="s">
        <v>526</v>
      </c>
      <c r="H41" s="37" t="s">
        <v>526</v>
      </c>
      <c r="I41" s="37">
        <v>0.06</v>
      </c>
      <c r="J41" s="38">
        <v>0.08</v>
      </c>
      <c r="K41" s="22"/>
      <c r="L41" s="22"/>
      <c r="M41" s="22"/>
      <c r="N41" s="22"/>
      <c r="O41" s="22"/>
      <c r="P41" s="22"/>
    </row>
    <row r="42" spans="1:16" ht="39" customHeight="1" x14ac:dyDescent="0.15">
      <c r="A42" s="22"/>
      <c r="B42" s="39"/>
      <c r="C42" s="1209" t="s">
        <v>570</v>
      </c>
      <c r="D42" s="1210"/>
      <c r="E42" s="1211"/>
      <c r="F42" s="36" t="s">
        <v>526</v>
      </c>
      <c r="G42" s="37" t="s">
        <v>526</v>
      </c>
      <c r="H42" s="37" t="s">
        <v>526</v>
      </c>
      <c r="I42" s="37" t="s">
        <v>526</v>
      </c>
      <c r="J42" s="38" t="s">
        <v>526</v>
      </c>
      <c r="K42" s="22"/>
      <c r="L42" s="22"/>
      <c r="M42" s="22"/>
      <c r="N42" s="22"/>
      <c r="O42" s="22"/>
      <c r="P42" s="22"/>
    </row>
    <row r="43" spans="1:16" ht="39" customHeight="1" thickBot="1" x14ac:dyDescent="0.2">
      <c r="A43" s="22"/>
      <c r="B43" s="40"/>
      <c r="C43" s="1212" t="s">
        <v>571</v>
      </c>
      <c r="D43" s="1213"/>
      <c r="E43" s="1214"/>
      <c r="F43" s="41">
        <v>0.02</v>
      </c>
      <c r="G43" s="42">
        <v>0.04</v>
      </c>
      <c r="H43" s="42">
        <v>0.08</v>
      </c>
      <c r="I43" s="42">
        <v>0</v>
      </c>
      <c r="J43" s="43">
        <v>0.05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5rQzeEJaNiqi9Ho08/UiYICvTKbA8eMl6XNClVQU+Ym+pt5Om5Lw8UtjxFb11GjmhkFAbo7cbQQQ4kgck8vhvw==" saltValue="udMU3+9qVn3Iy3V22Qmg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35" t="s">
        <v>10</v>
      </c>
      <c r="C45" s="1236"/>
      <c r="D45" s="58"/>
      <c r="E45" s="1241" t="s">
        <v>11</v>
      </c>
      <c r="F45" s="1241"/>
      <c r="G45" s="1241"/>
      <c r="H45" s="1241"/>
      <c r="I45" s="1241"/>
      <c r="J45" s="1242"/>
      <c r="K45" s="59">
        <v>3143</v>
      </c>
      <c r="L45" s="60">
        <v>3121</v>
      </c>
      <c r="M45" s="60">
        <v>3040</v>
      </c>
      <c r="N45" s="60">
        <v>3308</v>
      </c>
      <c r="O45" s="61">
        <v>3475</v>
      </c>
      <c r="P45" s="48"/>
      <c r="Q45" s="48"/>
      <c r="R45" s="48"/>
      <c r="S45" s="48"/>
      <c r="T45" s="48"/>
      <c r="U45" s="48"/>
    </row>
    <row r="46" spans="1:21" ht="30.75" customHeight="1" x14ac:dyDescent="0.15">
      <c r="A46" s="48"/>
      <c r="B46" s="1237"/>
      <c r="C46" s="1238"/>
      <c r="D46" s="62"/>
      <c r="E46" s="1219" t="s">
        <v>12</v>
      </c>
      <c r="F46" s="1219"/>
      <c r="G46" s="1219"/>
      <c r="H46" s="1219"/>
      <c r="I46" s="1219"/>
      <c r="J46" s="1220"/>
      <c r="K46" s="63" t="s">
        <v>526</v>
      </c>
      <c r="L46" s="64" t="s">
        <v>526</v>
      </c>
      <c r="M46" s="64" t="s">
        <v>526</v>
      </c>
      <c r="N46" s="64" t="s">
        <v>526</v>
      </c>
      <c r="O46" s="65" t="s">
        <v>526</v>
      </c>
      <c r="P46" s="48"/>
      <c r="Q46" s="48"/>
      <c r="R46" s="48"/>
      <c r="S46" s="48"/>
      <c r="T46" s="48"/>
      <c r="U46" s="48"/>
    </row>
    <row r="47" spans="1:21" ht="30.75" customHeight="1" x14ac:dyDescent="0.15">
      <c r="A47" s="48"/>
      <c r="B47" s="1237"/>
      <c r="C47" s="1238"/>
      <c r="D47" s="62"/>
      <c r="E47" s="1219" t="s">
        <v>13</v>
      </c>
      <c r="F47" s="1219"/>
      <c r="G47" s="1219"/>
      <c r="H47" s="1219"/>
      <c r="I47" s="1219"/>
      <c r="J47" s="1220"/>
      <c r="K47" s="63" t="s">
        <v>526</v>
      </c>
      <c r="L47" s="64" t="s">
        <v>526</v>
      </c>
      <c r="M47" s="64" t="s">
        <v>526</v>
      </c>
      <c r="N47" s="64" t="s">
        <v>526</v>
      </c>
      <c r="O47" s="65" t="s">
        <v>526</v>
      </c>
      <c r="P47" s="48"/>
      <c r="Q47" s="48"/>
      <c r="R47" s="48"/>
      <c r="S47" s="48"/>
      <c r="T47" s="48"/>
      <c r="U47" s="48"/>
    </row>
    <row r="48" spans="1:21" ht="30.75" customHeight="1" x14ac:dyDescent="0.15">
      <c r="A48" s="48"/>
      <c r="B48" s="1237"/>
      <c r="C48" s="1238"/>
      <c r="D48" s="62"/>
      <c r="E48" s="1219" t="s">
        <v>14</v>
      </c>
      <c r="F48" s="1219"/>
      <c r="G48" s="1219"/>
      <c r="H48" s="1219"/>
      <c r="I48" s="1219"/>
      <c r="J48" s="1220"/>
      <c r="K48" s="63">
        <v>1317</v>
      </c>
      <c r="L48" s="64">
        <v>1389</v>
      </c>
      <c r="M48" s="64">
        <v>1313</v>
      </c>
      <c r="N48" s="64">
        <v>1113</v>
      </c>
      <c r="O48" s="65">
        <v>831</v>
      </c>
      <c r="P48" s="48"/>
      <c r="Q48" s="48"/>
      <c r="R48" s="48"/>
      <c r="S48" s="48"/>
      <c r="T48" s="48"/>
      <c r="U48" s="48"/>
    </row>
    <row r="49" spans="1:21" ht="30.75" customHeight="1" x14ac:dyDescent="0.15">
      <c r="A49" s="48"/>
      <c r="B49" s="1237"/>
      <c r="C49" s="1238"/>
      <c r="D49" s="62"/>
      <c r="E49" s="1219" t="s">
        <v>15</v>
      </c>
      <c r="F49" s="1219"/>
      <c r="G49" s="1219"/>
      <c r="H49" s="1219"/>
      <c r="I49" s="1219"/>
      <c r="J49" s="1220"/>
      <c r="K49" s="63">
        <v>62</v>
      </c>
      <c r="L49" s="64">
        <v>63</v>
      </c>
      <c r="M49" s="64">
        <v>65</v>
      </c>
      <c r="N49" s="64">
        <v>65</v>
      </c>
      <c r="O49" s="65">
        <v>53</v>
      </c>
      <c r="P49" s="48"/>
      <c r="Q49" s="48"/>
      <c r="R49" s="48"/>
      <c r="S49" s="48"/>
      <c r="T49" s="48"/>
      <c r="U49" s="48"/>
    </row>
    <row r="50" spans="1:21" ht="30.75" customHeight="1" x14ac:dyDescent="0.15">
      <c r="A50" s="48"/>
      <c r="B50" s="1237"/>
      <c r="C50" s="1238"/>
      <c r="D50" s="62"/>
      <c r="E50" s="1219" t="s">
        <v>16</v>
      </c>
      <c r="F50" s="1219"/>
      <c r="G50" s="1219"/>
      <c r="H50" s="1219"/>
      <c r="I50" s="1219"/>
      <c r="J50" s="1220"/>
      <c r="K50" s="63">
        <v>34</v>
      </c>
      <c r="L50" s="64">
        <v>0</v>
      </c>
      <c r="M50" s="64">
        <v>0</v>
      </c>
      <c r="N50" s="64">
        <v>0</v>
      </c>
      <c r="O50" s="65">
        <v>1</v>
      </c>
      <c r="P50" s="48"/>
      <c r="Q50" s="48"/>
      <c r="R50" s="48"/>
      <c r="S50" s="48"/>
      <c r="T50" s="48"/>
      <c r="U50" s="48"/>
    </row>
    <row r="51" spans="1:21" ht="30.75" customHeight="1" x14ac:dyDescent="0.15">
      <c r="A51" s="48"/>
      <c r="B51" s="1239"/>
      <c r="C51" s="1240"/>
      <c r="D51" s="66"/>
      <c r="E51" s="1219" t="s">
        <v>17</v>
      </c>
      <c r="F51" s="1219"/>
      <c r="G51" s="1219"/>
      <c r="H51" s="1219"/>
      <c r="I51" s="1219"/>
      <c r="J51" s="1220"/>
      <c r="K51" s="63" t="s">
        <v>526</v>
      </c>
      <c r="L51" s="64" t="s">
        <v>526</v>
      </c>
      <c r="M51" s="64" t="s">
        <v>526</v>
      </c>
      <c r="N51" s="64" t="s">
        <v>526</v>
      </c>
      <c r="O51" s="65" t="s">
        <v>526</v>
      </c>
      <c r="P51" s="48"/>
      <c r="Q51" s="48"/>
      <c r="R51" s="48"/>
      <c r="S51" s="48"/>
      <c r="T51" s="48"/>
      <c r="U51" s="48"/>
    </row>
    <row r="52" spans="1:21" ht="30.75" customHeight="1" x14ac:dyDescent="0.15">
      <c r="A52" s="48"/>
      <c r="B52" s="1217" t="s">
        <v>18</v>
      </c>
      <c r="C52" s="1218"/>
      <c r="D52" s="66"/>
      <c r="E52" s="1219" t="s">
        <v>19</v>
      </c>
      <c r="F52" s="1219"/>
      <c r="G52" s="1219"/>
      <c r="H52" s="1219"/>
      <c r="I52" s="1219"/>
      <c r="J52" s="1220"/>
      <c r="K52" s="63">
        <v>3035</v>
      </c>
      <c r="L52" s="64">
        <v>3080</v>
      </c>
      <c r="M52" s="64">
        <v>2976</v>
      </c>
      <c r="N52" s="64">
        <v>3097</v>
      </c>
      <c r="O52" s="65">
        <v>2903</v>
      </c>
      <c r="P52" s="48"/>
      <c r="Q52" s="48"/>
      <c r="R52" s="48"/>
      <c r="S52" s="48"/>
      <c r="T52" s="48"/>
      <c r="U52" s="48"/>
    </row>
    <row r="53" spans="1:21" ht="30.75" customHeight="1" thickBot="1" x14ac:dyDescent="0.2">
      <c r="A53" s="48"/>
      <c r="B53" s="1221" t="s">
        <v>20</v>
      </c>
      <c r="C53" s="1222"/>
      <c r="D53" s="67"/>
      <c r="E53" s="1223" t="s">
        <v>21</v>
      </c>
      <c r="F53" s="1223"/>
      <c r="G53" s="1223"/>
      <c r="H53" s="1223"/>
      <c r="I53" s="1223"/>
      <c r="J53" s="1224"/>
      <c r="K53" s="68">
        <v>1521</v>
      </c>
      <c r="L53" s="69">
        <v>1493</v>
      </c>
      <c r="M53" s="69">
        <v>1442</v>
      </c>
      <c r="N53" s="69">
        <v>1389</v>
      </c>
      <c r="O53" s="70">
        <v>1457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25" t="s">
        <v>24</v>
      </c>
      <c r="C57" s="1226"/>
      <c r="D57" s="1229" t="s">
        <v>25</v>
      </c>
      <c r="E57" s="1230"/>
      <c r="F57" s="1230"/>
      <c r="G57" s="1230"/>
      <c r="H57" s="1230"/>
      <c r="I57" s="1230"/>
      <c r="J57" s="1231"/>
      <c r="K57" s="83" t="s">
        <v>598</v>
      </c>
      <c r="L57" s="84" t="s">
        <v>600</v>
      </c>
      <c r="M57" s="84" t="s">
        <v>598</v>
      </c>
      <c r="N57" s="84" t="s">
        <v>601</v>
      </c>
      <c r="O57" s="85" t="s">
        <v>601</v>
      </c>
    </row>
    <row r="58" spans="1:21" ht="31.5" customHeight="1" thickBot="1" x14ac:dyDescent="0.2">
      <c r="B58" s="1227"/>
      <c r="C58" s="1228"/>
      <c r="D58" s="1232" t="s">
        <v>26</v>
      </c>
      <c r="E58" s="1233"/>
      <c r="F58" s="1233"/>
      <c r="G58" s="1233"/>
      <c r="H58" s="1233"/>
      <c r="I58" s="1233"/>
      <c r="J58" s="1234"/>
      <c r="K58" s="86" t="s">
        <v>599</v>
      </c>
      <c r="L58" s="87" t="s">
        <v>598</v>
      </c>
      <c r="M58" s="87" t="s">
        <v>598</v>
      </c>
      <c r="N58" s="87" t="s">
        <v>598</v>
      </c>
      <c r="O58" s="88" t="s">
        <v>601</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SllmuWhdTVX1r9Ps/pHZar5C6ELLhZDs926diY3nsyQRpjKHtnIs0lJc2nQ5x76Pc25LzfKyPicUZXTKht8cg==" saltValue="g0pUmg+vhdJMcvhDDFUpm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553</v>
      </c>
      <c r="J40" s="100" t="s">
        <v>554</v>
      </c>
      <c r="K40" s="100" t="s">
        <v>555</v>
      </c>
      <c r="L40" s="100" t="s">
        <v>556</v>
      </c>
      <c r="M40" s="101" t="s">
        <v>557</v>
      </c>
    </row>
    <row r="41" spans="2:13" ht="27.75" customHeight="1" x14ac:dyDescent="0.15">
      <c r="B41" s="1255" t="s">
        <v>29</v>
      </c>
      <c r="C41" s="1256"/>
      <c r="D41" s="102"/>
      <c r="E41" s="1257" t="s">
        <v>30</v>
      </c>
      <c r="F41" s="1257"/>
      <c r="G41" s="1257"/>
      <c r="H41" s="1258"/>
      <c r="I41" s="351">
        <v>40107</v>
      </c>
      <c r="J41" s="352">
        <v>39672</v>
      </c>
      <c r="K41" s="352">
        <v>38851</v>
      </c>
      <c r="L41" s="352">
        <v>39574</v>
      </c>
      <c r="M41" s="353">
        <v>30643</v>
      </c>
    </row>
    <row r="42" spans="2:13" ht="27.75" customHeight="1" x14ac:dyDescent="0.15">
      <c r="B42" s="1245"/>
      <c r="C42" s="1246"/>
      <c r="D42" s="103"/>
      <c r="E42" s="1249" t="s">
        <v>31</v>
      </c>
      <c r="F42" s="1249"/>
      <c r="G42" s="1249"/>
      <c r="H42" s="1250"/>
      <c r="I42" s="354">
        <v>100</v>
      </c>
      <c r="J42" s="355">
        <v>80</v>
      </c>
      <c r="K42" s="355">
        <v>60</v>
      </c>
      <c r="L42" s="355" t="s">
        <v>526</v>
      </c>
      <c r="M42" s="356" t="s">
        <v>526</v>
      </c>
    </row>
    <row r="43" spans="2:13" ht="27.75" customHeight="1" x14ac:dyDescent="0.15">
      <c r="B43" s="1245"/>
      <c r="C43" s="1246"/>
      <c r="D43" s="103"/>
      <c r="E43" s="1249" t="s">
        <v>32</v>
      </c>
      <c r="F43" s="1249"/>
      <c r="G43" s="1249"/>
      <c r="H43" s="1250"/>
      <c r="I43" s="354">
        <v>15534</v>
      </c>
      <c r="J43" s="355">
        <v>14184</v>
      </c>
      <c r="K43" s="355">
        <v>13246</v>
      </c>
      <c r="L43" s="355">
        <v>12233</v>
      </c>
      <c r="M43" s="356">
        <v>11438</v>
      </c>
    </row>
    <row r="44" spans="2:13" ht="27.75" customHeight="1" x14ac:dyDescent="0.15">
      <c r="B44" s="1245"/>
      <c r="C44" s="1246"/>
      <c r="D44" s="103"/>
      <c r="E44" s="1249" t="s">
        <v>33</v>
      </c>
      <c r="F44" s="1249"/>
      <c r="G44" s="1249"/>
      <c r="H44" s="1250"/>
      <c r="I44" s="354">
        <v>253</v>
      </c>
      <c r="J44" s="355">
        <v>256</v>
      </c>
      <c r="K44" s="355">
        <v>236</v>
      </c>
      <c r="L44" s="355">
        <v>171</v>
      </c>
      <c r="M44" s="356">
        <v>118</v>
      </c>
    </row>
    <row r="45" spans="2:13" ht="27.75" customHeight="1" x14ac:dyDescent="0.15">
      <c r="B45" s="1245"/>
      <c r="C45" s="1246"/>
      <c r="D45" s="103"/>
      <c r="E45" s="1249" t="s">
        <v>34</v>
      </c>
      <c r="F45" s="1249"/>
      <c r="G45" s="1249"/>
      <c r="H45" s="1250"/>
      <c r="I45" s="354">
        <v>4780</v>
      </c>
      <c r="J45" s="355">
        <v>4587</v>
      </c>
      <c r="K45" s="355">
        <v>4705</v>
      </c>
      <c r="L45" s="355">
        <v>4571</v>
      </c>
      <c r="M45" s="356">
        <v>4643</v>
      </c>
    </row>
    <row r="46" spans="2:13" ht="27.75" customHeight="1" x14ac:dyDescent="0.15">
      <c r="B46" s="1245"/>
      <c r="C46" s="1246"/>
      <c r="D46" s="104"/>
      <c r="E46" s="1249" t="s">
        <v>35</v>
      </c>
      <c r="F46" s="1249"/>
      <c r="G46" s="1249"/>
      <c r="H46" s="1250"/>
      <c r="I46" s="354">
        <v>17</v>
      </c>
      <c r="J46" s="355">
        <v>19</v>
      </c>
      <c r="K46" s="355">
        <v>17</v>
      </c>
      <c r="L46" s="355">
        <v>19</v>
      </c>
      <c r="M46" s="356">
        <v>10</v>
      </c>
    </row>
    <row r="47" spans="2:13" ht="27.75" customHeight="1" x14ac:dyDescent="0.15">
      <c r="B47" s="1245"/>
      <c r="C47" s="1246"/>
      <c r="D47" s="105"/>
      <c r="E47" s="1259" t="s">
        <v>36</v>
      </c>
      <c r="F47" s="1260"/>
      <c r="G47" s="1260"/>
      <c r="H47" s="1261"/>
      <c r="I47" s="354" t="s">
        <v>526</v>
      </c>
      <c r="J47" s="355" t="s">
        <v>526</v>
      </c>
      <c r="K47" s="355" t="s">
        <v>526</v>
      </c>
      <c r="L47" s="355" t="s">
        <v>526</v>
      </c>
      <c r="M47" s="356" t="s">
        <v>526</v>
      </c>
    </row>
    <row r="48" spans="2:13" ht="27.75" customHeight="1" x14ac:dyDescent="0.15">
      <c r="B48" s="1245"/>
      <c r="C48" s="1246"/>
      <c r="D48" s="103"/>
      <c r="E48" s="1249" t="s">
        <v>37</v>
      </c>
      <c r="F48" s="1249"/>
      <c r="G48" s="1249"/>
      <c r="H48" s="1250"/>
      <c r="I48" s="354" t="s">
        <v>526</v>
      </c>
      <c r="J48" s="355" t="s">
        <v>526</v>
      </c>
      <c r="K48" s="355" t="s">
        <v>526</v>
      </c>
      <c r="L48" s="355" t="s">
        <v>526</v>
      </c>
      <c r="M48" s="356" t="s">
        <v>526</v>
      </c>
    </row>
    <row r="49" spans="2:13" ht="27.75" customHeight="1" x14ac:dyDescent="0.15">
      <c r="B49" s="1247"/>
      <c r="C49" s="1248"/>
      <c r="D49" s="103"/>
      <c r="E49" s="1249" t="s">
        <v>38</v>
      </c>
      <c r="F49" s="1249"/>
      <c r="G49" s="1249"/>
      <c r="H49" s="1250"/>
      <c r="I49" s="354" t="s">
        <v>526</v>
      </c>
      <c r="J49" s="355" t="s">
        <v>526</v>
      </c>
      <c r="K49" s="355" t="s">
        <v>526</v>
      </c>
      <c r="L49" s="355" t="s">
        <v>526</v>
      </c>
      <c r="M49" s="356" t="s">
        <v>526</v>
      </c>
    </row>
    <row r="50" spans="2:13" ht="27.75" customHeight="1" x14ac:dyDescent="0.15">
      <c r="B50" s="1243" t="s">
        <v>39</v>
      </c>
      <c r="C50" s="1244"/>
      <c r="D50" s="106"/>
      <c r="E50" s="1249" t="s">
        <v>40</v>
      </c>
      <c r="F50" s="1249"/>
      <c r="G50" s="1249"/>
      <c r="H50" s="1250"/>
      <c r="I50" s="354">
        <v>22148</v>
      </c>
      <c r="J50" s="355">
        <v>26349</v>
      </c>
      <c r="K50" s="355">
        <v>26455</v>
      </c>
      <c r="L50" s="355">
        <v>25410</v>
      </c>
      <c r="M50" s="356">
        <v>21058</v>
      </c>
    </row>
    <row r="51" spans="2:13" ht="27.75" customHeight="1" x14ac:dyDescent="0.15">
      <c r="B51" s="1245"/>
      <c r="C51" s="1246"/>
      <c r="D51" s="103"/>
      <c r="E51" s="1249" t="s">
        <v>41</v>
      </c>
      <c r="F51" s="1249"/>
      <c r="G51" s="1249"/>
      <c r="H51" s="1250"/>
      <c r="I51" s="354">
        <v>10705</v>
      </c>
      <c r="J51" s="355">
        <v>11476</v>
      </c>
      <c r="K51" s="355">
        <v>11756</v>
      </c>
      <c r="L51" s="355">
        <v>8529</v>
      </c>
      <c r="M51" s="356">
        <v>2537</v>
      </c>
    </row>
    <row r="52" spans="2:13" ht="27.75" customHeight="1" x14ac:dyDescent="0.15">
      <c r="B52" s="1247"/>
      <c r="C52" s="1248"/>
      <c r="D52" s="103"/>
      <c r="E52" s="1249" t="s">
        <v>42</v>
      </c>
      <c r="F52" s="1249"/>
      <c r="G52" s="1249"/>
      <c r="H52" s="1250"/>
      <c r="I52" s="354">
        <v>26709</v>
      </c>
      <c r="J52" s="355">
        <v>26857</v>
      </c>
      <c r="K52" s="355">
        <v>28142</v>
      </c>
      <c r="L52" s="355">
        <v>27475</v>
      </c>
      <c r="M52" s="356">
        <v>27413</v>
      </c>
    </row>
    <row r="53" spans="2:13" ht="27.75" customHeight="1" thickBot="1" x14ac:dyDescent="0.2">
      <c r="B53" s="1251" t="s">
        <v>43</v>
      </c>
      <c r="C53" s="1252"/>
      <c r="D53" s="107"/>
      <c r="E53" s="1253" t="s">
        <v>44</v>
      </c>
      <c r="F53" s="1253"/>
      <c r="G53" s="1253"/>
      <c r="H53" s="1254"/>
      <c r="I53" s="357">
        <v>1229</v>
      </c>
      <c r="J53" s="358">
        <v>-5885</v>
      </c>
      <c r="K53" s="358">
        <v>-9238</v>
      </c>
      <c r="L53" s="358">
        <v>-4845</v>
      </c>
      <c r="M53" s="359">
        <v>-4155</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Zx+9cQUK+l5cRgiP/5Ebz2Q6b/P3NwKgkLKZkpUY3bdtsIC66OG4U2S1z8uHJYkbMWCoPf3RcbCKeaCD4YThVQ==" saltValue="5bFdlc5gfnBvOhnYqelNd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555</v>
      </c>
      <c r="G54" s="116" t="s">
        <v>556</v>
      </c>
      <c r="H54" s="117" t="s">
        <v>557</v>
      </c>
    </row>
    <row r="55" spans="2:8" ht="52.5" customHeight="1" x14ac:dyDescent="0.15">
      <c r="B55" s="118"/>
      <c r="C55" s="1270" t="s">
        <v>47</v>
      </c>
      <c r="D55" s="1270"/>
      <c r="E55" s="1271"/>
      <c r="F55" s="119">
        <v>14814</v>
      </c>
      <c r="G55" s="119">
        <v>11589</v>
      </c>
      <c r="H55" s="120">
        <v>13490</v>
      </c>
    </row>
    <row r="56" spans="2:8" ht="52.5" customHeight="1" x14ac:dyDescent="0.15">
      <c r="B56" s="121"/>
      <c r="C56" s="1272" t="s">
        <v>48</v>
      </c>
      <c r="D56" s="1272"/>
      <c r="E56" s="1273"/>
      <c r="F56" s="122">
        <v>4</v>
      </c>
      <c r="G56" s="122">
        <v>4</v>
      </c>
      <c r="H56" s="123">
        <v>4</v>
      </c>
    </row>
    <row r="57" spans="2:8" ht="53.25" customHeight="1" x14ac:dyDescent="0.15">
      <c r="B57" s="121"/>
      <c r="C57" s="1274" t="s">
        <v>49</v>
      </c>
      <c r="D57" s="1274"/>
      <c r="E57" s="1275"/>
      <c r="F57" s="124">
        <v>37876</v>
      </c>
      <c r="G57" s="124">
        <v>14447</v>
      </c>
      <c r="H57" s="125">
        <v>8428</v>
      </c>
    </row>
    <row r="58" spans="2:8" ht="45.75" customHeight="1" x14ac:dyDescent="0.15">
      <c r="B58" s="126"/>
      <c r="C58" s="1262" t="s">
        <v>593</v>
      </c>
      <c r="D58" s="1263"/>
      <c r="E58" s="1264"/>
      <c r="F58" s="127">
        <v>8671</v>
      </c>
      <c r="G58" s="127">
        <v>11071</v>
      </c>
      <c r="H58" s="128">
        <v>5142</v>
      </c>
    </row>
    <row r="59" spans="2:8" ht="45.75" customHeight="1" x14ac:dyDescent="0.15">
      <c r="B59" s="126"/>
      <c r="C59" s="1262" t="s">
        <v>594</v>
      </c>
      <c r="D59" s="1263"/>
      <c r="E59" s="1264"/>
      <c r="F59" s="127">
        <v>1561</v>
      </c>
      <c r="G59" s="127">
        <v>1561</v>
      </c>
      <c r="H59" s="128">
        <v>1561</v>
      </c>
    </row>
    <row r="60" spans="2:8" ht="45.75" customHeight="1" x14ac:dyDescent="0.15">
      <c r="B60" s="126"/>
      <c r="C60" s="1262" t="s">
        <v>595</v>
      </c>
      <c r="D60" s="1263"/>
      <c r="E60" s="1264"/>
      <c r="F60" s="127">
        <v>651</v>
      </c>
      <c r="G60" s="127">
        <v>751</v>
      </c>
      <c r="H60" s="128">
        <v>841</v>
      </c>
    </row>
    <row r="61" spans="2:8" ht="45.75" customHeight="1" x14ac:dyDescent="0.15">
      <c r="B61" s="126"/>
      <c r="C61" s="1262" t="s">
        <v>596</v>
      </c>
      <c r="D61" s="1263"/>
      <c r="E61" s="1264"/>
      <c r="F61" s="127">
        <v>1751</v>
      </c>
      <c r="G61" s="127">
        <v>835</v>
      </c>
      <c r="H61" s="128">
        <v>683</v>
      </c>
    </row>
    <row r="62" spans="2:8" ht="45.75" customHeight="1" thickBot="1" x14ac:dyDescent="0.2">
      <c r="B62" s="129"/>
      <c r="C62" s="1265" t="s">
        <v>597</v>
      </c>
      <c r="D62" s="1266"/>
      <c r="E62" s="1267"/>
      <c r="F62" s="130">
        <v>11</v>
      </c>
      <c r="G62" s="130">
        <v>44</v>
      </c>
      <c r="H62" s="131">
        <v>65</v>
      </c>
    </row>
    <row r="63" spans="2:8" ht="52.5" customHeight="1" thickBot="1" x14ac:dyDescent="0.2">
      <c r="B63" s="132"/>
      <c r="C63" s="1268" t="s">
        <v>50</v>
      </c>
      <c r="D63" s="1268"/>
      <c r="E63" s="1269"/>
      <c r="F63" s="133">
        <v>52694</v>
      </c>
      <c r="G63" s="133">
        <v>26041</v>
      </c>
      <c r="H63" s="134">
        <v>21922</v>
      </c>
    </row>
    <row r="64" spans="2:8" x14ac:dyDescent="0.15"/>
  </sheetData>
  <sheetProtection algorithmName="SHA-512" hashValue="rlAbREPOhqU0hV0HXPrbSRBcd2RbmtyQA8Xk7oCAmaKYAJ7VocVtBzAA9I1Hc6tlKGaRT1WBNdVPyrPH6aB76A==" saltValue="VLDhZ+RO2k4PzEXa5uAv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85" zoomScaleNormal="85"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603</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604</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9" t="s">
        <v>605</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375"/>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375"/>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375"/>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375"/>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606</v>
      </c>
    </row>
    <row r="50" spans="1:109" x14ac:dyDescent="0.15">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553</v>
      </c>
      <c r="BQ50" s="1281"/>
      <c r="BR50" s="1281"/>
      <c r="BS50" s="1281"/>
      <c r="BT50" s="1281"/>
      <c r="BU50" s="1281"/>
      <c r="BV50" s="1281"/>
      <c r="BW50" s="1281"/>
      <c r="BX50" s="1281" t="s">
        <v>554</v>
      </c>
      <c r="BY50" s="1281"/>
      <c r="BZ50" s="1281"/>
      <c r="CA50" s="1281"/>
      <c r="CB50" s="1281"/>
      <c r="CC50" s="1281"/>
      <c r="CD50" s="1281"/>
      <c r="CE50" s="1281"/>
      <c r="CF50" s="1281" t="s">
        <v>555</v>
      </c>
      <c r="CG50" s="1281"/>
      <c r="CH50" s="1281"/>
      <c r="CI50" s="1281"/>
      <c r="CJ50" s="1281"/>
      <c r="CK50" s="1281"/>
      <c r="CL50" s="1281"/>
      <c r="CM50" s="1281"/>
      <c r="CN50" s="1281" t="s">
        <v>556</v>
      </c>
      <c r="CO50" s="1281"/>
      <c r="CP50" s="1281"/>
      <c r="CQ50" s="1281"/>
      <c r="CR50" s="1281"/>
      <c r="CS50" s="1281"/>
      <c r="CT50" s="1281"/>
      <c r="CU50" s="1281"/>
      <c r="CV50" s="1281" t="s">
        <v>557</v>
      </c>
      <c r="CW50" s="1281"/>
      <c r="CX50" s="1281"/>
      <c r="CY50" s="1281"/>
      <c r="CZ50" s="1281"/>
      <c r="DA50" s="1281"/>
      <c r="DB50" s="1281"/>
      <c r="DC50" s="1281"/>
    </row>
    <row r="51" spans="1:109" ht="13.5" customHeight="1" x14ac:dyDescent="0.15">
      <c r="B51" s="375"/>
      <c r="G51" s="1284"/>
      <c r="H51" s="1284"/>
      <c r="I51" s="1298"/>
      <c r="J51" s="1298"/>
      <c r="K51" s="1283"/>
      <c r="L51" s="1283"/>
      <c r="M51" s="1283"/>
      <c r="N51" s="1283"/>
      <c r="AM51" s="384"/>
      <c r="AN51" s="1279" t="s">
        <v>607</v>
      </c>
      <c r="AO51" s="1279"/>
      <c r="AP51" s="1279"/>
      <c r="AQ51" s="1279"/>
      <c r="AR51" s="1279"/>
      <c r="AS51" s="1279"/>
      <c r="AT51" s="1279"/>
      <c r="AU51" s="1279"/>
      <c r="AV51" s="1279"/>
      <c r="AW51" s="1279"/>
      <c r="AX51" s="1279"/>
      <c r="AY51" s="1279"/>
      <c r="AZ51" s="1279"/>
      <c r="BA51" s="1279"/>
      <c r="BB51" s="1279" t="s">
        <v>608</v>
      </c>
      <c r="BC51" s="1279"/>
      <c r="BD51" s="1279"/>
      <c r="BE51" s="1279"/>
      <c r="BF51" s="1279"/>
      <c r="BG51" s="1279"/>
      <c r="BH51" s="1279"/>
      <c r="BI51" s="1279"/>
      <c r="BJ51" s="1279"/>
      <c r="BK51" s="1279"/>
      <c r="BL51" s="1279"/>
      <c r="BM51" s="1279"/>
      <c r="BN51" s="1279"/>
      <c r="BO51" s="1279"/>
      <c r="BP51" s="1288"/>
      <c r="BQ51" s="1276"/>
      <c r="BR51" s="1276"/>
      <c r="BS51" s="1276"/>
      <c r="BT51" s="1276"/>
      <c r="BU51" s="1276"/>
      <c r="BV51" s="1276"/>
      <c r="BW51" s="1276"/>
      <c r="BX51" s="1288"/>
      <c r="BY51" s="1276"/>
      <c r="BZ51" s="1276"/>
      <c r="CA51" s="1276"/>
      <c r="CB51" s="1276"/>
      <c r="CC51" s="1276"/>
      <c r="CD51" s="1276"/>
      <c r="CE51" s="1276"/>
      <c r="CF51" s="1288"/>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x14ac:dyDescent="0.15">
      <c r="B52" s="375"/>
      <c r="G52" s="1284"/>
      <c r="H52" s="1284"/>
      <c r="I52" s="1298"/>
      <c r="J52" s="1298"/>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609</v>
      </c>
      <c r="BC53" s="1279"/>
      <c r="BD53" s="1279"/>
      <c r="BE53" s="1279"/>
      <c r="BF53" s="1279"/>
      <c r="BG53" s="1279"/>
      <c r="BH53" s="1279"/>
      <c r="BI53" s="1279"/>
      <c r="BJ53" s="1279"/>
      <c r="BK53" s="1279"/>
      <c r="BL53" s="1279"/>
      <c r="BM53" s="1279"/>
      <c r="BN53" s="1279"/>
      <c r="BO53" s="1279"/>
      <c r="BP53" s="1288"/>
      <c r="BQ53" s="1276"/>
      <c r="BR53" s="1276"/>
      <c r="BS53" s="1276"/>
      <c r="BT53" s="1276"/>
      <c r="BU53" s="1276"/>
      <c r="BV53" s="1276"/>
      <c r="BW53" s="1276"/>
      <c r="BX53" s="1288"/>
      <c r="BY53" s="1276"/>
      <c r="BZ53" s="1276"/>
      <c r="CA53" s="1276"/>
      <c r="CB53" s="1276"/>
      <c r="CC53" s="1276"/>
      <c r="CD53" s="1276"/>
      <c r="CE53" s="1276"/>
      <c r="CF53" s="1288"/>
      <c r="CG53" s="1276"/>
      <c r="CH53" s="1276"/>
      <c r="CI53" s="1276"/>
      <c r="CJ53" s="1276"/>
      <c r="CK53" s="1276"/>
      <c r="CL53" s="1276"/>
      <c r="CM53" s="1276"/>
      <c r="CN53" s="1276">
        <v>43.9</v>
      </c>
      <c r="CO53" s="1276"/>
      <c r="CP53" s="1276"/>
      <c r="CQ53" s="1276"/>
      <c r="CR53" s="1276"/>
      <c r="CS53" s="1276"/>
      <c r="CT53" s="1276"/>
      <c r="CU53" s="1276"/>
      <c r="CV53" s="1276">
        <v>46.9</v>
      </c>
      <c r="CW53" s="1276"/>
      <c r="CX53" s="1276"/>
      <c r="CY53" s="1276"/>
      <c r="CZ53" s="1276"/>
      <c r="DA53" s="1276"/>
      <c r="DB53" s="1276"/>
      <c r="DC53" s="1276"/>
    </row>
    <row r="54" spans="1:109" x14ac:dyDescent="0.15">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3"/>
      <c r="B55" s="375"/>
      <c r="G55" s="1282"/>
      <c r="H55" s="1282"/>
      <c r="I55" s="1282"/>
      <c r="J55" s="1282"/>
      <c r="K55" s="1283"/>
      <c r="L55" s="1283"/>
      <c r="M55" s="1283"/>
      <c r="N55" s="1283"/>
      <c r="AN55" s="1281" t="s">
        <v>610</v>
      </c>
      <c r="AO55" s="1281"/>
      <c r="AP55" s="1281"/>
      <c r="AQ55" s="1281"/>
      <c r="AR55" s="1281"/>
      <c r="AS55" s="1281"/>
      <c r="AT55" s="1281"/>
      <c r="AU55" s="1281"/>
      <c r="AV55" s="1281"/>
      <c r="AW55" s="1281"/>
      <c r="AX55" s="1281"/>
      <c r="AY55" s="1281"/>
      <c r="AZ55" s="1281"/>
      <c r="BA55" s="1281"/>
      <c r="BB55" s="1279" t="s">
        <v>608</v>
      </c>
      <c r="BC55" s="1279"/>
      <c r="BD55" s="1279"/>
      <c r="BE55" s="1279"/>
      <c r="BF55" s="1279"/>
      <c r="BG55" s="1279"/>
      <c r="BH55" s="1279"/>
      <c r="BI55" s="1279"/>
      <c r="BJ55" s="1279"/>
      <c r="BK55" s="1279"/>
      <c r="BL55" s="1279"/>
      <c r="BM55" s="1279"/>
      <c r="BN55" s="1279"/>
      <c r="BO55" s="1279"/>
      <c r="BP55" s="1288"/>
      <c r="BQ55" s="1276"/>
      <c r="BR55" s="1276"/>
      <c r="BS55" s="1276"/>
      <c r="BT55" s="1276"/>
      <c r="BU55" s="1276"/>
      <c r="BV55" s="1276"/>
      <c r="BW55" s="1276"/>
      <c r="BX55" s="1288"/>
      <c r="BY55" s="1276"/>
      <c r="BZ55" s="1276"/>
      <c r="CA55" s="1276"/>
      <c r="CB55" s="1276"/>
      <c r="CC55" s="1276"/>
      <c r="CD55" s="1276"/>
      <c r="CE55" s="1276"/>
      <c r="CF55" s="1288"/>
      <c r="CG55" s="1276"/>
      <c r="CH55" s="1276"/>
      <c r="CI55" s="1276"/>
      <c r="CJ55" s="1276"/>
      <c r="CK55" s="1276"/>
      <c r="CL55" s="1276"/>
      <c r="CM55" s="1276"/>
      <c r="CN55" s="1276">
        <v>25.1</v>
      </c>
      <c r="CO55" s="1276"/>
      <c r="CP55" s="1276"/>
      <c r="CQ55" s="1276"/>
      <c r="CR55" s="1276"/>
      <c r="CS55" s="1276"/>
      <c r="CT55" s="1276"/>
      <c r="CU55" s="1276"/>
      <c r="CV55" s="1276">
        <v>19.2</v>
      </c>
      <c r="CW55" s="1276"/>
      <c r="CX55" s="1276"/>
      <c r="CY55" s="1276"/>
      <c r="CZ55" s="1276"/>
      <c r="DA55" s="1276"/>
      <c r="DB55" s="1276"/>
      <c r="DC55" s="1276"/>
    </row>
    <row r="56" spans="1:109" x14ac:dyDescent="0.15">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x14ac:dyDescent="0.15">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609</v>
      </c>
      <c r="BC57" s="1279"/>
      <c r="BD57" s="1279"/>
      <c r="BE57" s="1279"/>
      <c r="BF57" s="1279"/>
      <c r="BG57" s="1279"/>
      <c r="BH57" s="1279"/>
      <c r="BI57" s="1279"/>
      <c r="BJ57" s="1279"/>
      <c r="BK57" s="1279"/>
      <c r="BL57" s="1279"/>
      <c r="BM57" s="1279"/>
      <c r="BN57" s="1279"/>
      <c r="BO57" s="1279"/>
      <c r="BP57" s="1288"/>
      <c r="BQ57" s="1276"/>
      <c r="BR57" s="1276"/>
      <c r="BS57" s="1276"/>
      <c r="BT57" s="1276"/>
      <c r="BU57" s="1276"/>
      <c r="BV57" s="1276"/>
      <c r="BW57" s="1276"/>
      <c r="BX57" s="1288"/>
      <c r="BY57" s="1276"/>
      <c r="BZ57" s="1276"/>
      <c r="CA57" s="1276"/>
      <c r="CB57" s="1276"/>
      <c r="CC57" s="1276"/>
      <c r="CD57" s="1276"/>
      <c r="CE57" s="1276"/>
      <c r="CF57" s="1288"/>
      <c r="CG57" s="1276"/>
      <c r="CH57" s="1276"/>
      <c r="CI57" s="1276"/>
      <c r="CJ57" s="1276"/>
      <c r="CK57" s="1276"/>
      <c r="CL57" s="1276"/>
      <c r="CM57" s="1276"/>
      <c r="CN57" s="1276">
        <v>61</v>
      </c>
      <c r="CO57" s="1276"/>
      <c r="CP57" s="1276"/>
      <c r="CQ57" s="1276"/>
      <c r="CR57" s="1276"/>
      <c r="CS57" s="1276"/>
      <c r="CT57" s="1276"/>
      <c r="CU57" s="1276"/>
      <c r="CV57" s="1276">
        <v>62.1</v>
      </c>
      <c r="CW57" s="1276"/>
      <c r="CX57" s="1276"/>
      <c r="CY57" s="1276"/>
      <c r="CZ57" s="1276"/>
      <c r="DA57" s="1276"/>
      <c r="DB57" s="1276"/>
      <c r="DC57" s="1276"/>
      <c r="DD57" s="388"/>
      <c r="DE57" s="387"/>
    </row>
    <row r="58" spans="1:109" s="383" customFormat="1" x14ac:dyDescent="0.15">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611</v>
      </c>
    </row>
    <row r="64" spans="1:109" x14ac:dyDescent="0.15">
      <c r="B64" s="375"/>
      <c r="G64" s="382"/>
      <c r="I64" s="395"/>
      <c r="J64" s="395"/>
      <c r="K64" s="395"/>
      <c r="L64" s="395"/>
      <c r="M64" s="395"/>
      <c r="N64" s="396"/>
      <c r="AM64" s="382"/>
      <c r="AN64" s="382" t="s">
        <v>604</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9" t="s">
        <v>612</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375"/>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375"/>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375"/>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375"/>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606</v>
      </c>
    </row>
    <row r="72" spans="2:107" x14ac:dyDescent="0.15">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553</v>
      </c>
      <c r="BQ72" s="1281"/>
      <c r="BR72" s="1281"/>
      <c r="BS72" s="1281"/>
      <c r="BT72" s="1281"/>
      <c r="BU72" s="1281"/>
      <c r="BV72" s="1281"/>
      <c r="BW72" s="1281"/>
      <c r="BX72" s="1281" t="s">
        <v>554</v>
      </c>
      <c r="BY72" s="1281"/>
      <c r="BZ72" s="1281"/>
      <c r="CA72" s="1281"/>
      <c r="CB72" s="1281"/>
      <c r="CC72" s="1281"/>
      <c r="CD72" s="1281"/>
      <c r="CE72" s="1281"/>
      <c r="CF72" s="1281" t="s">
        <v>555</v>
      </c>
      <c r="CG72" s="1281"/>
      <c r="CH72" s="1281"/>
      <c r="CI72" s="1281"/>
      <c r="CJ72" s="1281"/>
      <c r="CK72" s="1281"/>
      <c r="CL72" s="1281"/>
      <c r="CM72" s="1281"/>
      <c r="CN72" s="1281" t="s">
        <v>556</v>
      </c>
      <c r="CO72" s="1281"/>
      <c r="CP72" s="1281"/>
      <c r="CQ72" s="1281"/>
      <c r="CR72" s="1281"/>
      <c r="CS72" s="1281"/>
      <c r="CT72" s="1281"/>
      <c r="CU72" s="1281"/>
      <c r="CV72" s="1281" t="s">
        <v>557</v>
      </c>
      <c r="CW72" s="1281"/>
      <c r="CX72" s="1281"/>
      <c r="CY72" s="1281"/>
      <c r="CZ72" s="1281"/>
      <c r="DA72" s="1281"/>
      <c r="DB72" s="1281"/>
      <c r="DC72" s="1281"/>
    </row>
    <row r="73" spans="2:107" x14ac:dyDescent="0.15">
      <c r="B73" s="375"/>
      <c r="G73" s="1284"/>
      <c r="H73" s="1284"/>
      <c r="I73" s="1284"/>
      <c r="J73" s="1284"/>
      <c r="K73" s="1280"/>
      <c r="L73" s="1280"/>
      <c r="M73" s="1280"/>
      <c r="N73" s="1280"/>
      <c r="AM73" s="384"/>
      <c r="AN73" s="1279" t="s">
        <v>607</v>
      </c>
      <c r="AO73" s="1279"/>
      <c r="AP73" s="1279"/>
      <c r="AQ73" s="1279"/>
      <c r="AR73" s="1279"/>
      <c r="AS73" s="1279"/>
      <c r="AT73" s="1279"/>
      <c r="AU73" s="1279"/>
      <c r="AV73" s="1279"/>
      <c r="AW73" s="1279"/>
      <c r="AX73" s="1279"/>
      <c r="AY73" s="1279"/>
      <c r="AZ73" s="1279"/>
      <c r="BA73" s="1279"/>
      <c r="BB73" s="1279" t="s">
        <v>608</v>
      </c>
      <c r="BC73" s="1279"/>
      <c r="BD73" s="1279"/>
      <c r="BE73" s="1279"/>
      <c r="BF73" s="1279"/>
      <c r="BG73" s="1279"/>
      <c r="BH73" s="1279"/>
      <c r="BI73" s="1279"/>
      <c r="BJ73" s="1279"/>
      <c r="BK73" s="1279"/>
      <c r="BL73" s="1279"/>
      <c r="BM73" s="1279"/>
      <c r="BN73" s="1279"/>
      <c r="BO73" s="1279"/>
      <c r="BP73" s="1276">
        <v>7.9</v>
      </c>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x14ac:dyDescent="0.15">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613</v>
      </c>
      <c r="BC75" s="1279"/>
      <c r="BD75" s="1279"/>
      <c r="BE75" s="1279"/>
      <c r="BF75" s="1279"/>
      <c r="BG75" s="1279"/>
      <c r="BH75" s="1279"/>
      <c r="BI75" s="1279"/>
      <c r="BJ75" s="1279"/>
      <c r="BK75" s="1279"/>
      <c r="BL75" s="1279"/>
      <c r="BM75" s="1279"/>
      <c r="BN75" s="1279"/>
      <c r="BO75" s="1279"/>
      <c r="BP75" s="1276">
        <v>11.4</v>
      </c>
      <c r="BQ75" s="1276"/>
      <c r="BR75" s="1276"/>
      <c r="BS75" s="1276"/>
      <c r="BT75" s="1276"/>
      <c r="BU75" s="1276"/>
      <c r="BV75" s="1276"/>
      <c r="BW75" s="1276"/>
      <c r="BX75" s="1276">
        <v>10.3</v>
      </c>
      <c r="BY75" s="1276"/>
      <c r="BZ75" s="1276"/>
      <c r="CA75" s="1276"/>
      <c r="CB75" s="1276"/>
      <c r="CC75" s="1276"/>
      <c r="CD75" s="1276"/>
      <c r="CE75" s="1276"/>
      <c r="CF75" s="1276">
        <v>9.5</v>
      </c>
      <c r="CG75" s="1276"/>
      <c r="CH75" s="1276"/>
      <c r="CI75" s="1276"/>
      <c r="CJ75" s="1276"/>
      <c r="CK75" s="1276"/>
      <c r="CL75" s="1276"/>
      <c r="CM75" s="1276"/>
      <c r="CN75" s="1276">
        <v>9.1999999999999993</v>
      </c>
      <c r="CO75" s="1276"/>
      <c r="CP75" s="1276"/>
      <c r="CQ75" s="1276"/>
      <c r="CR75" s="1276"/>
      <c r="CS75" s="1276"/>
      <c r="CT75" s="1276"/>
      <c r="CU75" s="1276"/>
      <c r="CV75" s="1276">
        <v>8.9</v>
      </c>
      <c r="CW75" s="1276"/>
      <c r="CX75" s="1276"/>
      <c r="CY75" s="1276"/>
      <c r="CZ75" s="1276"/>
      <c r="DA75" s="1276"/>
      <c r="DB75" s="1276"/>
      <c r="DC75" s="1276"/>
    </row>
    <row r="76" spans="2:107" x14ac:dyDescent="0.15">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5"/>
      <c r="G77" s="1282"/>
      <c r="H77" s="1282"/>
      <c r="I77" s="1282"/>
      <c r="J77" s="1282"/>
      <c r="K77" s="1280"/>
      <c r="L77" s="1280"/>
      <c r="M77" s="1280"/>
      <c r="N77" s="1280"/>
      <c r="AN77" s="1281" t="s">
        <v>610</v>
      </c>
      <c r="AO77" s="1281"/>
      <c r="AP77" s="1281"/>
      <c r="AQ77" s="1281"/>
      <c r="AR77" s="1281"/>
      <c r="AS77" s="1281"/>
      <c r="AT77" s="1281"/>
      <c r="AU77" s="1281"/>
      <c r="AV77" s="1281"/>
      <c r="AW77" s="1281"/>
      <c r="AX77" s="1281"/>
      <c r="AY77" s="1281"/>
      <c r="AZ77" s="1281"/>
      <c r="BA77" s="1281"/>
      <c r="BB77" s="1279" t="s">
        <v>608</v>
      </c>
      <c r="BC77" s="1279"/>
      <c r="BD77" s="1279"/>
      <c r="BE77" s="1279"/>
      <c r="BF77" s="1279"/>
      <c r="BG77" s="1279"/>
      <c r="BH77" s="1279"/>
      <c r="BI77" s="1279"/>
      <c r="BJ77" s="1279"/>
      <c r="BK77" s="1279"/>
      <c r="BL77" s="1279"/>
      <c r="BM77" s="1279"/>
      <c r="BN77" s="1279"/>
      <c r="BO77" s="1279"/>
      <c r="BP77" s="1276">
        <v>31.3</v>
      </c>
      <c r="BQ77" s="1276"/>
      <c r="BR77" s="1276"/>
      <c r="BS77" s="1276"/>
      <c r="BT77" s="1276"/>
      <c r="BU77" s="1276"/>
      <c r="BV77" s="1276"/>
      <c r="BW77" s="1276"/>
      <c r="BX77" s="1276">
        <v>25.3</v>
      </c>
      <c r="BY77" s="1276"/>
      <c r="BZ77" s="1276"/>
      <c r="CA77" s="1276"/>
      <c r="CB77" s="1276"/>
      <c r="CC77" s="1276"/>
      <c r="CD77" s="1276"/>
      <c r="CE77" s="1276"/>
      <c r="CF77" s="1276">
        <v>25.5</v>
      </c>
      <c r="CG77" s="1276"/>
      <c r="CH77" s="1276"/>
      <c r="CI77" s="1276"/>
      <c r="CJ77" s="1276"/>
      <c r="CK77" s="1276"/>
      <c r="CL77" s="1276"/>
      <c r="CM77" s="1276"/>
      <c r="CN77" s="1276">
        <v>25.1</v>
      </c>
      <c r="CO77" s="1276"/>
      <c r="CP77" s="1276"/>
      <c r="CQ77" s="1276"/>
      <c r="CR77" s="1276"/>
      <c r="CS77" s="1276"/>
      <c r="CT77" s="1276"/>
      <c r="CU77" s="1276"/>
      <c r="CV77" s="1276">
        <v>19.2</v>
      </c>
      <c r="CW77" s="1276"/>
      <c r="CX77" s="1276"/>
      <c r="CY77" s="1276"/>
      <c r="CZ77" s="1276"/>
      <c r="DA77" s="1276"/>
      <c r="DB77" s="1276"/>
      <c r="DC77" s="1276"/>
    </row>
    <row r="78" spans="2:107" x14ac:dyDescent="0.15">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613</v>
      </c>
      <c r="BC79" s="1279"/>
      <c r="BD79" s="1279"/>
      <c r="BE79" s="1279"/>
      <c r="BF79" s="1279"/>
      <c r="BG79" s="1279"/>
      <c r="BH79" s="1279"/>
      <c r="BI79" s="1279"/>
      <c r="BJ79" s="1279"/>
      <c r="BK79" s="1279"/>
      <c r="BL79" s="1279"/>
      <c r="BM79" s="1279"/>
      <c r="BN79" s="1279"/>
      <c r="BO79" s="1279"/>
      <c r="BP79" s="1276">
        <v>7.2</v>
      </c>
      <c r="BQ79" s="1276"/>
      <c r="BR79" s="1276"/>
      <c r="BS79" s="1276"/>
      <c r="BT79" s="1276"/>
      <c r="BU79" s="1276"/>
      <c r="BV79" s="1276"/>
      <c r="BW79" s="1276"/>
      <c r="BX79" s="1276">
        <v>6.9</v>
      </c>
      <c r="BY79" s="1276"/>
      <c r="BZ79" s="1276"/>
      <c r="CA79" s="1276"/>
      <c r="CB79" s="1276"/>
      <c r="CC79" s="1276"/>
      <c r="CD79" s="1276"/>
      <c r="CE79" s="1276"/>
      <c r="CF79" s="1276">
        <v>6.6</v>
      </c>
      <c r="CG79" s="1276"/>
      <c r="CH79" s="1276"/>
      <c r="CI79" s="1276"/>
      <c r="CJ79" s="1276"/>
      <c r="CK79" s="1276"/>
      <c r="CL79" s="1276"/>
      <c r="CM79" s="1276"/>
      <c r="CN79" s="1276">
        <v>6.4</v>
      </c>
      <c r="CO79" s="1276"/>
      <c r="CP79" s="1276"/>
      <c r="CQ79" s="1276"/>
      <c r="CR79" s="1276"/>
      <c r="CS79" s="1276"/>
      <c r="CT79" s="1276"/>
      <c r="CU79" s="1276"/>
      <c r="CV79" s="1276">
        <v>8</v>
      </c>
      <c r="CW79" s="1276"/>
      <c r="CX79" s="1276"/>
      <c r="CY79" s="1276"/>
      <c r="CZ79" s="1276"/>
      <c r="DA79" s="1276"/>
      <c r="DB79" s="1276"/>
      <c r="DC79" s="1276"/>
    </row>
    <row r="80" spans="2:107" x14ac:dyDescent="0.15">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hrC7Hf5DmhSaHrhMt0GZAcZhWunCrDKS718eGYLn3OknuqfvFmHiSxBShwsgnfXTFzVkuL5Usn+MDl3X0RjscA==" saltValue="HTgjN+bFrvnp8XZJOU+SQ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500</v>
      </c>
    </row>
  </sheetData>
  <sheetProtection algorithmName="SHA-512" hashValue="+oKubimZ+hfIWN7bl78g5SdOMwq/8btH9Dx9JqKxpLWtv/D+h2+R9KqmQuVviReEPgwBc68flCG7qtS6B8UKqg==" saltValue="9J3JjN2IssHPDja5Ev84r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500</v>
      </c>
    </row>
  </sheetData>
  <sheetProtection algorithmName="SHA-512" hashValue="bRDqBJs2/4cuKJ1FEIEhRsCd32HrjmSpLNH4mr273dK2yNwzaWNSNEGYity1UOn1PoWc4kxpSEw1S2piysLQ+w==" saltValue="fY/bFT1R1M/khBjKNKm3d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550</v>
      </c>
      <c r="G2" s="148"/>
      <c r="H2" s="149"/>
    </row>
    <row r="3" spans="1:8" x14ac:dyDescent="0.15">
      <c r="A3" s="145" t="s">
        <v>543</v>
      </c>
      <c r="B3" s="150"/>
      <c r="C3" s="151"/>
      <c r="D3" s="152">
        <v>674119</v>
      </c>
      <c r="E3" s="153"/>
      <c r="F3" s="154">
        <v>54110</v>
      </c>
      <c r="G3" s="155"/>
      <c r="H3" s="156"/>
    </row>
    <row r="4" spans="1:8" x14ac:dyDescent="0.15">
      <c r="A4" s="157"/>
      <c r="B4" s="158"/>
      <c r="C4" s="159"/>
      <c r="D4" s="160">
        <v>28719</v>
      </c>
      <c r="E4" s="161"/>
      <c r="F4" s="162">
        <v>30620</v>
      </c>
      <c r="G4" s="163"/>
      <c r="H4" s="164"/>
    </row>
    <row r="5" spans="1:8" x14ac:dyDescent="0.15">
      <c r="A5" s="145" t="s">
        <v>545</v>
      </c>
      <c r="B5" s="150"/>
      <c r="C5" s="151"/>
      <c r="D5" s="152">
        <v>517621</v>
      </c>
      <c r="E5" s="153"/>
      <c r="F5" s="154">
        <v>54684</v>
      </c>
      <c r="G5" s="155"/>
      <c r="H5" s="156"/>
    </row>
    <row r="6" spans="1:8" x14ac:dyDescent="0.15">
      <c r="A6" s="157"/>
      <c r="B6" s="158"/>
      <c r="C6" s="159"/>
      <c r="D6" s="160">
        <v>26883</v>
      </c>
      <c r="E6" s="161"/>
      <c r="F6" s="162">
        <v>32829</v>
      </c>
      <c r="G6" s="163"/>
      <c r="H6" s="164"/>
    </row>
    <row r="7" spans="1:8" x14ac:dyDescent="0.15">
      <c r="A7" s="145" t="s">
        <v>546</v>
      </c>
      <c r="B7" s="150"/>
      <c r="C7" s="151"/>
      <c r="D7" s="152">
        <v>418267</v>
      </c>
      <c r="E7" s="153"/>
      <c r="F7" s="154">
        <v>62383</v>
      </c>
      <c r="G7" s="155"/>
      <c r="H7" s="156"/>
    </row>
    <row r="8" spans="1:8" x14ac:dyDescent="0.15">
      <c r="A8" s="157"/>
      <c r="B8" s="158"/>
      <c r="C8" s="159"/>
      <c r="D8" s="160">
        <v>25579</v>
      </c>
      <c r="E8" s="161"/>
      <c r="F8" s="162">
        <v>35325</v>
      </c>
      <c r="G8" s="163"/>
      <c r="H8" s="164"/>
    </row>
    <row r="9" spans="1:8" x14ac:dyDescent="0.15">
      <c r="A9" s="145" t="s">
        <v>547</v>
      </c>
      <c r="B9" s="150"/>
      <c r="C9" s="151"/>
      <c r="D9" s="152">
        <v>461335</v>
      </c>
      <c r="E9" s="153"/>
      <c r="F9" s="154">
        <v>63812</v>
      </c>
      <c r="G9" s="155"/>
      <c r="H9" s="156"/>
    </row>
    <row r="10" spans="1:8" x14ac:dyDescent="0.15">
      <c r="A10" s="157"/>
      <c r="B10" s="158"/>
      <c r="C10" s="159"/>
      <c r="D10" s="160">
        <v>46776</v>
      </c>
      <c r="E10" s="161"/>
      <c r="F10" s="162">
        <v>33848</v>
      </c>
      <c r="G10" s="163"/>
      <c r="H10" s="164"/>
    </row>
    <row r="11" spans="1:8" x14ac:dyDescent="0.15">
      <c r="A11" s="145" t="s">
        <v>548</v>
      </c>
      <c r="B11" s="150"/>
      <c r="C11" s="151"/>
      <c r="D11" s="152">
        <v>287112</v>
      </c>
      <c r="E11" s="153"/>
      <c r="F11" s="154">
        <v>71871</v>
      </c>
      <c r="G11" s="155"/>
      <c r="H11" s="156"/>
    </row>
    <row r="12" spans="1:8" x14ac:dyDescent="0.15">
      <c r="A12" s="157"/>
      <c r="B12" s="158"/>
      <c r="C12" s="165"/>
      <c r="D12" s="160">
        <v>28457</v>
      </c>
      <c r="E12" s="161"/>
      <c r="F12" s="162">
        <v>38232</v>
      </c>
      <c r="G12" s="163"/>
      <c r="H12" s="164"/>
    </row>
    <row r="13" spans="1:8" x14ac:dyDescent="0.15">
      <c r="A13" s="145"/>
      <c r="B13" s="150"/>
      <c r="C13" s="166"/>
      <c r="D13" s="167">
        <v>471691</v>
      </c>
      <c r="E13" s="168"/>
      <c r="F13" s="169">
        <v>61372</v>
      </c>
      <c r="G13" s="170"/>
      <c r="H13" s="156"/>
    </row>
    <row r="14" spans="1:8" x14ac:dyDescent="0.15">
      <c r="A14" s="157"/>
      <c r="B14" s="158"/>
      <c r="C14" s="159"/>
      <c r="D14" s="160">
        <v>31283</v>
      </c>
      <c r="E14" s="161"/>
      <c r="F14" s="162">
        <v>34171</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29.31</v>
      </c>
      <c r="C19" s="171">
        <f>ROUND(VALUE(SUBSTITUTE(実質収支比率等に係る経年分析!G$48,"▲","-")),2)</f>
        <v>32.200000000000003</v>
      </c>
      <c r="D19" s="171">
        <f>ROUND(VALUE(SUBSTITUTE(実質収支比率等に係る経年分析!H$48,"▲","-")),2)</f>
        <v>25.53</v>
      </c>
      <c r="E19" s="171">
        <f>ROUND(VALUE(SUBSTITUTE(実質収支比率等に係る経年分析!I$48,"▲","-")),2)</f>
        <v>19.32</v>
      </c>
      <c r="F19" s="171">
        <f>ROUND(VALUE(SUBSTITUTE(実質収支比率等に係る経年分析!J$48,"▲","-")),2)</f>
        <v>19.940000000000001</v>
      </c>
    </row>
    <row r="20" spans="1:11" x14ac:dyDescent="0.15">
      <c r="A20" s="171" t="s">
        <v>54</v>
      </c>
      <c r="B20" s="171">
        <f>ROUND(VALUE(SUBSTITUTE(実質収支比率等に係る経年分析!F$47,"▲","-")),2)</f>
        <v>84.31</v>
      </c>
      <c r="C20" s="171">
        <f>ROUND(VALUE(SUBSTITUTE(実質収支比率等に係る経年分析!G$47,"▲","-")),2)</f>
        <v>94.18</v>
      </c>
      <c r="D20" s="171">
        <f>ROUND(VALUE(SUBSTITUTE(実質収支比率等に係る経年分析!H$47,"▲","-")),2)</f>
        <v>82.74</v>
      </c>
      <c r="E20" s="171">
        <f>ROUND(VALUE(SUBSTITUTE(実質収支比率等に係る経年分析!I$47,"▲","-")),2)</f>
        <v>63.1</v>
      </c>
      <c r="F20" s="171">
        <f>ROUND(VALUE(SUBSTITUTE(実質収支比率等に係る経年分析!J$47,"▲","-")),2)</f>
        <v>70.099999999999994</v>
      </c>
    </row>
    <row r="21" spans="1:11" x14ac:dyDescent="0.15">
      <c r="A21" s="171" t="s">
        <v>55</v>
      </c>
      <c r="B21" s="171">
        <f>IF(ISNUMBER(VALUE(SUBSTITUTE(実質収支比率等に係る経年分析!F$49,"▲","-"))),ROUND(VALUE(SUBSTITUTE(実質収支比率等に係る経年分析!F$49,"▲","-")),2),NA())</f>
        <v>-39.6</v>
      </c>
      <c r="C21" s="171">
        <f>IF(ISNUMBER(VALUE(SUBSTITUTE(実質収支比率等に係る経年分析!G$49,"▲","-"))),ROUND(VALUE(SUBSTITUTE(実質収支比率等に係る経年分析!G$49,"▲","-")),2),NA())</f>
        <v>-2.79</v>
      </c>
      <c r="D21" s="171">
        <f>IF(ISNUMBER(VALUE(SUBSTITUTE(実質収支比率等に係る経年分析!H$49,"▲","-"))),ROUND(VALUE(SUBSTITUTE(実質収支比率等に係る経年分析!H$49,"▲","-")),2),NA())</f>
        <v>-35.99</v>
      </c>
      <c r="E21" s="171">
        <f>IF(ISNUMBER(VALUE(SUBSTITUTE(実質収支比率等に係る経年分析!I$49,"▲","-"))),ROUND(VALUE(SUBSTITUTE(実質収支比率等に係る経年分析!I$49,"▲","-")),2),NA())</f>
        <v>-36.19</v>
      </c>
      <c r="F21" s="171">
        <f>IF(ISNUMBER(VALUE(SUBSTITUTE(実質収支比率等に係る経年分析!J$49,"▲","-"))),ROUND(VALUE(SUBSTITUTE(実質収支比率等に係る経年分析!J$49,"▲","-")),2),NA())</f>
        <v>44.09</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0.04</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0.08</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0.05</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簡易水道事業会計</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0.06</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0.08</v>
      </c>
    </row>
    <row r="30" spans="1:11" x14ac:dyDescent="0.15">
      <c r="A30" s="172" t="str">
        <f>IF(連結実質赤字比率に係る赤字・黒字の構成分析!C$40="",NA(),連結実質赤字比率に係る赤字・黒字の構成分析!C$40)</f>
        <v>下水道事業会計</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0.34</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0.25</v>
      </c>
    </row>
    <row r="31" spans="1:11" x14ac:dyDescent="0.15">
      <c r="A31" s="172" t="str">
        <f>IF(連結実質赤字比率に係る赤字・黒字の構成分析!C$39="",NA(),連結実質赤字比率に係る赤字・黒字の構成分析!C$39)</f>
        <v>国民健康保険特別会計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2.2200000000000002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1.37</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1.06</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0.59</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0.77</v>
      </c>
    </row>
    <row r="32" spans="1:11" x14ac:dyDescent="0.15">
      <c r="A32" s="172" t="str">
        <f>IF(連結実質赤字比率に係る赤字・黒字の構成分析!C$38="",NA(),連結実質赤字比率に係る赤字・黒字の構成分析!C$38)</f>
        <v>ガス事業会計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0.52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0.76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0.62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0.85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0.91</v>
      </c>
    </row>
    <row r="33" spans="1:16" x14ac:dyDescent="0.15">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0.31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0.37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0.97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1.64</v>
      </c>
    </row>
    <row r="34" spans="1:16" x14ac:dyDescent="0.15">
      <c r="A34" s="172" t="str">
        <f>IF(連結実質赤字比率に係る赤字・黒字の構成分析!C$36="",NA(),連結実質赤字比率に係る赤字・黒字の構成分析!C$36)</f>
        <v>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7.16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6.75</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7.07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6.94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6.35</v>
      </c>
    </row>
    <row r="35" spans="1:16" x14ac:dyDescent="0.15">
      <c r="A35" s="172" t="str">
        <f>IF(連結実質赤字比率に係る赤字・黒字の構成分析!C$35="",NA(),連結実質赤字比率に係る赤字・黒字の構成分析!C$35)</f>
        <v>病院事業会計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3.59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2.81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4.58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11.55</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29.3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32.19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25.53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19.309999999999999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19.93</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3035</v>
      </c>
      <c r="E42" s="173"/>
      <c r="F42" s="173"/>
      <c r="G42" s="173">
        <f>'実質公債費比率（分子）の構造'!L$52</f>
        <v>3080</v>
      </c>
      <c r="H42" s="173"/>
      <c r="I42" s="173"/>
      <c r="J42" s="173">
        <f>'実質公債費比率（分子）の構造'!M$52</f>
        <v>2976</v>
      </c>
      <c r="K42" s="173"/>
      <c r="L42" s="173"/>
      <c r="M42" s="173">
        <f>'実質公債費比率（分子）の構造'!N$52</f>
        <v>3097</v>
      </c>
      <c r="N42" s="173"/>
      <c r="O42" s="173"/>
      <c r="P42" s="173">
        <f>'実質公債費比率（分子）の構造'!O$52</f>
        <v>2903</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34</v>
      </c>
      <c r="C44" s="173"/>
      <c r="D44" s="173"/>
      <c r="E44" s="173">
        <f>'実質公債費比率（分子）の構造'!L$50</f>
        <v>0</v>
      </c>
      <c r="F44" s="173"/>
      <c r="G44" s="173"/>
      <c r="H44" s="173">
        <f>'実質公債費比率（分子）の構造'!M$50</f>
        <v>0</v>
      </c>
      <c r="I44" s="173"/>
      <c r="J44" s="173"/>
      <c r="K44" s="173">
        <f>'実質公債費比率（分子）の構造'!N$50</f>
        <v>0</v>
      </c>
      <c r="L44" s="173"/>
      <c r="M44" s="173"/>
      <c r="N44" s="173">
        <f>'実質公債費比率（分子）の構造'!O$50</f>
        <v>1</v>
      </c>
      <c r="O44" s="173"/>
      <c r="P44" s="173"/>
    </row>
    <row r="45" spans="1:16" x14ac:dyDescent="0.15">
      <c r="A45" s="173" t="s">
        <v>65</v>
      </c>
      <c r="B45" s="173">
        <f>'実質公債費比率（分子）の構造'!K$49</f>
        <v>62</v>
      </c>
      <c r="C45" s="173"/>
      <c r="D45" s="173"/>
      <c r="E45" s="173">
        <f>'実質公債費比率（分子）の構造'!L$49</f>
        <v>63</v>
      </c>
      <c r="F45" s="173"/>
      <c r="G45" s="173"/>
      <c r="H45" s="173">
        <f>'実質公債費比率（分子）の構造'!M$49</f>
        <v>65</v>
      </c>
      <c r="I45" s="173"/>
      <c r="J45" s="173"/>
      <c r="K45" s="173">
        <f>'実質公債費比率（分子）の構造'!N$49</f>
        <v>65</v>
      </c>
      <c r="L45" s="173"/>
      <c r="M45" s="173"/>
      <c r="N45" s="173">
        <f>'実質公債費比率（分子）の構造'!O$49</f>
        <v>53</v>
      </c>
      <c r="O45" s="173"/>
      <c r="P45" s="173"/>
    </row>
    <row r="46" spans="1:16" x14ac:dyDescent="0.15">
      <c r="A46" s="173" t="s">
        <v>66</v>
      </c>
      <c r="B46" s="173">
        <f>'実質公債費比率（分子）の構造'!K$48</f>
        <v>1317</v>
      </c>
      <c r="C46" s="173"/>
      <c r="D46" s="173"/>
      <c r="E46" s="173">
        <f>'実質公債費比率（分子）の構造'!L$48</f>
        <v>1389</v>
      </c>
      <c r="F46" s="173"/>
      <c r="G46" s="173"/>
      <c r="H46" s="173">
        <f>'実質公債費比率（分子）の構造'!M$48</f>
        <v>1313</v>
      </c>
      <c r="I46" s="173"/>
      <c r="J46" s="173"/>
      <c r="K46" s="173">
        <f>'実質公債費比率（分子）の構造'!N$48</f>
        <v>1113</v>
      </c>
      <c r="L46" s="173"/>
      <c r="M46" s="173"/>
      <c r="N46" s="173">
        <f>'実質公債費比率（分子）の構造'!O$48</f>
        <v>831</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3143</v>
      </c>
      <c r="C49" s="173"/>
      <c r="D49" s="173"/>
      <c r="E49" s="173">
        <f>'実質公債費比率（分子）の構造'!L$45</f>
        <v>3121</v>
      </c>
      <c r="F49" s="173"/>
      <c r="G49" s="173"/>
      <c r="H49" s="173">
        <f>'実質公債費比率（分子）の構造'!M$45</f>
        <v>3040</v>
      </c>
      <c r="I49" s="173"/>
      <c r="J49" s="173"/>
      <c r="K49" s="173">
        <f>'実質公債費比率（分子）の構造'!N$45</f>
        <v>3308</v>
      </c>
      <c r="L49" s="173"/>
      <c r="M49" s="173"/>
      <c r="N49" s="173">
        <f>'実質公債費比率（分子）の構造'!O$45</f>
        <v>3475</v>
      </c>
      <c r="O49" s="173"/>
      <c r="P49" s="173"/>
    </row>
    <row r="50" spans="1:16" x14ac:dyDescent="0.15">
      <c r="A50" s="173" t="s">
        <v>70</v>
      </c>
      <c r="B50" s="173" t="e">
        <f>NA()</f>
        <v>#N/A</v>
      </c>
      <c r="C50" s="173">
        <f>IF(ISNUMBER('実質公債費比率（分子）の構造'!K$53),'実質公債費比率（分子）の構造'!K$53,NA())</f>
        <v>1521</v>
      </c>
      <c r="D50" s="173" t="e">
        <f>NA()</f>
        <v>#N/A</v>
      </c>
      <c r="E50" s="173" t="e">
        <f>NA()</f>
        <v>#N/A</v>
      </c>
      <c r="F50" s="173">
        <f>IF(ISNUMBER('実質公債費比率（分子）の構造'!L$53),'実質公債費比率（分子）の構造'!L$53,NA())</f>
        <v>1493</v>
      </c>
      <c r="G50" s="173" t="e">
        <f>NA()</f>
        <v>#N/A</v>
      </c>
      <c r="H50" s="173" t="e">
        <f>NA()</f>
        <v>#N/A</v>
      </c>
      <c r="I50" s="173">
        <f>IF(ISNUMBER('実質公債費比率（分子）の構造'!M$53),'実質公債費比率（分子）の構造'!M$53,NA())</f>
        <v>1442</v>
      </c>
      <c r="J50" s="173" t="e">
        <f>NA()</f>
        <v>#N/A</v>
      </c>
      <c r="K50" s="173" t="e">
        <f>NA()</f>
        <v>#N/A</v>
      </c>
      <c r="L50" s="173">
        <f>IF(ISNUMBER('実質公債費比率（分子）の構造'!N$53),'実質公債費比率（分子）の構造'!N$53,NA())</f>
        <v>1389</v>
      </c>
      <c r="M50" s="173" t="e">
        <f>NA()</f>
        <v>#N/A</v>
      </c>
      <c r="N50" s="173" t="e">
        <f>NA()</f>
        <v>#N/A</v>
      </c>
      <c r="O50" s="173">
        <f>IF(ISNUMBER('実質公債費比率（分子）の構造'!O$53),'実質公債費比率（分子）の構造'!O$53,NA())</f>
        <v>1457</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26709</v>
      </c>
      <c r="E56" s="172"/>
      <c r="F56" s="172"/>
      <c r="G56" s="172">
        <f>'将来負担比率（分子）の構造'!J$52</f>
        <v>26857</v>
      </c>
      <c r="H56" s="172"/>
      <c r="I56" s="172"/>
      <c r="J56" s="172">
        <f>'将来負担比率（分子）の構造'!K$52</f>
        <v>28142</v>
      </c>
      <c r="K56" s="172"/>
      <c r="L56" s="172"/>
      <c r="M56" s="172">
        <f>'将来負担比率（分子）の構造'!L$52</f>
        <v>27475</v>
      </c>
      <c r="N56" s="172"/>
      <c r="O56" s="172"/>
      <c r="P56" s="172">
        <f>'将来負担比率（分子）の構造'!M$52</f>
        <v>27413</v>
      </c>
    </row>
    <row r="57" spans="1:16" x14ac:dyDescent="0.15">
      <c r="A57" s="172" t="s">
        <v>41</v>
      </c>
      <c r="B57" s="172"/>
      <c r="C57" s="172"/>
      <c r="D57" s="172">
        <f>'将来負担比率（分子）の構造'!I$51</f>
        <v>10705</v>
      </c>
      <c r="E57" s="172"/>
      <c r="F57" s="172"/>
      <c r="G57" s="172">
        <f>'将来負担比率（分子）の構造'!J$51</f>
        <v>11476</v>
      </c>
      <c r="H57" s="172"/>
      <c r="I57" s="172"/>
      <c r="J57" s="172">
        <f>'将来負担比率（分子）の構造'!K$51</f>
        <v>11756</v>
      </c>
      <c r="K57" s="172"/>
      <c r="L57" s="172"/>
      <c r="M57" s="172">
        <f>'将来負担比率（分子）の構造'!L$51</f>
        <v>8529</v>
      </c>
      <c r="N57" s="172"/>
      <c r="O57" s="172"/>
      <c r="P57" s="172">
        <f>'将来負担比率（分子）の構造'!M$51</f>
        <v>2537</v>
      </c>
    </row>
    <row r="58" spans="1:16" x14ac:dyDescent="0.15">
      <c r="A58" s="172" t="s">
        <v>40</v>
      </c>
      <c r="B58" s="172"/>
      <c r="C58" s="172"/>
      <c r="D58" s="172">
        <f>'将来負担比率（分子）の構造'!I$50</f>
        <v>22148</v>
      </c>
      <c r="E58" s="172"/>
      <c r="F58" s="172"/>
      <c r="G58" s="172">
        <f>'将来負担比率（分子）の構造'!J$50</f>
        <v>26349</v>
      </c>
      <c r="H58" s="172"/>
      <c r="I58" s="172"/>
      <c r="J58" s="172">
        <f>'将来負担比率（分子）の構造'!K$50</f>
        <v>26455</v>
      </c>
      <c r="K58" s="172"/>
      <c r="L58" s="172"/>
      <c r="M58" s="172">
        <f>'将来負担比率（分子）の構造'!L$50</f>
        <v>25410</v>
      </c>
      <c r="N58" s="172"/>
      <c r="O58" s="172"/>
      <c r="P58" s="172">
        <f>'将来負担比率（分子）の構造'!M$50</f>
        <v>21058</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f>'将来負担比率（分子）の構造'!I$46</f>
        <v>17</v>
      </c>
      <c r="C61" s="172"/>
      <c r="D61" s="172"/>
      <c r="E61" s="172">
        <f>'将来負担比率（分子）の構造'!J$46</f>
        <v>19</v>
      </c>
      <c r="F61" s="172"/>
      <c r="G61" s="172"/>
      <c r="H61" s="172">
        <f>'将来負担比率（分子）の構造'!K$46</f>
        <v>17</v>
      </c>
      <c r="I61" s="172"/>
      <c r="J61" s="172"/>
      <c r="K61" s="172">
        <f>'将来負担比率（分子）の構造'!L$46</f>
        <v>19</v>
      </c>
      <c r="L61" s="172"/>
      <c r="M61" s="172"/>
      <c r="N61" s="172">
        <f>'将来負担比率（分子）の構造'!M$46</f>
        <v>10</v>
      </c>
      <c r="O61" s="172"/>
      <c r="P61" s="172"/>
    </row>
    <row r="62" spans="1:16" x14ac:dyDescent="0.15">
      <c r="A62" s="172" t="s">
        <v>34</v>
      </c>
      <c r="B62" s="172">
        <f>'将来負担比率（分子）の構造'!I$45</f>
        <v>4780</v>
      </c>
      <c r="C62" s="172"/>
      <c r="D62" s="172"/>
      <c r="E62" s="172">
        <f>'将来負担比率（分子）の構造'!J$45</f>
        <v>4587</v>
      </c>
      <c r="F62" s="172"/>
      <c r="G62" s="172"/>
      <c r="H62" s="172">
        <f>'将来負担比率（分子）の構造'!K$45</f>
        <v>4705</v>
      </c>
      <c r="I62" s="172"/>
      <c r="J62" s="172"/>
      <c r="K62" s="172">
        <f>'将来負担比率（分子）の構造'!L$45</f>
        <v>4571</v>
      </c>
      <c r="L62" s="172"/>
      <c r="M62" s="172"/>
      <c r="N62" s="172">
        <f>'将来負担比率（分子）の構造'!M$45</f>
        <v>4643</v>
      </c>
      <c r="O62" s="172"/>
      <c r="P62" s="172"/>
    </row>
    <row r="63" spans="1:16" x14ac:dyDescent="0.15">
      <c r="A63" s="172" t="s">
        <v>33</v>
      </c>
      <c r="B63" s="172">
        <f>'将来負担比率（分子）の構造'!I$44</f>
        <v>253</v>
      </c>
      <c r="C63" s="172"/>
      <c r="D63" s="172"/>
      <c r="E63" s="172">
        <f>'将来負担比率（分子）の構造'!J$44</f>
        <v>256</v>
      </c>
      <c r="F63" s="172"/>
      <c r="G63" s="172"/>
      <c r="H63" s="172">
        <f>'将来負担比率（分子）の構造'!K$44</f>
        <v>236</v>
      </c>
      <c r="I63" s="172"/>
      <c r="J63" s="172"/>
      <c r="K63" s="172">
        <f>'将来負担比率（分子）の構造'!L$44</f>
        <v>171</v>
      </c>
      <c r="L63" s="172"/>
      <c r="M63" s="172"/>
      <c r="N63" s="172">
        <f>'将来負担比率（分子）の構造'!M$44</f>
        <v>118</v>
      </c>
      <c r="O63" s="172"/>
      <c r="P63" s="172"/>
    </row>
    <row r="64" spans="1:16" x14ac:dyDescent="0.15">
      <c r="A64" s="172" t="s">
        <v>32</v>
      </c>
      <c r="B64" s="172">
        <f>'将来負担比率（分子）の構造'!I$43</f>
        <v>15534</v>
      </c>
      <c r="C64" s="172"/>
      <c r="D64" s="172"/>
      <c r="E64" s="172">
        <f>'将来負担比率（分子）の構造'!J$43</f>
        <v>14184</v>
      </c>
      <c r="F64" s="172"/>
      <c r="G64" s="172"/>
      <c r="H64" s="172">
        <f>'将来負担比率（分子）の構造'!K$43</f>
        <v>13246</v>
      </c>
      <c r="I64" s="172"/>
      <c r="J64" s="172"/>
      <c r="K64" s="172">
        <f>'将来負担比率（分子）の構造'!L$43</f>
        <v>12233</v>
      </c>
      <c r="L64" s="172"/>
      <c r="M64" s="172"/>
      <c r="N64" s="172">
        <f>'将来負担比率（分子）の構造'!M$43</f>
        <v>11438</v>
      </c>
      <c r="O64" s="172"/>
      <c r="P64" s="172"/>
    </row>
    <row r="65" spans="1:16" x14ac:dyDescent="0.15">
      <c r="A65" s="172" t="s">
        <v>31</v>
      </c>
      <c r="B65" s="172">
        <f>'将来負担比率（分子）の構造'!I$42</f>
        <v>100</v>
      </c>
      <c r="C65" s="172"/>
      <c r="D65" s="172"/>
      <c r="E65" s="172">
        <f>'将来負担比率（分子）の構造'!J$42</f>
        <v>80</v>
      </c>
      <c r="F65" s="172"/>
      <c r="G65" s="172"/>
      <c r="H65" s="172">
        <f>'将来負担比率（分子）の構造'!K$42</f>
        <v>60</v>
      </c>
      <c r="I65" s="172"/>
      <c r="J65" s="172"/>
      <c r="K65" s="172" t="str">
        <f>'将来負担比率（分子）の構造'!L$42</f>
        <v>-</v>
      </c>
      <c r="L65" s="172"/>
      <c r="M65" s="172"/>
      <c r="N65" s="172" t="str">
        <f>'将来負担比率（分子）の構造'!M$42</f>
        <v>-</v>
      </c>
      <c r="O65" s="172"/>
      <c r="P65" s="172"/>
    </row>
    <row r="66" spans="1:16" x14ac:dyDescent="0.15">
      <c r="A66" s="172" t="s">
        <v>30</v>
      </c>
      <c r="B66" s="172">
        <f>'将来負担比率（分子）の構造'!I$41</f>
        <v>40107</v>
      </c>
      <c r="C66" s="172"/>
      <c r="D66" s="172"/>
      <c r="E66" s="172">
        <f>'将来負担比率（分子）の構造'!J$41</f>
        <v>39672</v>
      </c>
      <c r="F66" s="172"/>
      <c r="G66" s="172"/>
      <c r="H66" s="172">
        <f>'将来負担比率（分子）の構造'!K$41</f>
        <v>38851</v>
      </c>
      <c r="I66" s="172"/>
      <c r="J66" s="172"/>
      <c r="K66" s="172">
        <f>'将来負担比率（分子）の構造'!L$41</f>
        <v>39574</v>
      </c>
      <c r="L66" s="172"/>
      <c r="M66" s="172"/>
      <c r="N66" s="172">
        <f>'将来負担比率（分子）の構造'!M$41</f>
        <v>30643</v>
      </c>
      <c r="O66" s="172"/>
      <c r="P66" s="172"/>
    </row>
    <row r="67" spans="1:16" x14ac:dyDescent="0.15">
      <c r="A67" s="172" t="s">
        <v>74</v>
      </c>
      <c r="B67" s="172" t="e">
        <f>NA()</f>
        <v>#N/A</v>
      </c>
      <c r="C67" s="172">
        <f>IF(ISNUMBER('将来負担比率（分子）の構造'!I$53), IF('将来負担比率（分子）の構造'!I$53 &lt; 0, 0, '将来負担比率（分子）の構造'!I$53), NA())</f>
        <v>1229</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14814</v>
      </c>
      <c r="C72" s="176">
        <f>基金残高に係る経年分析!G55</f>
        <v>11589</v>
      </c>
      <c r="D72" s="176">
        <f>基金残高に係る経年分析!H55</f>
        <v>13490</v>
      </c>
    </row>
    <row r="73" spans="1:16" x14ac:dyDescent="0.15">
      <c r="A73" s="175" t="s">
        <v>77</v>
      </c>
      <c r="B73" s="176">
        <f>基金残高に係る経年分析!F56</f>
        <v>4</v>
      </c>
      <c r="C73" s="176">
        <f>基金残高に係る経年分析!G56</f>
        <v>4</v>
      </c>
      <c r="D73" s="176">
        <f>基金残高に係る経年分析!H56</f>
        <v>4</v>
      </c>
    </row>
    <row r="74" spans="1:16" x14ac:dyDescent="0.15">
      <c r="A74" s="175" t="s">
        <v>78</v>
      </c>
      <c r="B74" s="176">
        <f>基金残高に係る経年分析!F57</f>
        <v>37876</v>
      </c>
      <c r="C74" s="176">
        <f>基金残高に係る経年分析!G57</f>
        <v>14447</v>
      </c>
      <c r="D74" s="176">
        <f>基金残高に係る経年分析!H57</f>
        <v>8428</v>
      </c>
    </row>
  </sheetData>
  <sheetProtection algorithmName="SHA-512" hashValue="sRIn1K8dlHgsluGk1EtnVdrcQyv8C1aEuOLV4lHU4NaLEnEaN8RdMqjeV+KP7gaO82+A0dl3kszs+IcWgiKl1w==" saltValue="tqPO7i+7cyOfVYy1xFQW7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211</v>
      </c>
      <c r="DI1" s="642"/>
      <c r="DJ1" s="642"/>
      <c r="DK1" s="642"/>
      <c r="DL1" s="642"/>
      <c r="DM1" s="642"/>
      <c r="DN1" s="643"/>
      <c r="DO1" s="212"/>
      <c r="DP1" s="641" t="s">
        <v>212</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15">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4" t="s">
        <v>214</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215</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216</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15">
      <c r="B4" s="644" t="s">
        <v>1</v>
      </c>
      <c r="C4" s="645"/>
      <c r="D4" s="645"/>
      <c r="E4" s="645"/>
      <c r="F4" s="645"/>
      <c r="G4" s="645"/>
      <c r="H4" s="645"/>
      <c r="I4" s="645"/>
      <c r="J4" s="645"/>
      <c r="K4" s="645"/>
      <c r="L4" s="645"/>
      <c r="M4" s="645"/>
      <c r="N4" s="645"/>
      <c r="O4" s="645"/>
      <c r="P4" s="645"/>
      <c r="Q4" s="646"/>
      <c r="R4" s="644" t="s">
        <v>217</v>
      </c>
      <c r="S4" s="645"/>
      <c r="T4" s="645"/>
      <c r="U4" s="645"/>
      <c r="V4" s="645"/>
      <c r="W4" s="645"/>
      <c r="X4" s="645"/>
      <c r="Y4" s="646"/>
      <c r="Z4" s="644" t="s">
        <v>218</v>
      </c>
      <c r="AA4" s="645"/>
      <c r="AB4" s="645"/>
      <c r="AC4" s="646"/>
      <c r="AD4" s="644" t="s">
        <v>219</v>
      </c>
      <c r="AE4" s="645"/>
      <c r="AF4" s="645"/>
      <c r="AG4" s="645"/>
      <c r="AH4" s="645"/>
      <c r="AI4" s="645"/>
      <c r="AJ4" s="645"/>
      <c r="AK4" s="646"/>
      <c r="AL4" s="644" t="s">
        <v>218</v>
      </c>
      <c r="AM4" s="645"/>
      <c r="AN4" s="645"/>
      <c r="AO4" s="646"/>
      <c r="AP4" s="650" t="s">
        <v>220</v>
      </c>
      <c r="AQ4" s="650"/>
      <c r="AR4" s="650"/>
      <c r="AS4" s="650"/>
      <c r="AT4" s="650"/>
      <c r="AU4" s="650"/>
      <c r="AV4" s="650"/>
      <c r="AW4" s="650"/>
      <c r="AX4" s="650"/>
      <c r="AY4" s="650"/>
      <c r="AZ4" s="650"/>
      <c r="BA4" s="650"/>
      <c r="BB4" s="650"/>
      <c r="BC4" s="650"/>
      <c r="BD4" s="650"/>
      <c r="BE4" s="650"/>
      <c r="BF4" s="650"/>
      <c r="BG4" s="650" t="s">
        <v>221</v>
      </c>
      <c r="BH4" s="650"/>
      <c r="BI4" s="650"/>
      <c r="BJ4" s="650"/>
      <c r="BK4" s="650"/>
      <c r="BL4" s="650"/>
      <c r="BM4" s="650"/>
      <c r="BN4" s="650"/>
      <c r="BO4" s="650" t="s">
        <v>218</v>
      </c>
      <c r="BP4" s="650"/>
      <c r="BQ4" s="650"/>
      <c r="BR4" s="650"/>
      <c r="BS4" s="650" t="s">
        <v>222</v>
      </c>
      <c r="BT4" s="650"/>
      <c r="BU4" s="650"/>
      <c r="BV4" s="650"/>
      <c r="BW4" s="650"/>
      <c r="BX4" s="650"/>
      <c r="BY4" s="650"/>
      <c r="BZ4" s="650"/>
      <c r="CA4" s="650"/>
      <c r="CB4" s="650"/>
      <c r="CD4" s="647" t="s">
        <v>223</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361" customFormat="1" ht="11.25" customHeight="1" x14ac:dyDescent="0.15">
      <c r="B5" s="651" t="s">
        <v>224</v>
      </c>
      <c r="C5" s="652"/>
      <c r="D5" s="652"/>
      <c r="E5" s="652"/>
      <c r="F5" s="652"/>
      <c r="G5" s="652"/>
      <c r="H5" s="652"/>
      <c r="I5" s="652"/>
      <c r="J5" s="652"/>
      <c r="K5" s="652"/>
      <c r="L5" s="652"/>
      <c r="M5" s="652"/>
      <c r="N5" s="652"/>
      <c r="O5" s="652"/>
      <c r="P5" s="652"/>
      <c r="Q5" s="653"/>
      <c r="R5" s="654">
        <v>7003675</v>
      </c>
      <c r="S5" s="655"/>
      <c r="T5" s="655"/>
      <c r="U5" s="655"/>
      <c r="V5" s="655"/>
      <c r="W5" s="655"/>
      <c r="X5" s="655"/>
      <c r="Y5" s="656"/>
      <c r="Z5" s="657">
        <v>9</v>
      </c>
      <c r="AA5" s="657"/>
      <c r="AB5" s="657"/>
      <c r="AC5" s="657"/>
      <c r="AD5" s="658">
        <v>6780881</v>
      </c>
      <c r="AE5" s="658"/>
      <c r="AF5" s="658"/>
      <c r="AG5" s="658"/>
      <c r="AH5" s="658"/>
      <c r="AI5" s="658"/>
      <c r="AJ5" s="658"/>
      <c r="AK5" s="658"/>
      <c r="AL5" s="659">
        <v>36.6</v>
      </c>
      <c r="AM5" s="660"/>
      <c r="AN5" s="660"/>
      <c r="AO5" s="661"/>
      <c r="AP5" s="651" t="s">
        <v>225</v>
      </c>
      <c r="AQ5" s="652"/>
      <c r="AR5" s="652"/>
      <c r="AS5" s="652"/>
      <c r="AT5" s="652"/>
      <c r="AU5" s="652"/>
      <c r="AV5" s="652"/>
      <c r="AW5" s="652"/>
      <c r="AX5" s="652"/>
      <c r="AY5" s="652"/>
      <c r="AZ5" s="652"/>
      <c r="BA5" s="652"/>
      <c r="BB5" s="652"/>
      <c r="BC5" s="652"/>
      <c r="BD5" s="652"/>
      <c r="BE5" s="652"/>
      <c r="BF5" s="653"/>
      <c r="BG5" s="665">
        <v>6774663</v>
      </c>
      <c r="BH5" s="666"/>
      <c r="BI5" s="666"/>
      <c r="BJ5" s="666"/>
      <c r="BK5" s="666"/>
      <c r="BL5" s="666"/>
      <c r="BM5" s="666"/>
      <c r="BN5" s="667"/>
      <c r="BO5" s="668">
        <v>96.7</v>
      </c>
      <c r="BP5" s="668"/>
      <c r="BQ5" s="668"/>
      <c r="BR5" s="668"/>
      <c r="BS5" s="669" t="s">
        <v>127</v>
      </c>
      <c r="BT5" s="669"/>
      <c r="BU5" s="669"/>
      <c r="BV5" s="669"/>
      <c r="BW5" s="669"/>
      <c r="BX5" s="669"/>
      <c r="BY5" s="669"/>
      <c r="BZ5" s="669"/>
      <c r="CA5" s="669"/>
      <c r="CB5" s="673"/>
      <c r="CD5" s="647" t="s">
        <v>220</v>
      </c>
      <c r="CE5" s="648"/>
      <c r="CF5" s="648"/>
      <c r="CG5" s="648"/>
      <c r="CH5" s="648"/>
      <c r="CI5" s="648"/>
      <c r="CJ5" s="648"/>
      <c r="CK5" s="648"/>
      <c r="CL5" s="648"/>
      <c r="CM5" s="648"/>
      <c r="CN5" s="648"/>
      <c r="CO5" s="648"/>
      <c r="CP5" s="648"/>
      <c r="CQ5" s="649"/>
      <c r="CR5" s="647" t="s">
        <v>226</v>
      </c>
      <c r="CS5" s="648"/>
      <c r="CT5" s="648"/>
      <c r="CU5" s="648"/>
      <c r="CV5" s="648"/>
      <c r="CW5" s="648"/>
      <c r="CX5" s="648"/>
      <c r="CY5" s="649"/>
      <c r="CZ5" s="647" t="s">
        <v>218</v>
      </c>
      <c r="DA5" s="648"/>
      <c r="DB5" s="648"/>
      <c r="DC5" s="649"/>
      <c r="DD5" s="647" t="s">
        <v>227</v>
      </c>
      <c r="DE5" s="648"/>
      <c r="DF5" s="648"/>
      <c r="DG5" s="648"/>
      <c r="DH5" s="648"/>
      <c r="DI5" s="648"/>
      <c r="DJ5" s="648"/>
      <c r="DK5" s="648"/>
      <c r="DL5" s="648"/>
      <c r="DM5" s="648"/>
      <c r="DN5" s="648"/>
      <c r="DO5" s="648"/>
      <c r="DP5" s="649"/>
      <c r="DQ5" s="647" t="s">
        <v>228</v>
      </c>
      <c r="DR5" s="648"/>
      <c r="DS5" s="648"/>
      <c r="DT5" s="648"/>
      <c r="DU5" s="648"/>
      <c r="DV5" s="648"/>
      <c r="DW5" s="648"/>
      <c r="DX5" s="648"/>
      <c r="DY5" s="648"/>
      <c r="DZ5" s="648"/>
      <c r="EA5" s="648"/>
      <c r="EB5" s="648"/>
      <c r="EC5" s="649"/>
    </row>
    <row r="6" spans="2:143" ht="11.25" customHeight="1" x14ac:dyDescent="0.15">
      <c r="B6" s="662" t="s">
        <v>229</v>
      </c>
      <c r="C6" s="663"/>
      <c r="D6" s="663"/>
      <c r="E6" s="663"/>
      <c r="F6" s="663"/>
      <c r="G6" s="663"/>
      <c r="H6" s="663"/>
      <c r="I6" s="663"/>
      <c r="J6" s="663"/>
      <c r="K6" s="663"/>
      <c r="L6" s="663"/>
      <c r="M6" s="663"/>
      <c r="N6" s="663"/>
      <c r="O6" s="663"/>
      <c r="P6" s="663"/>
      <c r="Q6" s="664"/>
      <c r="R6" s="665">
        <v>316107</v>
      </c>
      <c r="S6" s="666"/>
      <c r="T6" s="666"/>
      <c r="U6" s="666"/>
      <c r="V6" s="666"/>
      <c r="W6" s="666"/>
      <c r="X6" s="666"/>
      <c r="Y6" s="667"/>
      <c r="Z6" s="668">
        <v>0.4</v>
      </c>
      <c r="AA6" s="668"/>
      <c r="AB6" s="668"/>
      <c r="AC6" s="668"/>
      <c r="AD6" s="669">
        <v>316107</v>
      </c>
      <c r="AE6" s="669"/>
      <c r="AF6" s="669"/>
      <c r="AG6" s="669"/>
      <c r="AH6" s="669"/>
      <c r="AI6" s="669"/>
      <c r="AJ6" s="669"/>
      <c r="AK6" s="669"/>
      <c r="AL6" s="670">
        <v>1.7</v>
      </c>
      <c r="AM6" s="671"/>
      <c r="AN6" s="671"/>
      <c r="AO6" s="672"/>
      <c r="AP6" s="662" t="s">
        <v>230</v>
      </c>
      <c r="AQ6" s="663"/>
      <c r="AR6" s="663"/>
      <c r="AS6" s="663"/>
      <c r="AT6" s="663"/>
      <c r="AU6" s="663"/>
      <c r="AV6" s="663"/>
      <c r="AW6" s="663"/>
      <c r="AX6" s="663"/>
      <c r="AY6" s="663"/>
      <c r="AZ6" s="663"/>
      <c r="BA6" s="663"/>
      <c r="BB6" s="663"/>
      <c r="BC6" s="663"/>
      <c r="BD6" s="663"/>
      <c r="BE6" s="663"/>
      <c r="BF6" s="664"/>
      <c r="BG6" s="665">
        <v>6774663</v>
      </c>
      <c r="BH6" s="666"/>
      <c r="BI6" s="666"/>
      <c r="BJ6" s="666"/>
      <c r="BK6" s="666"/>
      <c r="BL6" s="666"/>
      <c r="BM6" s="666"/>
      <c r="BN6" s="667"/>
      <c r="BO6" s="668">
        <v>96.7</v>
      </c>
      <c r="BP6" s="668"/>
      <c r="BQ6" s="668"/>
      <c r="BR6" s="668"/>
      <c r="BS6" s="669" t="s">
        <v>127</v>
      </c>
      <c r="BT6" s="669"/>
      <c r="BU6" s="669"/>
      <c r="BV6" s="669"/>
      <c r="BW6" s="669"/>
      <c r="BX6" s="669"/>
      <c r="BY6" s="669"/>
      <c r="BZ6" s="669"/>
      <c r="CA6" s="669"/>
      <c r="CB6" s="673"/>
      <c r="CD6" s="676" t="s">
        <v>231</v>
      </c>
      <c r="CE6" s="677"/>
      <c r="CF6" s="677"/>
      <c r="CG6" s="677"/>
      <c r="CH6" s="677"/>
      <c r="CI6" s="677"/>
      <c r="CJ6" s="677"/>
      <c r="CK6" s="677"/>
      <c r="CL6" s="677"/>
      <c r="CM6" s="677"/>
      <c r="CN6" s="677"/>
      <c r="CO6" s="677"/>
      <c r="CP6" s="677"/>
      <c r="CQ6" s="678"/>
      <c r="CR6" s="665">
        <v>253296</v>
      </c>
      <c r="CS6" s="666"/>
      <c r="CT6" s="666"/>
      <c r="CU6" s="666"/>
      <c r="CV6" s="666"/>
      <c r="CW6" s="666"/>
      <c r="CX6" s="666"/>
      <c r="CY6" s="667"/>
      <c r="CZ6" s="659">
        <v>0.4</v>
      </c>
      <c r="DA6" s="660"/>
      <c r="DB6" s="660"/>
      <c r="DC6" s="679"/>
      <c r="DD6" s="674" t="s">
        <v>127</v>
      </c>
      <c r="DE6" s="666"/>
      <c r="DF6" s="666"/>
      <c r="DG6" s="666"/>
      <c r="DH6" s="666"/>
      <c r="DI6" s="666"/>
      <c r="DJ6" s="666"/>
      <c r="DK6" s="666"/>
      <c r="DL6" s="666"/>
      <c r="DM6" s="666"/>
      <c r="DN6" s="666"/>
      <c r="DO6" s="666"/>
      <c r="DP6" s="667"/>
      <c r="DQ6" s="674">
        <v>253296</v>
      </c>
      <c r="DR6" s="666"/>
      <c r="DS6" s="666"/>
      <c r="DT6" s="666"/>
      <c r="DU6" s="666"/>
      <c r="DV6" s="666"/>
      <c r="DW6" s="666"/>
      <c r="DX6" s="666"/>
      <c r="DY6" s="666"/>
      <c r="DZ6" s="666"/>
      <c r="EA6" s="666"/>
      <c r="EB6" s="666"/>
      <c r="EC6" s="675"/>
    </row>
    <row r="7" spans="2:143" ht="11.25" customHeight="1" x14ac:dyDescent="0.15">
      <c r="B7" s="662" t="s">
        <v>232</v>
      </c>
      <c r="C7" s="663"/>
      <c r="D7" s="663"/>
      <c r="E7" s="663"/>
      <c r="F7" s="663"/>
      <c r="G7" s="663"/>
      <c r="H7" s="663"/>
      <c r="I7" s="663"/>
      <c r="J7" s="663"/>
      <c r="K7" s="663"/>
      <c r="L7" s="663"/>
      <c r="M7" s="663"/>
      <c r="N7" s="663"/>
      <c r="O7" s="663"/>
      <c r="P7" s="663"/>
      <c r="Q7" s="664"/>
      <c r="R7" s="665">
        <v>2741</v>
      </c>
      <c r="S7" s="666"/>
      <c r="T7" s="666"/>
      <c r="U7" s="666"/>
      <c r="V7" s="666"/>
      <c r="W7" s="666"/>
      <c r="X7" s="666"/>
      <c r="Y7" s="667"/>
      <c r="Z7" s="668">
        <v>0</v>
      </c>
      <c r="AA7" s="668"/>
      <c r="AB7" s="668"/>
      <c r="AC7" s="668"/>
      <c r="AD7" s="669">
        <v>2741</v>
      </c>
      <c r="AE7" s="669"/>
      <c r="AF7" s="669"/>
      <c r="AG7" s="669"/>
      <c r="AH7" s="669"/>
      <c r="AI7" s="669"/>
      <c r="AJ7" s="669"/>
      <c r="AK7" s="669"/>
      <c r="AL7" s="670">
        <v>0</v>
      </c>
      <c r="AM7" s="671"/>
      <c r="AN7" s="671"/>
      <c r="AO7" s="672"/>
      <c r="AP7" s="662" t="s">
        <v>233</v>
      </c>
      <c r="AQ7" s="663"/>
      <c r="AR7" s="663"/>
      <c r="AS7" s="663"/>
      <c r="AT7" s="663"/>
      <c r="AU7" s="663"/>
      <c r="AV7" s="663"/>
      <c r="AW7" s="663"/>
      <c r="AX7" s="663"/>
      <c r="AY7" s="663"/>
      <c r="AZ7" s="663"/>
      <c r="BA7" s="663"/>
      <c r="BB7" s="663"/>
      <c r="BC7" s="663"/>
      <c r="BD7" s="663"/>
      <c r="BE7" s="663"/>
      <c r="BF7" s="664"/>
      <c r="BG7" s="665">
        <v>2794715</v>
      </c>
      <c r="BH7" s="666"/>
      <c r="BI7" s="666"/>
      <c r="BJ7" s="666"/>
      <c r="BK7" s="666"/>
      <c r="BL7" s="666"/>
      <c r="BM7" s="666"/>
      <c r="BN7" s="667"/>
      <c r="BO7" s="668">
        <v>39.9</v>
      </c>
      <c r="BP7" s="668"/>
      <c r="BQ7" s="668"/>
      <c r="BR7" s="668"/>
      <c r="BS7" s="669" t="s">
        <v>127</v>
      </c>
      <c r="BT7" s="669"/>
      <c r="BU7" s="669"/>
      <c r="BV7" s="669"/>
      <c r="BW7" s="669"/>
      <c r="BX7" s="669"/>
      <c r="BY7" s="669"/>
      <c r="BZ7" s="669"/>
      <c r="CA7" s="669"/>
      <c r="CB7" s="673"/>
      <c r="CD7" s="680" t="s">
        <v>234</v>
      </c>
      <c r="CE7" s="681"/>
      <c r="CF7" s="681"/>
      <c r="CG7" s="681"/>
      <c r="CH7" s="681"/>
      <c r="CI7" s="681"/>
      <c r="CJ7" s="681"/>
      <c r="CK7" s="681"/>
      <c r="CL7" s="681"/>
      <c r="CM7" s="681"/>
      <c r="CN7" s="681"/>
      <c r="CO7" s="681"/>
      <c r="CP7" s="681"/>
      <c r="CQ7" s="682"/>
      <c r="CR7" s="665">
        <v>6708475</v>
      </c>
      <c r="CS7" s="666"/>
      <c r="CT7" s="666"/>
      <c r="CU7" s="666"/>
      <c r="CV7" s="666"/>
      <c r="CW7" s="666"/>
      <c r="CX7" s="666"/>
      <c r="CY7" s="667"/>
      <c r="CZ7" s="668">
        <v>9.6999999999999993</v>
      </c>
      <c r="DA7" s="668"/>
      <c r="DB7" s="668"/>
      <c r="DC7" s="668"/>
      <c r="DD7" s="674">
        <v>182151</v>
      </c>
      <c r="DE7" s="666"/>
      <c r="DF7" s="666"/>
      <c r="DG7" s="666"/>
      <c r="DH7" s="666"/>
      <c r="DI7" s="666"/>
      <c r="DJ7" s="666"/>
      <c r="DK7" s="666"/>
      <c r="DL7" s="666"/>
      <c r="DM7" s="666"/>
      <c r="DN7" s="666"/>
      <c r="DO7" s="666"/>
      <c r="DP7" s="667"/>
      <c r="DQ7" s="674">
        <v>5871786</v>
      </c>
      <c r="DR7" s="666"/>
      <c r="DS7" s="666"/>
      <c r="DT7" s="666"/>
      <c r="DU7" s="666"/>
      <c r="DV7" s="666"/>
      <c r="DW7" s="666"/>
      <c r="DX7" s="666"/>
      <c r="DY7" s="666"/>
      <c r="DZ7" s="666"/>
      <c r="EA7" s="666"/>
      <c r="EB7" s="666"/>
      <c r="EC7" s="675"/>
    </row>
    <row r="8" spans="2:143" ht="11.25" customHeight="1" x14ac:dyDescent="0.15">
      <c r="B8" s="662" t="s">
        <v>235</v>
      </c>
      <c r="C8" s="663"/>
      <c r="D8" s="663"/>
      <c r="E8" s="663"/>
      <c r="F8" s="663"/>
      <c r="G8" s="663"/>
      <c r="H8" s="663"/>
      <c r="I8" s="663"/>
      <c r="J8" s="663"/>
      <c r="K8" s="663"/>
      <c r="L8" s="663"/>
      <c r="M8" s="663"/>
      <c r="N8" s="663"/>
      <c r="O8" s="663"/>
      <c r="P8" s="663"/>
      <c r="Q8" s="664"/>
      <c r="R8" s="665">
        <v>24650</v>
      </c>
      <c r="S8" s="666"/>
      <c r="T8" s="666"/>
      <c r="U8" s="666"/>
      <c r="V8" s="666"/>
      <c r="W8" s="666"/>
      <c r="X8" s="666"/>
      <c r="Y8" s="667"/>
      <c r="Z8" s="668">
        <v>0</v>
      </c>
      <c r="AA8" s="668"/>
      <c r="AB8" s="668"/>
      <c r="AC8" s="668"/>
      <c r="AD8" s="669">
        <v>24650</v>
      </c>
      <c r="AE8" s="669"/>
      <c r="AF8" s="669"/>
      <c r="AG8" s="669"/>
      <c r="AH8" s="669"/>
      <c r="AI8" s="669"/>
      <c r="AJ8" s="669"/>
      <c r="AK8" s="669"/>
      <c r="AL8" s="670">
        <v>0.1</v>
      </c>
      <c r="AM8" s="671"/>
      <c r="AN8" s="671"/>
      <c r="AO8" s="672"/>
      <c r="AP8" s="662" t="s">
        <v>236</v>
      </c>
      <c r="AQ8" s="663"/>
      <c r="AR8" s="663"/>
      <c r="AS8" s="663"/>
      <c r="AT8" s="663"/>
      <c r="AU8" s="663"/>
      <c r="AV8" s="663"/>
      <c r="AW8" s="663"/>
      <c r="AX8" s="663"/>
      <c r="AY8" s="663"/>
      <c r="AZ8" s="663"/>
      <c r="BA8" s="663"/>
      <c r="BB8" s="663"/>
      <c r="BC8" s="663"/>
      <c r="BD8" s="663"/>
      <c r="BE8" s="663"/>
      <c r="BF8" s="664"/>
      <c r="BG8" s="665">
        <v>104867</v>
      </c>
      <c r="BH8" s="666"/>
      <c r="BI8" s="666"/>
      <c r="BJ8" s="666"/>
      <c r="BK8" s="666"/>
      <c r="BL8" s="666"/>
      <c r="BM8" s="666"/>
      <c r="BN8" s="667"/>
      <c r="BO8" s="668">
        <v>1.5</v>
      </c>
      <c r="BP8" s="668"/>
      <c r="BQ8" s="668"/>
      <c r="BR8" s="668"/>
      <c r="BS8" s="669" t="s">
        <v>127</v>
      </c>
      <c r="BT8" s="669"/>
      <c r="BU8" s="669"/>
      <c r="BV8" s="669"/>
      <c r="BW8" s="669"/>
      <c r="BX8" s="669"/>
      <c r="BY8" s="669"/>
      <c r="BZ8" s="669"/>
      <c r="CA8" s="669"/>
      <c r="CB8" s="673"/>
      <c r="CD8" s="680" t="s">
        <v>237</v>
      </c>
      <c r="CE8" s="681"/>
      <c r="CF8" s="681"/>
      <c r="CG8" s="681"/>
      <c r="CH8" s="681"/>
      <c r="CI8" s="681"/>
      <c r="CJ8" s="681"/>
      <c r="CK8" s="681"/>
      <c r="CL8" s="681"/>
      <c r="CM8" s="681"/>
      <c r="CN8" s="681"/>
      <c r="CO8" s="681"/>
      <c r="CP8" s="681"/>
      <c r="CQ8" s="682"/>
      <c r="CR8" s="665">
        <v>9883536</v>
      </c>
      <c r="CS8" s="666"/>
      <c r="CT8" s="666"/>
      <c r="CU8" s="666"/>
      <c r="CV8" s="666"/>
      <c r="CW8" s="666"/>
      <c r="CX8" s="666"/>
      <c r="CY8" s="667"/>
      <c r="CZ8" s="668">
        <v>14.2</v>
      </c>
      <c r="DA8" s="668"/>
      <c r="DB8" s="668"/>
      <c r="DC8" s="668"/>
      <c r="DD8" s="674">
        <v>133820</v>
      </c>
      <c r="DE8" s="666"/>
      <c r="DF8" s="666"/>
      <c r="DG8" s="666"/>
      <c r="DH8" s="666"/>
      <c r="DI8" s="666"/>
      <c r="DJ8" s="666"/>
      <c r="DK8" s="666"/>
      <c r="DL8" s="666"/>
      <c r="DM8" s="666"/>
      <c r="DN8" s="666"/>
      <c r="DO8" s="666"/>
      <c r="DP8" s="667"/>
      <c r="DQ8" s="674">
        <v>5028901</v>
      </c>
      <c r="DR8" s="666"/>
      <c r="DS8" s="666"/>
      <c r="DT8" s="666"/>
      <c r="DU8" s="666"/>
      <c r="DV8" s="666"/>
      <c r="DW8" s="666"/>
      <c r="DX8" s="666"/>
      <c r="DY8" s="666"/>
      <c r="DZ8" s="666"/>
      <c r="EA8" s="666"/>
      <c r="EB8" s="666"/>
      <c r="EC8" s="675"/>
    </row>
    <row r="9" spans="2:143" ht="11.25" customHeight="1" x14ac:dyDescent="0.15">
      <c r="B9" s="662" t="s">
        <v>238</v>
      </c>
      <c r="C9" s="663"/>
      <c r="D9" s="663"/>
      <c r="E9" s="663"/>
      <c r="F9" s="663"/>
      <c r="G9" s="663"/>
      <c r="H9" s="663"/>
      <c r="I9" s="663"/>
      <c r="J9" s="663"/>
      <c r="K9" s="663"/>
      <c r="L9" s="663"/>
      <c r="M9" s="663"/>
      <c r="N9" s="663"/>
      <c r="O9" s="663"/>
      <c r="P9" s="663"/>
      <c r="Q9" s="664"/>
      <c r="R9" s="665">
        <v>28162</v>
      </c>
      <c r="S9" s="666"/>
      <c r="T9" s="666"/>
      <c r="U9" s="666"/>
      <c r="V9" s="666"/>
      <c r="W9" s="666"/>
      <c r="X9" s="666"/>
      <c r="Y9" s="667"/>
      <c r="Z9" s="668">
        <v>0</v>
      </c>
      <c r="AA9" s="668"/>
      <c r="AB9" s="668"/>
      <c r="AC9" s="668"/>
      <c r="AD9" s="669">
        <v>28162</v>
      </c>
      <c r="AE9" s="669"/>
      <c r="AF9" s="669"/>
      <c r="AG9" s="669"/>
      <c r="AH9" s="669"/>
      <c r="AI9" s="669"/>
      <c r="AJ9" s="669"/>
      <c r="AK9" s="669"/>
      <c r="AL9" s="670">
        <v>0.2</v>
      </c>
      <c r="AM9" s="671"/>
      <c r="AN9" s="671"/>
      <c r="AO9" s="672"/>
      <c r="AP9" s="662" t="s">
        <v>239</v>
      </c>
      <c r="AQ9" s="663"/>
      <c r="AR9" s="663"/>
      <c r="AS9" s="663"/>
      <c r="AT9" s="663"/>
      <c r="AU9" s="663"/>
      <c r="AV9" s="663"/>
      <c r="AW9" s="663"/>
      <c r="AX9" s="663"/>
      <c r="AY9" s="663"/>
      <c r="AZ9" s="663"/>
      <c r="BA9" s="663"/>
      <c r="BB9" s="663"/>
      <c r="BC9" s="663"/>
      <c r="BD9" s="663"/>
      <c r="BE9" s="663"/>
      <c r="BF9" s="664"/>
      <c r="BG9" s="665">
        <v>2344830</v>
      </c>
      <c r="BH9" s="666"/>
      <c r="BI9" s="666"/>
      <c r="BJ9" s="666"/>
      <c r="BK9" s="666"/>
      <c r="BL9" s="666"/>
      <c r="BM9" s="666"/>
      <c r="BN9" s="667"/>
      <c r="BO9" s="668">
        <v>33.5</v>
      </c>
      <c r="BP9" s="668"/>
      <c r="BQ9" s="668"/>
      <c r="BR9" s="668"/>
      <c r="BS9" s="669" t="s">
        <v>127</v>
      </c>
      <c r="BT9" s="669"/>
      <c r="BU9" s="669"/>
      <c r="BV9" s="669"/>
      <c r="BW9" s="669"/>
      <c r="BX9" s="669"/>
      <c r="BY9" s="669"/>
      <c r="BZ9" s="669"/>
      <c r="CA9" s="669"/>
      <c r="CB9" s="673"/>
      <c r="CD9" s="680" t="s">
        <v>240</v>
      </c>
      <c r="CE9" s="681"/>
      <c r="CF9" s="681"/>
      <c r="CG9" s="681"/>
      <c r="CH9" s="681"/>
      <c r="CI9" s="681"/>
      <c r="CJ9" s="681"/>
      <c r="CK9" s="681"/>
      <c r="CL9" s="681"/>
      <c r="CM9" s="681"/>
      <c r="CN9" s="681"/>
      <c r="CO9" s="681"/>
      <c r="CP9" s="681"/>
      <c r="CQ9" s="682"/>
      <c r="CR9" s="665">
        <v>7521065</v>
      </c>
      <c r="CS9" s="666"/>
      <c r="CT9" s="666"/>
      <c r="CU9" s="666"/>
      <c r="CV9" s="666"/>
      <c r="CW9" s="666"/>
      <c r="CX9" s="666"/>
      <c r="CY9" s="667"/>
      <c r="CZ9" s="668">
        <v>10.8</v>
      </c>
      <c r="DA9" s="668"/>
      <c r="DB9" s="668"/>
      <c r="DC9" s="668"/>
      <c r="DD9" s="674">
        <v>2934387</v>
      </c>
      <c r="DE9" s="666"/>
      <c r="DF9" s="666"/>
      <c r="DG9" s="666"/>
      <c r="DH9" s="666"/>
      <c r="DI9" s="666"/>
      <c r="DJ9" s="666"/>
      <c r="DK9" s="666"/>
      <c r="DL9" s="666"/>
      <c r="DM9" s="666"/>
      <c r="DN9" s="666"/>
      <c r="DO9" s="666"/>
      <c r="DP9" s="667"/>
      <c r="DQ9" s="674">
        <v>3334710</v>
      </c>
      <c r="DR9" s="666"/>
      <c r="DS9" s="666"/>
      <c r="DT9" s="666"/>
      <c r="DU9" s="666"/>
      <c r="DV9" s="666"/>
      <c r="DW9" s="666"/>
      <c r="DX9" s="666"/>
      <c r="DY9" s="666"/>
      <c r="DZ9" s="666"/>
      <c r="EA9" s="666"/>
      <c r="EB9" s="666"/>
      <c r="EC9" s="675"/>
    </row>
    <row r="10" spans="2:143" ht="11.25" customHeight="1" x14ac:dyDescent="0.15">
      <c r="B10" s="662" t="s">
        <v>241</v>
      </c>
      <c r="C10" s="663"/>
      <c r="D10" s="663"/>
      <c r="E10" s="663"/>
      <c r="F10" s="663"/>
      <c r="G10" s="663"/>
      <c r="H10" s="663"/>
      <c r="I10" s="663"/>
      <c r="J10" s="663"/>
      <c r="K10" s="663"/>
      <c r="L10" s="663"/>
      <c r="M10" s="663"/>
      <c r="N10" s="663"/>
      <c r="O10" s="663"/>
      <c r="P10" s="663"/>
      <c r="Q10" s="664"/>
      <c r="R10" s="665" t="s">
        <v>127</v>
      </c>
      <c r="S10" s="666"/>
      <c r="T10" s="666"/>
      <c r="U10" s="666"/>
      <c r="V10" s="666"/>
      <c r="W10" s="666"/>
      <c r="X10" s="666"/>
      <c r="Y10" s="667"/>
      <c r="Z10" s="668" t="s">
        <v>127</v>
      </c>
      <c r="AA10" s="668"/>
      <c r="AB10" s="668"/>
      <c r="AC10" s="668"/>
      <c r="AD10" s="669" t="s">
        <v>127</v>
      </c>
      <c r="AE10" s="669"/>
      <c r="AF10" s="669"/>
      <c r="AG10" s="669"/>
      <c r="AH10" s="669"/>
      <c r="AI10" s="669"/>
      <c r="AJ10" s="669"/>
      <c r="AK10" s="669"/>
      <c r="AL10" s="670" t="s">
        <v>127</v>
      </c>
      <c r="AM10" s="671"/>
      <c r="AN10" s="671"/>
      <c r="AO10" s="672"/>
      <c r="AP10" s="662" t="s">
        <v>242</v>
      </c>
      <c r="AQ10" s="663"/>
      <c r="AR10" s="663"/>
      <c r="AS10" s="663"/>
      <c r="AT10" s="663"/>
      <c r="AU10" s="663"/>
      <c r="AV10" s="663"/>
      <c r="AW10" s="663"/>
      <c r="AX10" s="663"/>
      <c r="AY10" s="663"/>
      <c r="AZ10" s="663"/>
      <c r="BA10" s="663"/>
      <c r="BB10" s="663"/>
      <c r="BC10" s="663"/>
      <c r="BD10" s="663"/>
      <c r="BE10" s="663"/>
      <c r="BF10" s="664"/>
      <c r="BG10" s="665">
        <v>185400</v>
      </c>
      <c r="BH10" s="666"/>
      <c r="BI10" s="666"/>
      <c r="BJ10" s="666"/>
      <c r="BK10" s="666"/>
      <c r="BL10" s="666"/>
      <c r="BM10" s="666"/>
      <c r="BN10" s="667"/>
      <c r="BO10" s="668">
        <v>2.6</v>
      </c>
      <c r="BP10" s="668"/>
      <c r="BQ10" s="668"/>
      <c r="BR10" s="668"/>
      <c r="BS10" s="669" t="s">
        <v>127</v>
      </c>
      <c r="BT10" s="669"/>
      <c r="BU10" s="669"/>
      <c r="BV10" s="669"/>
      <c r="BW10" s="669"/>
      <c r="BX10" s="669"/>
      <c r="BY10" s="669"/>
      <c r="BZ10" s="669"/>
      <c r="CA10" s="669"/>
      <c r="CB10" s="673"/>
      <c r="CD10" s="680" t="s">
        <v>243</v>
      </c>
      <c r="CE10" s="681"/>
      <c r="CF10" s="681"/>
      <c r="CG10" s="681"/>
      <c r="CH10" s="681"/>
      <c r="CI10" s="681"/>
      <c r="CJ10" s="681"/>
      <c r="CK10" s="681"/>
      <c r="CL10" s="681"/>
      <c r="CM10" s="681"/>
      <c r="CN10" s="681"/>
      <c r="CO10" s="681"/>
      <c r="CP10" s="681"/>
      <c r="CQ10" s="682"/>
      <c r="CR10" s="665">
        <v>304204</v>
      </c>
      <c r="CS10" s="666"/>
      <c r="CT10" s="666"/>
      <c r="CU10" s="666"/>
      <c r="CV10" s="666"/>
      <c r="CW10" s="666"/>
      <c r="CX10" s="666"/>
      <c r="CY10" s="667"/>
      <c r="CZ10" s="668">
        <v>0.4</v>
      </c>
      <c r="DA10" s="668"/>
      <c r="DB10" s="668"/>
      <c r="DC10" s="668"/>
      <c r="DD10" s="674" t="s">
        <v>127</v>
      </c>
      <c r="DE10" s="666"/>
      <c r="DF10" s="666"/>
      <c r="DG10" s="666"/>
      <c r="DH10" s="666"/>
      <c r="DI10" s="666"/>
      <c r="DJ10" s="666"/>
      <c r="DK10" s="666"/>
      <c r="DL10" s="666"/>
      <c r="DM10" s="666"/>
      <c r="DN10" s="666"/>
      <c r="DO10" s="666"/>
      <c r="DP10" s="667"/>
      <c r="DQ10" s="674">
        <v>19170</v>
      </c>
      <c r="DR10" s="666"/>
      <c r="DS10" s="666"/>
      <c r="DT10" s="666"/>
      <c r="DU10" s="666"/>
      <c r="DV10" s="666"/>
      <c r="DW10" s="666"/>
      <c r="DX10" s="666"/>
      <c r="DY10" s="666"/>
      <c r="DZ10" s="666"/>
      <c r="EA10" s="666"/>
      <c r="EB10" s="666"/>
      <c r="EC10" s="675"/>
    </row>
    <row r="11" spans="2:143" ht="11.25" customHeight="1" x14ac:dyDescent="0.15">
      <c r="B11" s="662" t="s">
        <v>244</v>
      </c>
      <c r="C11" s="663"/>
      <c r="D11" s="663"/>
      <c r="E11" s="663"/>
      <c r="F11" s="663"/>
      <c r="G11" s="663"/>
      <c r="H11" s="663"/>
      <c r="I11" s="663"/>
      <c r="J11" s="663"/>
      <c r="K11" s="663"/>
      <c r="L11" s="663"/>
      <c r="M11" s="663"/>
      <c r="N11" s="663"/>
      <c r="O11" s="663"/>
      <c r="P11" s="663"/>
      <c r="Q11" s="664"/>
      <c r="R11" s="665">
        <v>1495832</v>
      </c>
      <c r="S11" s="666"/>
      <c r="T11" s="666"/>
      <c r="U11" s="666"/>
      <c r="V11" s="666"/>
      <c r="W11" s="666"/>
      <c r="X11" s="666"/>
      <c r="Y11" s="667"/>
      <c r="Z11" s="670">
        <v>1.9</v>
      </c>
      <c r="AA11" s="671"/>
      <c r="AB11" s="671"/>
      <c r="AC11" s="683"/>
      <c r="AD11" s="674">
        <v>1495832</v>
      </c>
      <c r="AE11" s="666"/>
      <c r="AF11" s="666"/>
      <c r="AG11" s="666"/>
      <c r="AH11" s="666"/>
      <c r="AI11" s="666"/>
      <c r="AJ11" s="666"/>
      <c r="AK11" s="667"/>
      <c r="AL11" s="670">
        <v>8.1</v>
      </c>
      <c r="AM11" s="671"/>
      <c r="AN11" s="671"/>
      <c r="AO11" s="672"/>
      <c r="AP11" s="662" t="s">
        <v>245</v>
      </c>
      <c r="AQ11" s="663"/>
      <c r="AR11" s="663"/>
      <c r="AS11" s="663"/>
      <c r="AT11" s="663"/>
      <c r="AU11" s="663"/>
      <c r="AV11" s="663"/>
      <c r="AW11" s="663"/>
      <c r="AX11" s="663"/>
      <c r="AY11" s="663"/>
      <c r="AZ11" s="663"/>
      <c r="BA11" s="663"/>
      <c r="BB11" s="663"/>
      <c r="BC11" s="663"/>
      <c r="BD11" s="663"/>
      <c r="BE11" s="663"/>
      <c r="BF11" s="664"/>
      <c r="BG11" s="665">
        <v>159618</v>
      </c>
      <c r="BH11" s="666"/>
      <c r="BI11" s="666"/>
      <c r="BJ11" s="666"/>
      <c r="BK11" s="666"/>
      <c r="BL11" s="666"/>
      <c r="BM11" s="666"/>
      <c r="BN11" s="667"/>
      <c r="BO11" s="668">
        <v>2.2999999999999998</v>
      </c>
      <c r="BP11" s="668"/>
      <c r="BQ11" s="668"/>
      <c r="BR11" s="668"/>
      <c r="BS11" s="669" t="s">
        <v>127</v>
      </c>
      <c r="BT11" s="669"/>
      <c r="BU11" s="669"/>
      <c r="BV11" s="669"/>
      <c r="BW11" s="669"/>
      <c r="BX11" s="669"/>
      <c r="BY11" s="669"/>
      <c r="BZ11" s="669"/>
      <c r="CA11" s="669"/>
      <c r="CB11" s="673"/>
      <c r="CD11" s="680" t="s">
        <v>246</v>
      </c>
      <c r="CE11" s="681"/>
      <c r="CF11" s="681"/>
      <c r="CG11" s="681"/>
      <c r="CH11" s="681"/>
      <c r="CI11" s="681"/>
      <c r="CJ11" s="681"/>
      <c r="CK11" s="681"/>
      <c r="CL11" s="681"/>
      <c r="CM11" s="681"/>
      <c r="CN11" s="681"/>
      <c r="CO11" s="681"/>
      <c r="CP11" s="681"/>
      <c r="CQ11" s="682"/>
      <c r="CR11" s="665">
        <v>7198127</v>
      </c>
      <c r="CS11" s="666"/>
      <c r="CT11" s="666"/>
      <c r="CU11" s="666"/>
      <c r="CV11" s="666"/>
      <c r="CW11" s="666"/>
      <c r="CX11" s="666"/>
      <c r="CY11" s="667"/>
      <c r="CZ11" s="668">
        <v>10.4</v>
      </c>
      <c r="DA11" s="668"/>
      <c r="DB11" s="668"/>
      <c r="DC11" s="668"/>
      <c r="DD11" s="674">
        <v>6095712</v>
      </c>
      <c r="DE11" s="666"/>
      <c r="DF11" s="666"/>
      <c r="DG11" s="666"/>
      <c r="DH11" s="666"/>
      <c r="DI11" s="666"/>
      <c r="DJ11" s="666"/>
      <c r="DK11" s="666"/>
      <c r="DL11" s="666"/>
      <c r="DM11" s="666"/>
      <c r="DN11" s="666"/>
      <c r="DO11" s="666"/>
      <c r="DP11" s="667"/>
      <c r="DQ11" s="674">
        <v>838704</v>
      </c>
      <c r="DR11" s="666"/>
      <c r="DS11" s="666"/>
      <c r="DT11" s="666"/>
      <c r="DU11" s="666"/>
      <c r="DV11" s="666"/>
      <c r="DW11" s="666"/>
      <c r="DX11" s="666"/>
      <c r="DY11" s="666"/>
      <c r="DZ11" s="666"/>
      <c r="EA11" s="666"/>
      <c r="EB11" s="666"/>
      <c r="EC11" s="675"/>
    </row>
    <row r="12" spans="2:143" ht="11.25" customHeight="1" x14ac:dyDescent="0.15">
      <c r="B12" s="662" t="s">
        <v>247</v>
      </c>
      <c r="C12" s="663"/>
      <c r="D12" s="663"/>
      <c r="E12" s="663"/>
      <c r="F12" s="663"/>
      <c r="G12" s="663"/>
      <c r="H12" s="663"/>
      <c r="I12" s="663"/>
      <c r="J12" s="663"/>
      <c r="K12" s="663"/>
      <c r="L12" s="663"/>
      <c r="M12" s="663"/>
      <c r="N12" s="663"/>
      <c r="O12" s="663"/>
      <c r="P12" s="663"/>
      <c r="Q12" s="664"/>
      <c r="R12" s="665">
        <v>1987</v>
      </c>
      <c r="S12" s="666"/>
      <c r="T12" s="666"/>
      <c r="U12" s="666"/>
      <c r="V12" s="666"/>
      <c r="W12" s="666"/>
      <c r="X12" s="666"/>
      <c r="Y12" s="667"/>
      <c r="Z12" s="668">
        <v>0</v>
      </c>
      <c r="AA12" s="668"/>
      <c r="AB12" s="668"/>
      <c r="AC12" s="668"/>
      <c r="AD12" s="669">
        <v>1987</v>
      </c>
      <c r="AE12" s="669"/>
      <c r="AF12" s="669"/>
      <c r="AG12" s="669"/>
      <c r="AH12" s="669"/>
      <c r="AI12" s="669"/>
      <c r="AJ12" s="669"/>
      <c r="AK12" s="669"/>
      <c r="AL12" s="670">
        <v>0</v>
      </c>
      <c r="AM12" s="671"/>
      <c r="AN12" s="671"/>
      <c r="AO12" s="672"/>
      <c r="AP12" s="662" t="s">
        <v>248</v>
      </c>
      <c r="AQ12" s="663"/>
      <c r="AR12" s="663"/>
      <c r="AS12" s="663"/>
      <c r="AT12" s="663"/>
      <c r="AU12" s="663"/>
      <c r="AV12" s="663"/>
      <c r="AW12" s="663"/>
      <c r="AX12" s="663"/>
      <c r="AY12" s="663"/>
      <c r="AZ12" s="663"/>
      <c r="BA12" s="663"/>
      <c r="BB12" s="663"/>
      <c r="BC12" s="663"/>
      <c r="BD12" s="663"/>
      <c r="BE12" s="663"/>
      <c r="BF12" s="664"/>
      <c r="BG12" s="665">
        <v>3266395</v>
      </c>
      <c r="BH12" s="666"/>
      <c r="BI12" s="666"/>
      <c r="BJ12" s="666"/>
      <c r="BK12" s="666"/>
      <c r="BL12" s="666"/>
      <c r="BM12" s="666"/>
      <c r="BN12" s="667"/>
      <c r="BO12" s="668">
        <v>46.6</v>
      </c>
      <c r="BP12" s="668"/>
      <c r="BQ12" s="668"/>
      <c r="BR12" s="668"/>
      <c r="BS12" s="669" t="s">
        <v>127</v>
      </c>
      <c r="BT12" s="669"/>
      <c r="BU12" s="669"/>
      <c r="BV12" s="669"/>
      <c r="BW12" s="669"/>
      <c r="BX12" s="669"/>
      <c r="BY12" s="669"/>
      <c r="BZ12" s="669"/>
      <c r="CA12" s="669"/>
      <c r="CB12" s="673"/>
      <c r="CD12" s="680" t="s">
        <v>249</v>
      </c>
      <c r="CE12" s="681"/>
      <c r="CF12" s="681"/>
      <c r="CG12" s="681"/>
      <c r="CH12" s="681"/>
      <c r="CI12" s="681"/>
      <c r="CJ12" s="681"/>
      <c r="CK12" s="681"/>
      <c r="CL12" s="681"/>
      <c r="CM12" s="681"/>
      <c r="CN12" s="681"/>
      <c r="CO12" s="681"/>
      <c r="CP12" s="681"/>
      <c r="CQ12" s="682"/>
      <c r="CR12" s="665">
        <v>3163997</v>
      </c>
      <c r="CS12" s="666"/>
      <c r="CT12" s="666"/>
      <c r="CU12" s="666"/>
      <c r="CV12" s="666"/>
      <c r="CW12" s="666"/>
      <c r="CX12" s="666"/>
      <c r="CY12" s="667"/>
      <c r="CZ12" s="668">
        <v>4.5999999999999996</v>
      </c>
      <c r="DA12" s="668"/>
      <c r="DB12" s="668"/>
      <c r="DC12" s="668"/>
      <c r="DD12" s="674">
        <v>314725</v>
      </c>
      <c r="DE12" s="666"/>
      <c r="DF12" s="666"/>
      <c r="DG12" s="666"/>
      <c r="DH12" s="666"/>
      <c r="DI12" s="666"/>
      <c r="DJ12" s="666"/>
      <c r="DK12" s="666"/>
      <c r="DL12" s="666"/>
      <c r="DM12" s="666"/>
      <c r="DN12" s="666"/>
      <c r="DO12" s="666"/>
      <c r="DP12" s="667"/>
      <c r="DQ12" s="674">
        <v>1184293</v>
      </c>
      <c r="DR12" s="666"/>
      <c r="DS12" s="666"/>
      <c r="DT12" s="666"/>
      <c r="DU12" s="666"/>
      <c r="DV12" s="666"/>
      <c r="DW12" s="666"/>
      <c r="DX12" s="666"/>
      <c r="DY12" s="666"/>
      <c r="DZ12" s="666"/>
      <c r="EA12" s="666"/>
      <c r="EB12" s="666"/>
      <c r="EC12" s="675"/>
    </row>
    <row r="13" spans="2:143" ht="11.25" customHeight="1" x14ac:dyDescent="0.15">
      <c r="B13" s="662" t="s">
        <v>250</v>
      </c>
      <c r="C13" s="663"/>
      <c r="D13" s="663"/>
      <c r="E13" s="663"/>
      <c r="F13" s="663"/>
      <c r="G13" s="663"/>
      <c r="H13" s="663"/>
      <c r="I13" s="663"/>
      <c r="J13" s="663"/>
      <c r="K13" s="663"/>
      <c r="L13" s="663"/>
      <c r="M13" s="663"/>
      <c r="N13" s="663"/>
      <c r="O13" s="663"/>
      <c r="P13" s="663"/>
      <c r="Q13" s="664"/>
      <c r="R13" s="665" t="s">
        <v>127</v>
      </c>
      <c r="S13" s="666"/>
      <c r="T13" s="666"/>
      <c r="U13" s="666"/>
      <c r="V13" s="666"/>
      <c r="W13" s="666"/>
      <c r="X13" s="666"/>
      <c r="Y13" s="667"/>
      <c r="Z13" s="668" t="s">
        <v>127</v>
      </c>
      <c r="AA13" s="668"/>
      <c r="AB13" s="668"/>
      <c r="AC13" s="668"/>
      <c r="AD13" s="669" t="s">
        <v>127</v>
      </c>
      <c r="AE13" s="669"/>
      <c r="AF13" s="669"/>
      <c r="AG13" s="669"/>
      <c r="AH13" s="669"/>
      <c r="AI13" s="669"/>
      <c r="AJ13" s="669"/>
      <c r="AK13" s="669"/>
      <c r="AL13" s="670" t="s">
        <v>127</v>
      </c>
      <c r="AM13" s="671"/>
      <c r="AN13" s="671"/>
      <c r="AO13" s="672"/>
      <c r="AP13" s="662" t="s">
        <v>251</v>
      </c>
      <c r="AQ13" s="663"/>
      <c r="AR13" s="663"/>
      <c r="AS13" s="663"/>
      <c r="AT13" s="663"/>
      <c r="AU13" s="663"/>
      <c r="AV13" s="663"/>
      <c r="AW13" s="663"/>
      <c r="AX13" s="663"/>
      <c r="AY13" s="663"/>
      <c r="AZ13" s="663"/>
      <c r="BA13" s="663"/>
      <c r="BB13" s="663"/>
      <c r="BC13" s="663"/>
      <c r="BD13" s="663"/>
      <c r="BE13" s="663"/>
      <c r="BF13" s="664"/>
      <c r="BG13" s="665">
        <v>3243997</v>
      </c>
      <c r="BH13" s="666"/>
      <c r="BI13" s="666"/>
      <c r="BJ13" s="666"/>
      <c r="BK13" s="666"/>
      <c r="BL13" s="666"/>
      <c r="BM13" s="666"/>
      <c r="BN13" s="667"/>
      <c r="BO13" s="668">
        <v>46.3</v>
      </c>
      <c r="BP13" s="668"/>
      <c r="BQ13" s="668"/>
      <c r="BR13" s="668"/>
      <c r="BS13" s="669" t="s">
        <v>127</v>
      </c>
      <c r="BT13" s="669"/>
      <c r="BU13" s="669"/>
      <c r="BV13" s="669"/>
      <c r="BW13" s="669"/>
      <c r="BX13" s="669"/>
      <c r="BY13" s="669"/>
      <c r="BZ13" s="669"/>
      <c r="CA13" s="669"/>
      <c r="CB13" s="673"/>
      <c r="CD13" s="680" t="s">
        <v>252</v>
      </c>
      <c r="CE13" s="681"/>
      <c r="CF13" s="681"/>
      <c r="CG13" s="681"/>
      <c r="CH13" s="681"/>
      <c r="CI13" s="681"/>
      <c r="CJ13" s="681"/>
      <c r="CK13" s="681"/>
      <c r="CL13" s="681"/>
      <c r="CM13" s="681"/>
      <c r="CN13" s="681"/>
      <c r="CO13" s="681"/>
      <c r="CP13" s="681"/>
      <c r="CQ13" s="682"/>
      <c r="CR13" s="665">
        <v>11601364</v>
      </c>
      <c r="CS13" s="666"/>
      <c r="CT13" s="666"/>
      <c r="CU13" s="666"/>
      <c r="CV13" s="666"/>
      <c r="CW13" s="666"/>
      <c r="CX13" s="666"/>
      <c r="CY13" s="667"/>
      <c r="CZ13" s="668">
        <v>16.7</v>
      </c>
      <c r="DA13" s="668"/>
      <c r="DB13" s="668"/>
      <c r="DC13" s="668"/>
      <c r="DD13" s="674">
        <v>6707500</v>
      </c>
      <c r="DE13" s="666"/>
      <c r="DF13" s="666"/>
      <c r="DG13" s="666"/>
      <c r="DH13" s="666"/>
      <c r="DI13" s="666"/>
      <c r="DJ13" s="666"/>
      <c r="DK13" s="666"/>
      <c r="DL13" s="666"/>
      <c r="DM13" s="666"/>
      <c r="DN13" s="666"/>
      <c r="DO13" s="666"/>
      <c r="DP13" s="667"/>
      <c r="DQ13" s="674">
        <v>4106425</v>
      </c>
      <c r="DR13" s="666"/>
      <c r="DS13" s="666"/>
      <c r="DT13" s="666"/>
      <c r="DU13" s="666"/>
      <c r="DV13" s="666"/>
      <c r="DW13" s="666"/>
      <c r="DX13" s="666"/>
      <c r="DY13" s="666"/>
      <c r="DZ13" s="666"/>
      <c r="EA13" s="666"/>
      <c r="EB13" s="666"/>
      <c r="EC13" s="675"/>
    </row>
    <row r="14" spans="2:143" ht="11.25" customHeight="1" x14ac:dyDescent="0.15">
      <c r="B14" s="662" t="s">
        <v>253</v>
      </c>
      <c r="C14" s="663"/>
      <c r="D14" s="663"/>
      <c r="E14" s="663"/>
      <c r="F14" s="663"/>
      <c r="G14" s="663"/>
      <c r="H14" s="663"/>
      <c r="I14" s="663"/>
      <c r="J14" s="663"/>
      <c r="K14" s="663"/>
      <c r="L14" s="663"/>
      <c r="M14" s="663"/>
      <c r="N14" s="663"/>
      <c r="O14" s="663"/>
      <c r="P14" s="663"/>
      <c r="Q14" s="664"/>
      <c r="R14" s="665" t="s">
        <v>127</v>
      </c>
      <c r="S14" s="666"/>
      <c r="T14" s="666"/>
      <c r="U14" s="666"/>
      <c r="V14" s="666"/>
      <c r="W14" s="666"/>
      <c r="X14" s="666"/>
      <c r="Y14" s="667"/>
      <c r="Z14" s="668" t="s">
        <v>127</v>
      </c>
      <c r="AA14" s="668"/>
      <c r="AB14" s="668"/>
      <c r="AC14" s="668"/>
      <c r="AD14" s="669" t="s">
        <v>127</v>
      </c>
      <c r="AE14" s="669"/>
      <c r="AF14" s="669"/>
      <c r="AG14" s="669"/>
      <c r="AH14" s="669"/>
      <c r="AI14" s="669"/>
      <c r="AJ14" s="669"/>
      <c r="AK14" s="669"/>
      <c r="AL14" s="670" t="s">
        <v>127</v>
      </c>
      <c r="AM14" s="671"/>
      <c r="AN14" s="671"/>
      <c r="AO14" s="672"/>
      <c r="AP14" s="662" t="s">
        <v>254</v>
      </c>
      <c r="AQ14" s="663"/>
      <c r="AR14" s="663"/>
      <c r="AS14" s="663"/>
      <c r="AT14" s="663"/>
      <c r="AU14" s="663"/>
      <c r="AV14" s="663"/>
      <c r="AW14" s="663"/>
      <c r="AX14" s="663"/>
      <c r="AY14" s="663"/>
      <c r="AZ14" s="663"/>
      <c r="BA14" s="663"/>
      <c r="BB14" s="663"/>
      <c r="BC14" s="663"/>
      <c r="BD14" s="663"/>
      <c r="BE14" s="663"/>
      <c r="BF14" s="664"/>
      <c r="BG14" s="665">
        <v>211540</v>
      </c>
      <c r="BH14" s="666"/>
      <c r="BI14" s="666"/>
      <c r="BJ14" s="666"/>
      <c r="BK14" s="666"/>
      <c r="BL14" s="666"/>
      <c r="BM14" s="666"/>
      <c r="BN14" s="667"/>
      <c r="BO14" s="668">
        <v>3</v>
      </c>
      <c r="BP14" s="668"/>
      <c r="BQ14" s="668"/>
      <c r="BR14" s="668"/>
      <c r="BS14" s="669" t="s">
        <v>127</v>
      </c>
      <c r="BT14" s="669"/>
      <c r="BU14" s="669"/>
      <c r="BV14" s="669"/>
      <c r="BW14" s="669"/>
      <c r="BX14" s="669"/>
      <c r="BY14" s="669"/>
      <c r="BZ14" s="669"/>
      <c r="CA14" s="669"/>
      <c r="CB14" s="673"/>
      <c r="CD14" s="680" t="s">
        <v>255</v>
      </c>
      <c r="CE14" s="681"/>
      <c r="CF14" s="681"/>
      <c r="CG14" s="681"/>
      <c r="CH14" s="681"/>
      <c r="CI14" s="681"/>
      <c r="CJ14" s="681"/>
      <c r="CK14" s="681"/>
      <c r="CL14" s="681"/>
      <c r="CM14" s="681"/>
      <c r="CN14" s="681"/>
      <c r="CO14" s="681"/>
      <c r="CP14" s="681"/>
      <c r="CQ14" s="682"/>
      <c r="CR14" s="665">
        <v>1871527</v>
      </c>
      <c r="CS14" s="666"/>
      <c r="CT14" s="666"/>
      <c r="CU14" s="666"/>
      <c r="CV14" s="666"/>
      <c r="CW14" s="666"/>
      <c r="CX14" s="666"/>
      <c r="CY14" s="667"/>
      <c r="CZ14" s="668">
        <v>2.7</v>
      </c>
      <c r="DA14" s="668"/>
      <c r="DB14" s="668"/>
      <c r="DC14" s="668"/>
      <c r="DD14" s="674">
        <v>334729</v>
      </c>
      <c r="DE14" s="666"/>
      <c r="DF14" s="666"/>
      <c r="DG14" s="666"/>
      <c r="DH14" s="666"/>
      <c r="DI14" s="666"/>
      <c r="DJ14" s="666"/>
      <c r="DK14" s="666"/>
      <c r="DL14" s="666"/>
      <c r="DM14" s="666"/>
      <c r="DN14" s="666"/>
      <c r="DO14" s="666"/>
      <c r="DP14" s="667"/>
      <c r="DQ14" s="674">
        <v>1451150</v>
      </c>
      <c r="DR14" s="666"/>
      <c r="DS14" s="666"/>
      <c r="DT14" s="666"/>
      <c r="DU14" s="666"/>
      <c r="DV14" s="666"/>
      <c r="DW14" s="666"/>
      <c r="DX14" s="666"/>
      <c r="DY14" s="666"/>
      <c r="DZ14" s="666"/>
      <c r="EA14" s="666"/>
      <c r="EB14" s="666"/>
      <c r="EC14" s="675"/>
    </row>
    <row r="15" spans="2:143" ht="11.25" customHeight="1" x14ac:dyDescent="0.15">
      <c r="B15" s="662" t="s">
        <v>256</v>
      </c>
      <c r="C15" s="663"/>
      <c r="D15" s="663"/>
      <c r="E15" s="663"/>
      <c r="F15" s="663"/>
      <c r="G15" s="663"/>
      <c r="H15" s="663"/>
      <c r="I15" s="663"/>
      <c r="J15" s="663"/>
      <c r="K15" s="663"/>
      <c r="L15" s="663"/>
      <c r="M15" s="663"/>
      <c r="N15" s="663"/>
      <c r="O15" s="663"/>
      <c r="P15" s="663"/>
      <c r="Q15" s="664"/>
      <c r="R15" s="665" t="s">
        <v>127</v>
      </c>
      <c r="S15" s="666"/>
      <c r="T15" s="666"/>
      <c r="U15" s="666"/>
      <c r="V15" s="666"/>
      <c r="W15" s="666"/>
      <c r="X15" s="666"/>
      <c r="Y15" s="667"/>
      <c r="Z15" s="668" t="s">
        <v>127</v>
      </c>
      <c r="AA15" s="668"/>
      <c r="AB15" s="668"/>
      <c r="AC15" s="668"/>
      <c r="AD15" s="669" t="s">
        <v>127</v>
      </c>
      <c r="AE15" s="669"/>
      <c r="AF15" s="669"/>
      <c r="AG15" s="669"/>
      <c r="AH15" s="669"/>
      <c r="AI15" s="669"/>
      <c r="AJ15" s="669"/>
      <c r="AK15" s="669"/>
      <c r="AL15" s="670" t="s">
        <v>127</v>
      </c>
      <c r="AM15" s="671"/>
      <c r="AN15" s="671"/>
      <c r="AO15" s="672"/>
      <c r="AP15" s="662" t="s">
        <v>257</v>
      </c>
      <c r="AQ15" s="663"/>
      <c r="AR15" s="663"/>
      <c r="AS15" s="663"/>
      <c r="AT15" s="663"/>
      <c r="AU15" s="663"/>
      <c r="AV15" s="663"/>
      <c r="AW15" s="663"/>
      <c r="AX15" s="663"/>
      <c r="AY15" s="663"/>
      <c r="AZ15" s="663"/>
      <c r="BA15" s="663"/>
      <c r="BB15" s="663"/>
      <c r="BC15" s="663"/>
      <c r="BD15" s="663"/>
      <c r="BE15" s="663"/>
      <c r="BF15" s="664"/>
      <c r="BG15" s="665">
        <v>502013</v>
      </c>
      <c r="BH15" s="666"/>
      <c r="BI15" s="666"/>
      <c r="BJ15" s="666"/>
      <c r="BK15" s="666"/>
      <c r="BL15" s="666"/>
      <c r="BM15" s="666"/>
      <c r="BN15" s="667"/>
      <c r="BO15" s="668">
        <v>7.2</v>
      </c>
      <c r="BP15" s="668"/>
      <c r="BQ15" s="668"/>
      <c r="BR15" s="668"/>
      <c r="BS15" s="669" t="s">
        <v>127</v>
      </c>
      <c r="BT15" s="669"/>
      <c r="BU15" s="669"/>
      <c r="BV15" s="669"/>
      <c r="BW15" s="669"/>
      <c r="BX15" s="669"/>
      <c r="BY15" s="669"/>
      <c r="BZ15" s="669"/>
      <c r="CA15" s="669"/>
      <c r="CB15" s="673"/>
      <c r="CD15" s="680" t="s">
        <v>258</v>
      </c>
      <c r="CE15" s="681"/>
      <c r="CF15" s="681"/>
      <c r="CG15" s="681"/>
      <c r="CH15" s="681"/>
      <c r="CI15" s="681"/>
      <c r="CJ15" s="681"/>
      <c r="CK15" s="681"/>
      <c r="CL15" s="681"/>
      <c r="CM15" s="681"/>
      <c r="CN15" s="681"/>
      <c r="CO15" s="681"/>
      <c r="CP15" s="681"/>
      <c r="CQ15" s="682"/>
      <c r="CR15" s="665">
        <v>3800224</v>
      </c>
      <c r="CS15" s="666"/>
      <c r="CT15" s="666"/>
      <c r="CU15" s="666"/>
      <c r="CV15" s="666"/>
      <c r="CW15" s="666"/>
      <c r="CX15" s="666"/>
      <c r="CY15" s="667"/>
      <c r="CZ15" s="668">
        <v>5.5</v>
      </c>
      <c r="DA15" s="668"/>
      <c r="DB15" s="668"/>
      <c r="DC15" s="668"/>
      <c r="DD15" s="674">
        <v>567056</v>
      </c>
      <c r="DE15" s="666"/>
      <c r="DF15" s="666"/>
      <c r="DG15" s="666"/>
      <c r="DH15" s="666"/>
      <c r="DI15" s="666"/>
      <c r="DJ15" s="666"/>
      <c r="DK15" s="666"/>
      <c r="DL15" s="666"/>
      <c r="DM15" s="666"/>
      <c r="DN15" s="666"/>
      <c r="DO15" s="666"/>
      <c r="DP15" s="667"/>
      <c r="DQ15" s="674">
        <v>2606804</v>
      </c>
      <c r="DR15" s="666"/>
      <c r="DS15" s="666"/>
      <c r="DT15" s="666"/>
      <c r="DU15" s="666"/>
      <c r="DV15" s="666"/>
      <c r="DW15" s="666"/>
      <c r="DX15" s="666"/>
      <c r="DY15" s="666"/>
      <c r="DZ15" s="666"/>
      <c r="EA15" s="666"/>
      <c r="EB15" s="666"/>
      <c r="EC15" s="675"/>
    </row>
    <row r="16" spans="2:143" ht="11.25" customHeight="1" x14ac:dyDescent="0.15">
      <c r="B16" s="662" t="s">
        <v>259</v>
      </c>
      <c r="C16" s="663"/>
      <c r="D16" s="663"/>
      <c r="E16" s="663"/>
      <c r="F16" s="663"/>
      <c r="G16" s="663"/>
      <c r="H16" s="663"/>
      <c r="I16" s="663"/>
      <c r="J16" s="663"/>
      <c r="K16" s="663"/>
      <c r="L16" s="663"/>
      <c r="M16" s="663"/>
      <c r="N16" s="663"/>
      <c r="O16" s="663"/>
      <c r="P16" s="663"/>
      <c r="Q16" s="664"/>
      <c r="R16" s="665">
        <v>27827</v>
      </c>
      <c r="S16" s="666"/>
      <c r="T16" s="666"/>
      <c r="U16" s="666"/>
      <c r="V16" s="666"/>
      <c r="W16" s="666"/>
      <c r="X16" s="666"/>
      <c r="Y16" s="667"/>
      <c r="Z16" s="668">
        <v>0</v>
      </c>
      <c r="AA16" s="668"/>
      <c r="AB16" s="668"/>
      <c r="AC16" s="668"/>
      <c r="AD16" s="669">
        <v>27827</v>
      </c>
      <c r="AE16" s="669"/>
      <c r="AF16" s="669"/>
      <c r="AG16" s="669"/>
      <c r="AH16" s="669"/>
      <c r="AI16" s="669"/>
      <c r="AJ16" s="669"/>
      <c r="AK16" s="669"/>
      <c r="AL16" s="670">
        <v>0.2</v>
      </c>
      <c r="AM16" s="671"/>
      <c r="AN16" s="671"/>
      <c r="AO16" s="672"/>
      <c r="AP16" s="662" t="s">
        <v>260</v>
      </c>
      <c r="AQ16" s="663"/>
      <c r="AR16" s="663"/>
      <c r="AS16" s="663"/>
      <c r="AT16" s="663"/>
      <c r="AU16" s="663"/>
      <c r="AV16" s="663"/>
      <c r="AW16" s="663"/>
      <c r="AX16" s="663"/>
      <c r="AY16" s="663"/>
      <c r="AZ16" s="663"/>
      <c r="BA16" s="663"/>
      <c r="BB16" s="663"/>
      <c r="BC16" s="663"/>
      <c r="BD16" s="663"/>
      <c r="BE16" s="663"/>
      <c r="BF16" s="664"/>
      <c r="BG16" s="665" t="s">
        <v>127</v>
      </c>
      <c r="BH16" s="666"/>
      <c r="BI16" s="666"/>
      <c r="BJ16" s="666"/>
      <c r="BK16" s="666"/>
      <c r="BL16" s="666"/>
      <c r="BM16" s="666"/>
      <c r="BN16" s="667"/>
      <c r="BO16" s="668" t="s">
        <v>127</v>
      </c>
      <c r="BP16" s="668"/>
      <c r="BQ16" s="668"/>
      <c r="BR16" s="668"/>
      <c r="BS16" s="669" t="s">
        <v>127</v>
      </c>
      <c r="BT16" s="669"/>
      <c r="BU16" s="669"/>
      <c r="BV16" s="669"/>
      <c r="BW16" s="669"/>
      <c r="BX16" s="669"/>
      <c r="BY16" s="669"/>
      <c r="BZ16" s="669"/>
      <c r="CA16" s="669"/>
      <c r="CB16" s="673"/>
      <c r="CD16" s="680" t="s">
        <v>261</v>
      </c>
      <c r="CE16" s="681"/>
      <c r="CF16" s="681"/>
      <c r="CG16" s="681"/>
      <c r="CH16" s="681"/>
      <c r="CI16" s="681"/>
      <c r="CJ16" s="681"/>
      <c r="CK16" s="681"/>
      <c r="CL16" s="681"/>
      <c r="CM16" s="681"/>
      <c r="CN16" s="681"/>
      <c r="CO16" s="681"/>
      <c r="CP16" s="681"/>
      <c r="CQ16" s="682"/>
      <c r="CR16" s="665">
        <v>5224459</v>
      </c>
      <c r="CS16" s="666"/>
      <c r="CT16" s="666"/>
      <c r="CU16" s="666"/>
      <c r="CV16" s="666"/>
      <c r="CW16" s="666"/>
      <c r="CX16" s="666"/>
      <c r="CY16" s="667"/>
      <c r="CZ16" s="668">
        <v>7.5</v>
      </c>
      <c r="DA16" s="668"/>
      <c r="DB16" s="668"/>
      <c r="DC16" s="668"/>
      <c r="DD16" s="674" t="s">
        <v>127</v>
      </c>
      <c r="DE16" s="666"/>
      <c r="DF16" s="666"/>
      <c r="DG16" s="666"/>
      <c r="DH16" s="666"/>
      <c r="DI16" s="666"/>
      <c r="DJ16" s="666"/>
      <c r="DK16" s="666"/>
      <c r="DL16" s="666"/>
      <c r="DM16" s="666"/>
      <c r="DN16" s="666"/>
      <c r="DO16" s="666"/>
      <c r="DP16" s="667"/>
      <c r="DQ16" s="674">
        <v>53140</v>
      </c>
      <c r="DR16" s="666"/>
      <c r="DS16" s="666"/>
      <c r="DT16" s="666"/>
      <c r="DU16" s="666"/>
      <c r="DV16" s="666"/>
      <c r="DW16" s="666"/>
      <c r="DX16" s="666"/>
      <c r="DY16" s="666"/>
      <c r="DZ16" s="666"/>
      <c r="EA16" s="666"/>
      <c r="EB16" s="666"/>
      <c r="EC16" s="675"/>
    </row>
    <row r="17" spans="2:133" ht="11.25" customHeight="1" x14ac:dyDescent="0.15">
      <c r="B17" s="662" t="s">
        <v>262</v>
      </c>
      <c r="C17" s="663"/>
      <c r="D17" s="663"/>
      <c r="E17" s="663"/>
      <c r="F17" s="663"/>
      <c r="G17" s="663"/>
      <c r="H17" s="663"/>
      <c r="I17" s="663"/>
      <c r="J17" s="663"/>
      <c r="K17" s="663"/>
      <c r="L17" s="663"/>
      <c r="M17" s="663"/>
      <c r="N17" s="663"/>
      <c r="O17" s="663"/>
      <c r="P17" s="663"/>
      <c r="Q17" s="664"/>
      <c r="R17" s="665">
        <v>91548</v>
      </c>
      <c r="S17" s="666"/>
      <c r="T17" s="666"/>
      <c r="U17" s="666"/>
      <c r="V17" s="666"/>
      <c r="W17" s="666"/>
      <c r="X17" s="666"/>
      <c r="Y17" s="667"/>
      <c r="Z17" s="668">
        <v>0.1</v>
      </c>
      <c r="AA17" s="668"/>
      <c r="AB17" s="668"/>
      <c r="AC17" s="668"/>
      <c r="AD17" s="669">
        <v>91548</v>
      </c>
      <c r="AE17" s="669"/>
      <c r="AF17" s="669"/>
      <c r="AG17" s="669"/>
      <c r="AH17" s="669"/>
      <c r="AI17" s="669"/>
      <c r="AJ17" s="669"/>
      <c r="AK17" s="669"/>
      <c r="AL17" s="670">
        <v>0.5</v>
      </c>
      <c r="AM17" s="671"/>
      <c r="AN17" s="671"/>
      <c r="AO17" s="672"/>
      <c r="AP17" s="662" t="s">
        <v>263</v>
      </c>
      <c r="AQ17" s="663"/>
      <c r="AR17" s="663"/>
      <c r="AS17" s="663"/>
      <c r="AT17" s="663"/>
      <c r="AU17" s="663"/>
      <c r="AV17" s="663"/>
      <c r="AW17" s="663"/>
      <c r="AX17" s="663"/>
      <c r="AY17" s="663"/>
      <c r="AZ17" s="663"/>
      <c r="BA17" s="663"/>
      <c r="BB17" s="663"/>
      <c r="BC17" s="663"/>
      <c r="BD17" s="663"/>
      <c r="BE17" s="663"/>
      <c r="BF17" s="664"/>
      <c r="BG17" s="665" t="s">
        <v>127</v>
      </c>
      <c r="BH17" s="666"/>
      <c r="BI17" s="666"/>
      <c r="BJ17" s="666"/>
      <c r="BK17" s="666"/>
      <c r="BL17" s="666"/>
      <c r="BM17" s="666"/>
      <c r="BN17" s="667"/>
      <c r="BO17" s="668" t="s">
        <v>127</v>
      </c>
      <c r="BP17" s="668"/>
      <c r="BQ17" s="668"/>
      <c r="BR17" s="668"/>
      <c r="BS17" s="669" t="s">
        <v>127</v>
      </c>
      <c r="BT17" s="669"/>
      <c r="BU17" s="669"/>
      <c r="BV17" s="669"/>
      <c r="BW17" s="669"/>
      <c r="BX17" s="669"/>
      <c r="BY17" s="669"/>
      <c r="BZ17" s="669"/>
      <c r="CA17" s="669"/>
      <c r="CB17" s="673"/>
      <c r="CD17" s="680" t="s">
        <v>264</v>
      </c>
      <c r="CE17" s="681"/>
      <c r="CF17" s="681"/>
      <c r="CG17" s="681"/>
      <c r="CH17" s="681"/>
      <c r="CI17" s="681"/>
      <c r="CJ17" s="681"/>
      <c r="CK17" s="681"/>
      <c r="CL17" s="681"/>
      <c r="CM17" s="681"/>
      <c r="CN17" s="681"/>
      <c r="CO17" s="681"/>
      <c r="CP17" s="681"/>
      <c r="CQ17" s="682"/>
      <c r="CR17" s="665">
        <v>11861662</v>
      </c>
      <c r="CS17" s="666"/>
      <c r="CT17" s="666"/>
      <c r="CU17" s="666"/>
      <c r="CV17" s="666"/>
      <c r="CW17" s="666"/>
      <c r="CX17" s="666"/>
      <c r="CY17" s="667"/>
      <c r="CZ17" s="668">
        <v>17.100000000000001</v>
      </c>
      <c r="DA17" s="668"/>
      <c r="DB17" s="668"/>
      <c r="DC17" s="668"/>
      <c r="DD17" s="674" t="s">
        <v>127</v>
      </c>
      <c r="DE17" s="666"/>
      <c r="DF17" s="666"/>
      <c r="DG17" s="666"/>
      <c r="DH17" s="666"/>
      <c r="DI17" s="666"/>
      <c r="DJ17" s="666"/>
      <c r="DK17" s="666"/>
      <c r="DL17" s="666"/>
      <c r="DM17" s="666"/>
      <c r="DN17" s="666"/>
      <c r="DO17" s="666"/>
      <c r="DP17" s="667"/>
      <c r="DQ17" s="674">
        <v>3466064</v>
      </c>
      <c r="DR17" s="666"/>
      <c r="DS17" s="666"/>
      <c r="DT17" s="666"/>
      <c r="DU17" s="666"/>
      <c r="DV17" s="666"/>
      <c r="DW17" s="666"/>
      <c r="DX17" s="666"/>
      <c r="DY17" s="666"/>
      <c r="DZ17" s="666"/>
      <c r="EA17" s="666"/>
      <c r="EB17" s="666"/>
      <c r="EC17" s="675"/>
    </row>
    <row r="18" spans="2:133" ht="11.25" customHeight="1" x14ac:dyDescent="0.15">
      <c r="B18" s="662" t="s">
        <v>265</v>
      </c>
      <c r="C18" s="663"/>
      <c r="D18" s="663"/>
      <c r="E18" s="663"/>
      <c r="F18" s="663"/>
      <c r="G18" s="663"/>
      <c r="H18" s="663"/>
      <c r="I18" s="663"/>
      <c r="J18" s="663"/>
      <c r="K18" s="663"/>
      <c r="L18" s="663"/>
      <c r="M18" s="663"/>
      <c r="N18" s="663"/>
      <c r="O18" s="663"/>
      <c r="P18" s="663"/>
      <c r="Q18" s="664"/>
      <c r="R18" s="665">
        <v>228416</v>
      </c>
      <c r="S18" s="666"/>
      <c r="T18" s="666"/>
      <c r="U18" s="666"/>
      <c r="V18" s="666"/>
      <c r="W18" s="666"/>
      <c r="X18" s="666"/>
      <c r="Y18" s="667"/>
      <c r="Z18" s="668">
        <v>0.3</v>
      </c>
      <c r="AA18" s="668"/>
      <c r="AB18" s="668"/>
      <c r="AC18" s="668"/>
      <c r="AD18" s="669">
        <v>219553</v>
      </c>
      <c r="AE18" s="669"/>
      <c r="AF18" s="669"/>
      <c r="AG18" s="669"/>
      <c r="AH18" s="669"/>
      <c r="AI18" s="669"/>
      <c r="AJ18" s="669"/>
      <c r="AK18" s="669"/>
      <c r="AL18" s="670">
        <v>1.2000000476837158</v>
      </c>
      <c r="AM18" s="671"/>
      <c r="AN18" s="671"/>
      <c r="AO18" s="672"/>
      <c r="AP18" s="662" t="s">
        <v>266</v>
      </c>
      <c r="AQ18" s="663"/>
      <c r="AR18" s="663"/>
      <c r="AS18" s="663"/>
      <c r="AT18" s="663"/>
      <c r="AU18" s="663"/>
      <c r="AV18" s="663"/>
      <c r="AW18" s="663"/>
      <c r="AX18" s="663"/>
      <c r="AY18" s="663"/>
      <c r="AZ18" s="663"/>
      <c r="BA18" s="663"/>
      <c r="BB18" s="663"/>
      <c r="BC18" s="663"/>
      <c r="BD18" s="663"/>
      <c r="BE18" s="663"/>
      <c r="BF18" s="664"/>
      <c r="BG18" s="665" t="s">
        <v>127</v>
      </c>
      <c r="BH18" s="666"/>
      <c r="BI18" s="666"/>
      <c r="BJ18" s="666"/>
      <c r="BK18" s="666"/>
      <c r="BL18" s="666"/>
      <c r="BM18" s="666"/>
      <c r="BN18" s="667"/>
      <c r="BO18" s="668" t="s">
        <v>127</v>
      </c>
      <c r="BP18" s="668"/>
      <c r="BQ18" s="668"/>
      <c r="BR18" s="668"/>
      <c r="BS18" s="669" t="s">
        <v>127</v>
      </c>
      <c r="BT18" s="669"/>
      <c r="BU18" s="669"/>
      <c r="BV18" s="669"/>
      <c r="BW18" s="669"/>
      <c r="BX18" s="669"/>
      <c r="BY18" s="669"/>
      <c r="BZ18" s="669"/>
      <c r="CA18" s="669"/>
      <c r="CB18" s="673"/>
      <c r="CD18" s="680" t="s">
        <v>267</v>
      </c>
      <c r="CE18" s="681"/>
      <c r="CF18" s="681"/>
      <c r="CG18" s="681"/>
      <c r="CH18" s="681"/>
      <c r="CI18" s="681"/>
      <c r="CJ18" s="681"/>
      <c r="CK18" s="681"/>
      <c r="CL18" s="681"/>
      <c r="CM18" s="681"/>
      <c r="CN18" s="681"/>
      <c r="CO18" s="681"/>
      <c r="CP18" s="681"/>
      <c r="CQ18" s="682"/>
      <c r="CR18" s="665">
        <v>29979</v>
      </c>
      <c r="CS18" s="666"/>
      <c r="CT18" s="666"/>
      <c r="CU18" s="666"/>
      <c r="CV18" s="666"/>
      <c r="CW18" s="666"/>
      <c r="CX18" s="666"/>
      <c r="CY18" s="667"/>
      <c r="CZ18" s="668">
        <v>0</v>
      </c>
      <c r="DA18" s="668"/>
      <c r="DB18" s="668"/>
      <c r="DC18" s="668"/>
      <c r="DD18" s="674" t="s">
        <v>127</v>
      </c>
      <c r="DE18" s="666"/>
      <c r="DF18" s="666"/>
      <c r="DG18" s="666"/>
      <c r="DH18" s="666"/>
      <c r="DI18" s="666"/>
      <c r="DJ18" s="666"/>
      <c r="DK18" s="666"/>
      <c r="DL18" s="666"/>
      <c r="DM18" s="666"/>
      <c r="DN18" s="666"/>
      <c r="DO18" s="666"/>
      <c r="DP18" s="667"/>
      <c r="DQ18" s="674">
        <v>29979</v>
      </c>
      <c r="DR18" s="666"/>
      <c r="DS18" s="666"/>
      <c r="DT18" s="666"/>
      <c r="DU18" s="666"/>
      <c r="DV18" s="666"/>
      <c r="DW18" s="666"/>
      <c r="DX18" s="666"/>
      <c r="DY18" s="666"/>
      <c r="DZ18" s="666"/>
      <c r="EA18" s="666"/>
      <c r="EB18" s="666"/>
      <c r="EC18" s="675"/>
    </row>
    <row r="19" spans="2:133" ht="11.25" customHeight="1" x14ac:dyDescent="0.15">
      <c r="B19" s="662" t="s">
        <v>268</v>
      </c>
      <c r="C19" s="663"/>
      <c r="D19" s="663"/>
      <c r="E19" s="663"/>
      <c r="F19" s="663"/>
      <c r="G19" s="663"/>
      <c r="H19" s="663"/>
      <c r="I19" s="663"/>
      <c r="J19" s="663"/>
      <c r="K19" s="663"/>
      <c r="L19" s="663"/>
      <c r="M19" s="663"/>
      <c r="N19" s="663"/>
      <c r="O19" s="663"/>
      <c r="P19" s="663"/>
      <c r="Q19" s="664"/>
      <c r="R19" s="665">
        <v>39951</v>
      </c>
      <c r="S19" s="666"/>
      <c r="T19" s="666"/>
      <c r="U19" s="666"/>
      <c r="V19" s="666"/>
      <c r="W19" s="666"/>
      <c r="X19" s="666"/>
      <c r="Y19" s="667"/>
      <c r="Z19" s="668">
        <v>0.1</v>
      </c>
      <c r="AA19" s="668"/>
      <c r="AB19" s="668"/>
      <c r="AC19" s="668"/>
      <c r="AD19" s="669">
        <v>39951</v>
      </c>
      <c r="AE19" s="669"/>
      <c r="AF19" s="669"/>
      <c r="AG19" s="669"/>
      <c r="AH19" s="669"/>
      <c r="AI19" s="669"/>
      <c r="AJ19" s="669"/>
      <c r="AK19" s="669"/>
      <c r="AL19" s="670">
        <v>0.2</v>
      </c>
      <c r="AM19" s="671"/>
      <c r="AN19" s="671"/>
      <c r="AO19" s="672"/>
      <c r="AP19" s="662" t="s">
        <v>269</v>
      </c>
      <c r="AQ19" s="663"/>
      <c r="AR19" s="663"/>
      <c r="AS19" s="663"/>
      <c r="AT19" s="663"/>
      <c r="AU19" s="663"/>
      <c r="AV19" s="663"/>
      <c r="AW19" s="663"/>
      <c r="AX19" s="663"/>
      <c r="AY19" s="663"/>
      <c r="AZ19" s="663"/>
      <c r="BA19" s="663"/>
      <c r="BB19" s="663"/>
      <c r="BC19" s="663"/>
      <c r="BD19" s="663"/>
      <c r="BE19" s="663"/>
      <c r="BF19" s="664"/>
      <c r="BG19" s="665">
        <v>229012</v>
      </c>
      <c r="BH19" s="666"/>
      <c r="BI19" s="666"/>
      <c r="BJ19" s="666"/>
      <c r="BK19" s="666"/>
      <c r="BL19" s="666"/>
      <c r="BM19" s="666"/>
      <c r="BN19" s="667"/>
      <c r="BO19" s="668">
        <v>3.3</v>
      </c>
      <c r="BP19" s="668"/>
      <c r="BQ19" s="668"/>
      <c r="BR19" s="668"/>
      <c r="BS19" s="669" t="s">
        <v>127</v>
      </c>
      <c r="BT19" s="669"/>
      <c r="BU19" s="669"/>
      <c r="BV19" s="669"/>
      <c r="BW19" s="669"/>
      <c r="BX19" s="669"/>
      <c r="BY19" s="669"/>
      <c r="BZ19" s="669"/>
      <c r="CA19" s="669"/>
      <c r="CB19" s="673"/>
      <c r="CD19" s="680" t="s">
        <v>270</v>
      </c>
      <c r="CE19" s="681"/>
      <c r="CF19" s="681"/>
      <c r="CG19" s="681"/>
      <c r="CH19" s="681"/>
      <c r="CI19" s="681"/>
      <c r="CJ19" s="681"/>
      <c r="CK19" s="681"/>
      <c r="CL19" s="681"/>
      <c r="CM19" s="681"/>
      <c r="CN19" s="681"/>
      <c r="CO19" s="681"/>
      <c r="CP19" s="681"/>
      <c r="CQ19" s="682"/>
      <c r="CR19" s="665" t="s">
        <v>127</v>
      </c>
      <c r="CS19" s="666"/>
      <c r="CT19" s="666"/>
      <c r="CU19" s="666"/>
      <c r="CV19" s="666"/>
      <c r="CW19" s="666"/>
      <c r="CX19" s="666"/>
      <c r="CY19" s="667"/>
      <c r="CZ19" s="668" t="s">
        <v>127</v>
      </c>
      <c r="DA19" s="668"/>
      <c r="DB19" s="668"/>
      <c r="DC19" s="668"/>
      <c r="DD19" s="674" t="s">
        <v>127</v>
      </c>
      <c r="DE19" s="666"/>
      <c r="DF19" s="666"/>
      <c r="DG19" s="666"/>
      <c r="DH19" s="666"/>
      <c r="DI19" s="666"/>
      <c r="DJ19" s="666"/>
      <c r="DK19" s="666"/>
      <c r="DL19" s="666"/>
      <c r="DM19" s="666"/>
      <c r="DN19" s="666"/>
      <c r="DO19" s="666"/>
      <c r="DP19" s="667"/>
      <c r="DQ19" s="674" t="s">
        <v>127</v>
      </c>
      <c r="DR19" s="666"/>
      <c r="DS19" s="666"/>
      <c r="DT19" s="666"/>
      <c r="DU19" s="666"/>
      <c r="DV19" s="666"/>
      <c r="DW19" s="666"/>
      <c r="DX19" s="666"/>
      <c r="DY19" s="666"/>
      <c r="DZ19" s="666"/>
      <c r="EA19" s="666"/>
      <c r="EB19" s="666"/>
      <c r="EC19" s="675"/>
    </row>
    <row r="20" spans="2:133" ht="11.25" customHeight="1" x14ac:dyDescent="0.15">
      <c r="B20" s="662" t="s">
        <v>271</v>
      </c>
      <c r="C20" s="663"/>
      <c r="D20" s="663"/>
      <c r="E20" s="663"/>
      <c r="F20" s="663"/>
      <c r="G20" s="663"/>
      <c r="H20" s="663"/>
      <c r="I20" s="663"/>
      <c r="J20" s="663"/>
      <c r="K20" s="663"/>
      <c r="L20" s="663"/>
      <c r="M20" s="663"/>
      <c r="N20" s="663"/>
      <c r="O20" s="663"/>
      <c r="P20" s="663"/>
      <c r="Q20" s="664"/>
      <c r="R20" s="665">
        <v>7792</v>
      </c>
      <c r="S20" s="666"/>
      <c r="T20" s="666"/>
      <c r="U20" s="666"/>
      <c r="V20" s="666"/>
      <c r="W20" s="666"/>
      <c r="X20" s="666"/>
      <c r="Y20" s="667"/>
      <c r="Z20" s="668">
        <v>0</v>
      </c>
      <c r="AA20" s="668"/>
      <c r="AB20" s="668"/>
      <c r="AC20" s="668"/>
      <c r="AD20" s="669">
        <v>7792</v>
      </c>
      <c r="AE20" s="669"/>
      <c r="AF20" s="669"/>
      <c r="AG20" s="669"/>
      <c r="AH20" s="669"/>
      <c r="AI20" s="669"/>
      <c r="AJ20" s="669"/>
      <c r="AK20" s="669"/>
      <c r="AL20" s="670">
        <v>0</v>
      </c>
      <c r="AM20" s="671"/>
      <c r="AN20" s="671"/>
      <c r="AO20" s="672"/>
      <c r="AP20" s="662" t="s">
        <v>272</v>
      </c>
      <c r="AQ20" s="663"/>
      <c r="AR20" s="663"/>
      <c r="AS20" s="663"/>
      <c r="AT20" s="663"/>
      <c r="AU20" s="663"/>
      <c r="AV20" s="663"/>
      <c r="AW20" s="663"/>
      <c r="AX20" s="663"/>
      <c r="AY20" s="663"/>
      <c r="AZ20" s="663"/>
      <c r="BA20" s="663"/>
      <c r="BB20" s="663"/>
      <c r="BC20" s="663"/>
      <c r="BD20" s="663"/>
      <c r="BE20" s="663"/>
      <c r="BF20" s="664"/>
      <c r="BG20" s="665">
        <v>229012</v>
      </c>
      <c r="BH20" s="666"/>
      <c r="BI20" s="666"/>
      <c r="BJ20" s="666"/>
      <c r="BK20" s="666"/>
      <c r="BL20" s="666"/>
      <c r="BM20" s="666"/>
      <c r="BN20" s="667"/>
      <c r="BO20" s="668">
        <v>3.3</v>
      </c>
      <c r="BP20" s="668"/>
      <c r="BQ20" s="668"/>
      <c r="BR20" s="668"/>
      <c r="BS20" s="669" t="s">
        <v>127</v>
      </c>
      <c r="BT20" s="669"/>
      <c r="BU20" s="669"/>
      <c r="BV20" s="669"/>
      <c r="BW20" s="669"/>
      <c r="BX20" s="669"/>
      <c r="BY20" s="669"/>
      <c r="BZ20" s="669"/>
      <c r="CA20" s="669"/>
      <c r="CB20" s="673"/>
      <c r="CD20" s="680" t="s">
        <v>273</v>
      </c>
      <c r="CE20" s="681"/>
      <c r="CF20" s="681"/>
      <c r="CG20" s="681"/>
      <c r="CH20" s="681"/>
      <c r="CI20" s="681"/>
      <c r="CJ20" s="681"/>
      <c r="CK20" s="681"/>
      <c r="CL20" s="681"/>
      <c r="CM20" s="681"/>
      <c r="CN20" s="681"/>
      <c r="CO20" s="681"/>
      <c r="CP20" s="681"/>
      <c r="CQ20" s="682"/>
      <c r="CR20" s="665">
        <v>69421915</v>
      </c>
      <c r="CS20" s="666"/>
      <c r="CT20" s="666"/>
      <c r="CU20" s="666"/>
      <c r="CV20" s="666"/>
      <c r="CW20" s="666"/>
      <c r="CX20" s="666"/>
      <c r="CY20" s="667"/>
      <c r="CZ20" s="668">
        <v>100</v>
      </c>
      <c r="DA20" s="668"/>
      <c r="DB20" s="668"/>
      <c r="DC20" s="668"/>
      <c r="DD20" s="674">
        <v>17270080</v>
      </c>
      <c r="DE20" s="666"/>
      <c r="DF20" s="666"/>
      <c r="DG20" s="666"/>
      <c r="DH20" s="666"/>
      <c r="DI20" s="666"/>
      <c r="DJ20" s="666"/>
      <c r="DK20" s="666"/>
      <c r="DL20" s="666"/>
      <c r="DM20" s="666"/>
      <c r="DN20" s="666"/>
      <c r="DO20" s="666"/>
      <c r="DP20" s="667"/>
      <c r="DQ20" s="674">
        <v>28244422</v>
      </c>
      <c r="DR20" s="666"/>
      <c r="DS20" s="666"/>
      <c r="DT20" s="666"/>
      <c r="DU20" s="666"/>
      <c r="DV20" s="666"/>
      <c r="DW20" s="666"/>
      <c r="DX20" s="666"/>
      <c r="DY20" s="666"/>
      <c r="DZ20" s="666"/>
      <c r="EA20" s="666"/>
      <c r="EB20" s="666"/>
      <c r="EC20" s="675"/>
    </row>
    <row r="21" spans="2:133" ht="11.25" customHeight="1" x14ac:dyDescent="0.15">
      <c r="B21" s="662" t="s">
        <v>274</v>
      </c>
      <c r="C21" s="663"/>
      <c r="D21" s="663"/>
      <c r="E21" s="663"/>
      <c r="F21" s="663"/>
      <c r="G21" s="663"/>
      <c r="H21" s="663"/>
      <c r="I21" s="663"/>
      <c r="J21" s="663"/>
      <c r="K21" s="663"/>
      <c r="L21" s="663"/>
      <c r="M21" s="663"/>
      <c r="N21" s="663"/>
      <c r="O21" s="663"/>
      <c r="P21" s="663"/>
      <c r="Q21" s="664"/>
      <c r="R21" s="665">
        <v>3131</v>
      </c>
      <c r="S21" s="666"/>
      <c r="T21" s="666"/>
      <c r="U21" s="666"/>
      <c r="V21" s="666"/>
      <c r="W21" s="666"/>
      <c r="X21" s="666"/>
      <c r="Y21" s="667"/>
      <c r="Z21" s="668">
        <v>0</v>
      </c>
      <c r="AA21" s="668"/>
      <c r="AB21" s="668"/>
      <c r="AC21" s="668"/>
      <c r="AD21" s="669">
        <v>3131</v>
      </c>
      <c r="AE21" s="669"/>
      <c r="AF21" s="669"/>
      <c r="AG21" s="669"/>
      <c r="AH21" s="669"/>
      <c r="AI21" s="669"/>
      <c r="AJ21" s="669"/>
      <c r="AK21" s="669"/>
      <c r="AL21" s="670">
        <v>0</v>
      </c>
      <c r="AM21" s="671"/>
      <c r="AN21" s="671"/>
      <c r="AO21" s="672"/>
      <c r="AP21" s="684" t="s">
        <v>275</v>
      </c>
      <c r="AQ21" s="685"/>
      <c r="AR21" s="685"/>
      <c r="AS21" s="685"/>
      <c r="AT21" s="685"/>
      <c r="AU21" s="685"/>
      <c r="AV21" s="685"/>
      <c r="AW21" s="685"/>
      <c r="AX21" s="685"/>
      <c r="AY21" s="685"/>
      <c r="AZ21" s="685"/>
      <c r="BA21" s="685"/>
      <c r="BB21" s="685"/>
      <c r="BC21" s="685"/>
      <c r="BD21" s="685"/>
      <c r="BE21" s="685"/>
      <c r="BF21" s="686"/>
      <c r="BG21" s="665">
        <v>6218</v>
      </c>
      <c r="BH21" s="666"/>
      <c r="BI21" s="666"/>
      <c r="BJ21" s="666"/>
      <c r="BK21" s="666"/>
      <c r="BL21" s="666"/>
      <c r="BM21" s="666"/>
      <c r="BN21" s="667"/>
      <c r="BO21" s="668">
        <v>0.1</v>
      </c>
      <c r="BP21" s="668"/>
      <c r="BQ21" s="668"/>
      <c r="BR21" s="668"/>
      <c r="BS21" s="669" t="s">
        <v>127</v>
      </c>
      <c r="BT21" s="669"/>
      <c r="BU21" s="669"/>
      <c r="BV21" s="669"/>
      <c r="BW21" s="669"/>
      <c r="BX21" s="669"/>
      <c r="BY21" s="669"/>
      <c r="BZ21" s="669"/>
      <c r="CA21" s="669"/>
      <c r="CB21" s="673"/>
      <c r="CD21" s="693"/>
      <c r="CE21" s="694"/>
      <c r="CF21" s="694"/>
      <c r="CG21" s="694"/>
      <c r="CH21" s="694"/>
      <c r="CI21" s="694"/>
      <c r="CJ21" s="694"/>
      <c r="CK21" s="694"/>
      <c r="CL21" s="694"/>
      <c r="CM21" s="694"/>
      <c r="CN21" s="694"/>
      <c r="CO21" s="694"/>
      <c r="CP21" s="694"/>
      <c r="CQ21" s="695"/>
      <c r="CR21" s="696"/>
      <c r="CS21" s="688"/>
      <c r="CT21" s="688"/>
      <c r="CU21" s="688"/>
      <c r="CV21" s="688"/>
      <c r="CW21" s="688"/>
      <c r="CX21" s="688"/>
      <c r="CY21" s="697"/>
      <c r="CZ21" s="698"/>
      <c r="DA21" s="698"/>
      <c r="DB21" s="698"/>
      <c r="DC21" s="698"/>
      <c r="DD21" s="687"/>
      <c r="DE21" s="688"/>
      <c r="DF21" s="688"/>
      <c r="DG21" s="688"/>
      <c r="DH21" s="688"/>
      <c r="DI21" s="688"/>
      <c r="DJ21" s="688"/>
      <c r="DK21" s="688"/>
      <c r="DL21" s="688"/>
      <c r="DM21" s="688"/>
      <c r="DN21" s="688"/>
      <c r="DO21" s="688"/>
      <c r="DP21" s="697"/>
      <c r="DQ21" s="687"/>
      <c r="DR21" s="688"/>
      <c r="DS21" s="688"/>
      <c r="DT21" s="688"/>
      <c r="DU21" s="688"/>
      <c r="DV21" s="688"/>
      <c r="DW21" s="688"/>
      <c r="DX21" s="688"/>
      <c r="DY21" s="688"/>
      <c r="DZ21" s="688"/>
      <c r="EA21" s="688"/>
      <c r="EB21" s="688"/>
      <c r="EC21" s="689"/>
    </row>
    <row r="22" spans="2:133" ht="11.25" customHeight="1" x14ac:dyDescent="0.15">
      <c r="B22" s="690" t="s">
        <v>276</v>
      </c>
      <c r="C22" s="691"/>
      <c r="D22" s="691"/>
      <c r="E22" s="691"/>
      <c r="F22" s="691"/>
      <c r="G22" s="691"/>
      <c r="H22" s="691"/>
      <c r="I22" s="691"/>
      <c r="J22" s="691"/>
      <c r="K22" s="691"/>
      <c r="L22" s="691"/>
      <c r="M22" s="691"/>
      <c r="N22" s="691"/>
      <c r="O22" s="691"/>
      <c r="P22" s="691"/>
      <c r="Q22" s="692"/>
      <c r="R22" s="665">
        <v>177542</v>
      </c>
      <c r="S22" s="666"/>
      <c r="T22" s="666"/>
      <c r="U22" s="666"/>
      <c r="V22" s="666"/>
      <c r="W22" s="666"/>
      <c r="X22" s="666"/>
      <c r="Y22" s="667"/>
      <c r="Z22" s="668">
        <v>0.2</v>
      </c>
      <c r="AA22" s="668"/>
      <c r="AB22" s="668"/>
      <c r="AC22" s="668"/>
      <c r="AD22" s="669">
        <v>168679</v>
      </c>
      <c r="AE22" s="669"/>
      <c r="AF22" s="669"/>
      <c r="AG22" s="669"/>
      <c r="AH22" s="669"/>
      <c r="AI22" s="669"/>
      <c r="AJ22" s="669"/>
      <c r="AK22" s="669"/>
      <c r="AL22" s="670">
        <v>0.89999997615814209</v>
      </c>
      <c r="AM22" s="671"/>
      <c r="AN22" s="671"/>
      <c r="AO22" s="672"/>
      <c r="AP22" s="684" t="s">
        <v>277</v>
      </c>
      <c r="AQ22" s="685"/>
      <c r="AR22" s="685"/>
      <c r="AS22" s="685"/>
      <c r="AT22" s="685"/>
      <c r="AU22" s="685"/>
      <c r="AV22" s="685"/>
      <c r="AW22" s="685"/>
      <c r="AX22" s="685"/>
      <c r="AY22" s="685"/>
      <c r="AZ22" s="685"/>
      <c r="BA22" s="685"/>
      <c r="BB22" s="685"/>
      <c r="BC22" s="685"/>
      <c r="BD22" s="685"/>
      <c r="BE22" s="685"/>
      <c r="BF22" s="686"/>
      <c r="BG22" s="665" t="s">
        <v>127</v>
      </c>
      <c r="BH22" s="666"/>
      <c r="BI22" s="666"/>
      <c r="BJ22" s="666"/>
      <c r="BK22" s="666"/>
      <c r="BL22" s="666"/>
      <c r="BM22" s="666"/>
      <c r="BN22" s="667"/>
      <c r="BO22" s="668" t="s">
        <v>127</v>
      </c>
      <c r="BP22" s="668"/>
      <c r="BQ22" s="668"/>
      <c r="BR22" s="668"/>
      <c r="BS22" s="669" t="s">
        <v>127</v>
      </c>
      <c r="BT22" s="669"/>
      <c r="BU22" s="669"/>
      <c r="BV22" s="669"/>
      <c r="BW22" s="669"/>
      <c r="BX22" s="669"/>
      <c r="BY22" s="669"/>
      <c r="BZ22" s="669"/>
      <c r="CA22" s="669"/>
      <c r="CB22" s="673"/>
      <c r="CD22" s="647" t="s">
        <v>278</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15">
      <c r="B23" s="662" t="s">
        <v>279</v>
      </c>
      <c r="C23" s="663"/>
      <c r="D23" s="663"/>
      <c r="E23" s="663"/>
      <c r="F23" s="663"/>
      <c r="G23" s="663"/>
      <c r="H23" s="663"/>
      <c r="I23" s="663"/>
      <c r="J23" s="663"/>
      <c r="K23" s="663"/>
      <c r="L23" s="663"/>
      <c r="M23" s="663"/>
      <c r="N23" s="663"/>
      <c r="O23" s="663"/>
      <c r="P23" s="663"/>
      <c r="Q23" s="664"/>
      <c r="R23" s="665">
        <v>11826579</v>
      </c>
      <c r="S23" s="666"/>
      <c r="T23" s="666"/>
      <c r="U23" s="666"/>
      <c r="V23" s="666"/>
      <c r="W23" s="666"/>
      <c r="X23" s="666"/>
      <c r="Y23" s="667"/>
      <c r="Z23" s="668">
        <v>15.2</v>
      </c>
      <c r="AA23" s="668"/>
      <c r="AB23" s="668"/>
      <c r="AC23" s="668"/>
      <c r="AD23" s="669">
        <v>9415099</v>
      </c>
      <c r="AE23" s="669"/>
      <c r="AF23" s="669"/>
      <c r="AG23" s="669"/>
      <c r="AH23" s="669"/>
      <c r="AI23" s="669"/>
      <c r="AJ23" s="669"/>
      <c r="AK23" s="669"/>
      <c r="AL23" s="670">
        <v>50.8</v>
      </c>
      <c r="AM23" s="671"/>
      <c r="AN23" s="671"/>
      <c r="AO23" s="672"/>
      <c r="AP23" s="684" t="s">
        <v>280</v>
      </c>
      <c r="AQ23" s="685"/>
      <c r="AR23" s="685"/>
      <c r="AS23" s="685"/>
      <c r="AT23" s="685"/>
      <c r="AU23" s="685"/>
      <c r="AV23" s="685"/>
      <c r="AW23" s="685"/>
      <c r="AX23" s="685"/>
      <c r="AY23" s="685"/>
      <c r="AZ23" s="685"/>
      <c r="BA23" s="685"/>
      <c r="BB23" s="685"/>
      <c r="BC23" s="685"/>
      <c r="BD23" s="685"/>
      <c r="BE23" s="685"/>
      <c r="BF23" s="686"/>
      <c r="BG23" s="665">
        <v>222794</v>
      </c>
      <c r="BH23" s="666"/>
      <c r="BI23" s="666"/>
      <c r="BJ23" s="666"/>
      <c r="BK23" s="666"/>
      <c r="BL23" s="666"/>
      <c r="BM23" s="666"/>
      <c r="BN23" s="667"/>
      <c r="BO23" s="668">
        <v>3.2</v>
      </c>
      <c r="BP23" s="668"/>
      <c r="BQ23" s="668"/>
      <c r="BR23" s="668"/>
      <c r="BS23" s="669" t="s">
        <v>127</v>
      </c>
      <c r="BT23" s="669"/>
      <c r="BU23" s="669"/>
      <c r="BV23" s="669"/>
      <c r="BW23" s="669"/>
      <c r="BX23" s="669"/>
      <c r="BY23" s="669"/>
      <c r="BZ23" s="669"/>
      <c r="CA23" s="669"/>
      <c r="CB23" s="673"/>
      <c r="CD23" s="647" t="s">
        <v>220</v>
      </c>
      <c r="CE23" s="648"/>
      <c r="CF23" s="648"/>
      <c r="CG23" s="648"/>
      <c r="CH23" s="648"/>
      <c r="CI23" s="648"/>
      <c r="CJ23" s="648"/>
      <c r="CK23" s="648"/>
      <c r="CL23" s="648"/>
      <c r="CM23" s="648"/>
      <c r="CN23" s="648"/>
      <c r="CO23" s="648"/>
      <c r="CP23" s="648"/>
      <c r="CQ23" s="649"/>
      <c r="CR23" s="647" t="s">
        <v>281</v>
      </c>
      <c r="CS23" s="648"/>
      <c r="CT23" s="648"/>
      <c r="CU23" s="648"/>
      <c r="CV23" s="648"/>
      <c r="CW23" s="648"/>
      <c r="CX23" s="648"/>
      <c r="CY23" s="649"/>
      <c r="CZ23" s="647" t="s">
        <v>282</v>
      </c>
      <c r="DA23" s="648"/>
      <c r="DB23" s="648"/>
      <c r="DC23" s="649"/>
      <c r="DD23" s="647" t="s">
        <v>283</v>
      </c>
      <c r="DE23" s="648"/>
      <c r="DF23" s="648"/>
      <c r="DG23" s="648"/>
      <c r="DH23" s="648"/>
      <c r="DI23" s="648"/>
      <c r="DJ23" s="648"/>
      <c r="DK23" s="649"/>
      <c r="DL23" s="699" t="s">
        <v>284</v>
      </c>
      <c r="DM23" s="700"/>
      <c r="DN23" s="700"/>
      <c r="DO23" s="700"/>
      <c r="DP23" s="700"/>
      <c r="DQ23" s="700"/>
      <c r="DR23" s="700"/>
      <c r="DS23" s="700"/>
      <c r="DT23" s="700"/>
      <c r="DU23" s="700"/>
      <c r="DV23" s="701"/>
      <c r="DW23" s="647" t="s">
        <v>285</v>
      </c>
      <c r="DX23" s="648"/>
      <c r="DY23" s="648"/>
      <c r="DZ23" s="648"/>
      <c r="EA23" s="648"/>
      <c r="EB23" s="648"/>
      <c r="EC23" s="649"/>
    </row>
    <row r="24" spans="2:133" ht="11.25" customHeight="1" x14ac:dyDescent="0.15">
      <c r="B24" s="662" t="s">
        <v>286</v>
      </c>
      <c r="C24" s="663"/>
      <c r="D24" s="663"/>
      <c r="E24" s="663"/>
      <c r="F24" s="663"/>
      <c r="G24" s="663"/>
      <c r="H24" s="663"/>
      <c r="I24" s="663"/>
      <c r="J24" s="663"/>
      <c r="K24" s="663"/>
      <c r="L24" s="663"/>
      <c r="M24" s="663"/>
      <c r="N24" s="663"/>
      <c r="O24" s="663"/>
      <c r="P24" s="663"/>
      <c r="Q24" s="664"/>
      <c r="R24" s="665">
        <v>9415099</v>
      </c>
      <c r="S24" s="666"/>
      <c r="T24" s="666"/>
      <c r="U24" s="666"/>
      <c r="V24" s="666"/>
      <c r="W24" s="666"/>
      <c r="X24" s="666"/>
      <c r="Y24" s="667"/>
      <c r="Z24" s="668">
        <v>12.1</v>
      </c>
      <c r="AA24" s="668"/>
      <c r="AB24" s="668"/>
      <c r="AC24" s="668"/>
      <c r="AD24" s="669">
        <v>9415099</v>
      </c>
      <c r="AE24" s="669"/>
      <c r="AF24" s="669"/>
      <c r="AG24" s="669"/>
      <c r="AH24" s="669"/>
      <c r="AI24" s="669"/>
      <c r="AJ24" s="669"/>
      <c r="AK24" s="669"/>
      <c r="AL24" s="670">
        <v>50.8</v>
      </c>
      <c r="AM24" s="671"/>
      <c r="AN24" s="671"/>
      <c r="AO24" s="672"/>
      <c r="AP24" s="684" t="s">
        <v>287</v>
      </c>
      <c r="AQ24" s="685"/>
      <c r="AR24" s="685"/>
      <c r="AS24" s="685"/>
      <c r="AT24" s="685"/>
      <c r="AU24" s="685"/>
      <c r="AV24" s="685"/>
      <c r="AW24" s="685"/>
      <c r="AX24" s="685"/>
      <c r="AY24" s="685"/>
      <c r="AZ24" s="685"/>
      <c r="BA24" s="685"/>
      <c r="BB24" s="685"/>
      <c r="BC24" s="685"/>
      <c r="BD24" s="685"/>
      <c r="BE24" s="685"/>
      <c r="BF24" s="686"/>
      <c r="BG24" s="665" t="s">
        <v>127</v>
      </c>
      <c r="BH24" s="666"/>
      <c r="BI24" s="666"/>
      <c r="BJ24" s="666"/>
      <c r="BK24" s="666"/>
      <c r="BL24" s="666"/>
      <c r="BM24" s="666"/>
      <c r="BN24" s="667"/>
      <c r="BO24" s="668" t="s">
        <v>127</v>
      </c>
      <c r="BP24" s="668"/>
      <c r="BQ24" s="668"/>
      <c r="BR24" s="668"/>
      <c r="BS24" s="669" t="s">
        <v>127</v>
      </c>
      <c r="BT24" s="669"/>
      <c r="BU24" s="669"/>
      <c r="BV24" s="669"/>
      <c r="BW24" s="669"/>
      <c r="BX24" s="669"/>
      <c r="BY24" s="669"/>
      <c r="BZ24" s="669"/>
      <c r="CA24" s="669"/>
      <c r="CB24" s="673"/>
      <c r="CD24" s="676" t="s">
        <v>288</v>
      </c>
      <c r="CE24" s="677"/>
      <c r="CF24" s="677"/>
      <c r="CG24" s="677"/>
      <c r="CH24" s="677"/>
      <c r="CI24" s="677"/>
      <c r="CJ24" s="677"/>
      <c r="CK24" s="677"/>
      <c r="CL24" s="677"/>
      <c r="CM24" s="677"/>
      <c r="CN24" s="677"/>
      <c r="CO24" s="677"/>
      <c r="CP24" s="677"/>
      <c r="CQ24" s="678"/>
      <c r="CR24" s="654">
        <v>23775715</v>
      </c>
      <c r="CS24" s="655"/>
      <c r="CT24" s="655"/>
      <c r="CU24" s="655"/>
      <c r="CV24" s="655"/>
      <c r="CW24" s="655"/>
      <c r="CX24" s="655"/>
      <c r="CY24" s="656"/>
      <c r="CZ24" s="659">
        <v>34.200000000000003</v>
      </c>
      <c r="DA24" s="660"/>
      <c r="DB24" s="660"/>
      <c r="DC24" s="679"/>
      <c r="DD24" s="702">
        <v>11804715</v>
      </c>
      <c r="DE24" s="655"/>
      <c r="DF24" s="655"/>
      <c r="DG24" s="655"/>
      <c r="DH24" s="655"/>
      <c r="DI24" s="655"/>
      <c r="DJ24" s="655"/>
      <c r="DK24" s="656"/>
      <c r="DL24" s="702">
        <v>9742207</v>
      </c>
      <c r="DM24" s="655"/>
      <c r="DN24" s="655"/>
      <c r="DO24" s="655"/>
      <c r="DP24" s="655"/>
      <c r="DQ24" s="655"/>
      <c r="DR24" s="655"/>
      <c r="DS24" s="655"/>
      <c r="DT24" s="655"/>
      <c r="DU24" s="655"/>
      <c r="DV24" s="656"/>
      <c r="DW24" s="659">
        <v>50.7</v>
      </c>
      <c r="DX24" s="660"/>
      <c r="DY24" s="660"/>
      <c r="DZ24" s="660"/>
      <c r="EA24" s="660"/>
      <c r="EB24" s="660"/>
      <c r="EC24" s="661"/>
    </row>
    <row r="25" spans="2:133" ht="11.25" customHeight="1" x14ac:dyDescent="0.15">
      <c r="B25" s="662" t="s">
        <v>289</v>
      </c>
      <c r="C25" s="663"/>
      <c r="D25" s="663"/>
      <c r="E25" s="663"/>
      <c r="F25" s="663"/>
      <c r="G25" s="663"/>
      <c r="H25" s="663"/>
      <c r="I25" s="663"/>
      <c r="J25" s="663"/>
      <c r="K25" s="663"/>
      <c r="L25" s="663"/>
      <c r="M25" s="663"/>
      <c r="N25" s="663"/>
      <c r="O25" s="663"/>
      <c r="P25" s="663"/>
      <c r="Q25" s="664"/>
      <c r="R25" s="665">
        <v>1033696</v>
      </c>
      <c r="S25" s="666"/>
      <c r="T25" s="666"/>
      <c r="U25" s="666"/>
      <c r="V25" s="666"/>
      <c r="W25" s="666"/>
      <c r="X25" s="666"/>
      <c r="Y25" s="667"/>
      <c r="Z25" s="668">
        <v>1.3</v>
      </c>
      <c r="AA25" s="668"/>
      <c r="AB25" s="668"/>
      <c r="AC25" s="668"/>
      <c r="AD25" s="669" t="s">
        <v>127</v>
      </c>
      <c r="AE25" s="669"/>
      <c r="AF25" s="669"/>
      <c r="AG25" s="669"/>
      <c r="AH25" s="669"/>
      <c r="AI25" s="669"/>
      <c r="AJ25" s="669"/>
      <c r="AK25" s="669"/>
      <c r="AL25" s="670" t="s">
        <v>127</v>
      </c>
      <c r="AM25" s="671"/>
      <c r="AN25" s="671"/>
      <c r="AO25" s="672"/>
      <c r="AP25" s="684" t="s">
        <v>290</v>
      </c>
      <c r="AQ25" s="685"/>
      <c r="AR25" s="685"/>
      <c r="AS25" s="685"/>
      <c r="AT25" s="685"/>
      <c r="AU25" s="685"/>
      <c r="AV25" s="685"/>
      <c r="AW25" s="685"/>
      <c r="AX25" s="685"/>
      <c r="AY25" s="685"/>
      <c r="AZ25" s="685"/>
      <c r="BA25" s="685"/>
      <c r="BB25" s="685"/>
      <c r="BC25" s="685"/>
      <c r="BD25" s="685"/>
      <c r="BE25" s="685"/>
      <c r="BF25" s="686"/>
      <c r="BG25" s="665" t="s">
        <v>127</v>
      </c>
      <c r="BH25" s="666"/>
      <c r="BI25" s="666"/>
      <c r="BJ25" s="666"/>
      <c r="BK25" s="666"/>
      <c r="BL25" s="666"/>
      <c r="BM25" s="666"/>
      <c r="BN25" s="667"/>
      <c r="BO25" s="668" t="s">
        <v>127</v>
      </c>
      <c r="BP25" s="668"/>
      <c r="BQ25" s="668"/>
      <c r="BR25" s="668"/>
      <c r="BS25" s="669" t="s">
        <v>127</v>
      </c>
      <c r="BT25" s="669"/>
      <c r="BU25" s="669"/>
      <c r="BV25" s="669"/>
      <c r="BW25" s="669"/>
      <c r="BX25" s="669"/>
      <c r="BY25" s="669"/>
      <c r="BZ25" s="669"/>
      <c r="CA25" s="669"/>
      <c r="CB25" s="673"/>
      <c r="CD25" s="680" t="s">
        <v>291</v>
      </c>
      <c r="CE25" s="681"/>
      <c r="CF25" s="681"/>
      <c r="CG25" s="681"/>
      <c r="CH25" s="681"/>
      <c r="CI25" s="681"/>
      <c r="CJ25" s="681"/>
      <c r="CK25" s="681"/>
      <c r="CL25" s="681"/>
      <c r="CM25" s="681"/>
      <c r="CN25" s="681"/>
      <c r="CO25" s="681"/>
      <c r="CP25" s="681"/>
      <c r="CQ25" s="682"/>
      <c r="CR25" s="665">
        <v>6644906</v>
      </c>
      <c r="CS25" s="703"/>
      <c r="CT25" s="703"/>
      <c r="CU25" s="703"/>
      <c r="CV25" s="703"/>
      <c r="CW25" s="703"/>
      <c r="CX25" s="703"/>
      <c r="CY25" s="704"/>
      <c r="CZ25" s="670">
        <v>9.6</v>
      </c>
      <c r="DA25" s="705"/>
      <c r="DB25" s="705"/>
      <c r="DC25" s="708"/>
      <c r="DD25" s="674">
        <v>6330648</v>
      </c>
      <c r="DE25" s="703"/>
      <c r="DF25" s="703"/>
      <c r="DG25" s="703"/>
      <c r="DH25" s="703"/>
      <c r="DI25" s="703"/>
      <c r="DJ25" s="703"/>
      <c r="DK25" s="704"/>
      <c r="DL25" s="674">
        <v>5276739</v>
      </c>
      <c r="DM25" s="703"/>
      <c r="DN25" s="703"/>
      <c r="DO25" s="703"/>
      <c r="DP25" s="703"/>
      <c r="DQ25" s="703"/>
      <c r="DR25" s="703"/>
      <c r="DS25" s="703"/>
      <c r="DT25" s="703"/>
      <c r="DU25" s="703"/>
      <c r="DV25" s="704"/>
      <c r="DW25" s="670">
        <v>27.4</v>
      </c>
      <c r="DX25" s="705"/>
      <c r="DY25" s="705"/>
      <c r="DZ25" s="705"/>
      <c r="EA25" s="705"/>
      <c r="EB25" s="705"/>
      <c r="EC25" s="706"/>
    </row>
    <row r="26" spans="2:133" ht="11.25" customHeight="1" x14ac:dyDescent="0.15">
      <c r="B26" s="662" t="s">
        <v>292</v>
      </c>
      <c r="C26" s="663"/>
      <c r="D26" s="663"/>
      <c r="E26" s="663"/>
      <c r="F26" s="663"/>
      <c r="G26" s="663"/>
      <c r="H26" s="663"/>
      <c r="I26" s="663"/>
      <c r="J26" s="663"/>
      <c r="K26" s="663"/>
      <c r="L26" s="663"/>
      <c r="M26" s="663"/>
      <c r="N26" s="663"/>
      <c r="O26" s="663"/>
      <c r="P26" s="663"/>
      <c r="Q26" s="664"/>
      <c r="R26" s="665">
        <v>1377784</v>
      </c>
      <c r="S26" s="666"/>
      <c r="T26" s="666"/>
      <c r="U26" s="666"/>
      <c r="V26" s="666"/>
      <c r="W26" s="666"/>
      <c r="X26" s="666"/>
      <c r="Y26" s="667"/>
      <c r="Z26" s="668">
        <v>1.8</v>
      </c>
      <c r="AA26" s="668"/>
      <c r="AB26" s="668"/>
      <c r="AC26" s="668"/>
      <c r="AD26" s="669" t="s">
        <v>127</v>
      </c>
      <c r="AE26" s="669"/>
      <c r="AF26" s="669"/>
      <c r="AG26" s="669"/>
      <c r="AH26" s="669"/>
      <c r="AI26" s="669"/>
      <c r="AJ26" s="669"/>
      <c r="AK26" s="669"/>
      <c r="AL26" s="670" t="s">
        <v>127</v>
      </c>
      <c r="AM26" s="671"/>
      <c r="AN26" s="671"/>
      <c r="AO26" s="672"/>
      <c r="AP26" s="684" t="s">
        <v>293</v>
      </c>
      <c r="AQ26" s="707"/>
      <c r="AR26" s="707"/>
      <c r="AS26" s="707"/>
      <c r="AT26" s="707"/>
      <c r="AU26" s="707"/>
      <c r="AV26" s="707"/>
      <c r="AW26" s="707"/>
      <c r="AX26" s="707"/>
      <c r="AY26" s="707"/>
      <c r="AZ26" s="707"/>
      <c r="BA26" s="707"/>
      <c r="BB26" s="707"/>
      <c r="BC26" s="707"/>
      <c r="BD26" s="707"/>
      <c r="BE26" s="707"/>
      <c r="BF26" s="686"/>
      <c r="BG26" s="665" t="s">
        <v>127</v>
      </c>
      <c r="BH26" s="666"/>
      <c r="BI26" s="666"/>
      <c r="BJ26" s="666"/>
      <c r="BK26" s="666"/>
      <c r="BL26" s="666"/>
      <c r="BM26" s="666"/>
      <c r="BN26" s="667"/>
      <c r="BO26" s="668" t="s">
        <v>127</v>
      </c>
      <c r="BP26" s="668"/>
      <c r="BQ26" s="668"/>
      <c r="BR26" s="668"/>
      <c r="BS26" s="669" t="s">
        <v>127</v>
      </c>
      <c r="BT26" s="669"/>
      <c r="BU26" s="669"/>
      <c r="BV26" s="669"/>
      <c r="BW26" s="669"/>
      <c r="BX26" s="669"/>
      <c r="BY26" s="669"/>
      <c r="BZ26" s="669"/>
      <c r="CA26" s="669"/>
      <c r="CB26" s="673"/>
      <c r="CD26" s="680" t="s">
        <v>294</v>
      </c>
      <c r="CE26" s="681"/>
      <c r="CF26" s="681"/>
      <c r="CG26" s="681"/>
      <c r="CH26" s="681"/>
      <c r="CI26" s="681"/>
      <c r="CJ26" s="681"/>
      <c r="CK26" s="681"/>
      <c r="CL26" s="681"/>
      <c r="CM26" s="681"/>
      <c r="CN26" s="681"/>
      <c r="CO26" s="681"/>
      <c r="CP26" s="681"/>
      <c r="CQ26" s="682"/>
      <c r="CR26" s="665">
        <v>4456616</v>
      </c>
      <c r="CS26" s="666"/>
      <c r="CT26" s="666"/>
      <c r="CU26" s="666"/>
      <c r="CV26" s="666"/>
      <c r="CW26" s="666"/>
      <c r="CX26" s="666"/>
      <c r="CY26" s="667"/>
      <c r="CZ26" s="670">
        <v>6.4</v>
      </c>
      <c r="DA26" s="705"/>
      <c r="DB26" s="705"/>
      <c r="DC26" s="708"/>
      <c r="DD26" s="674">
        <v>4208414</v>
      </c>
      <c r="DE26" s="666"/>
      <c r="DF26" s="666"/>
      <c r="DG26" s="666"/>
      <c r="DH26" s="666"/>
      <c r="DI26" s="666"/>
      <c r="DJ26" s="666"/>
      <c r="DK26" s="667"/>
      <c r="DL26" s="674" t="s">
        <v>127</v>
      </c>
      <c r="DM26" s="666"/>
      <c r="DN26" s="666"/>
      <c r="DO26" s="666"/>
      <c r="DP26" s="666"/>
      <c r="DQ26" s="666"/>
      <c r="DR26" s="666"/>
      <c r="DS26" s="666"/>
      <c r="DT26" s="666"/>
      <c r="DU26" s="666"/>
      <c r="DV26" s="667"/>
      <c r="DW26" s="670" t="s">
        <v>127</v>
      </c>
      <c r="DX26" s="705"/>
      <c r="DY26" s="705"/>
      <c r="DZ26" s="705"/>
      <c r="EA26" s="705"/>
      <c r="EB26" s="705"/>
      <c r="EC26" s="706"/>
    </row>
    <row r="27" spans="2:133" ht="11.25" customHeight="1" x14ac:dyDescent="0.15">
      <c r="B27" s="662" t="s">
        <v>295</v>
      </c>
      <c r="C27" s="663"/>
      <c r="D27" s="663"/>
      <c r="E27" s="663"/>
      <c r="F27" s="663"/>
      <c r="G27" s="663"/>
      <c r="H27" s="663"/>
      <c r="I27" s="663"/>
      <c r="J27" s="663"/>
      <c r="K27" s="663"/>
      <c r="L27" s="663"/>
      <c r="M27" s="663"/>
      <c r="N27" s="663"/>
      <c r="O27" s="663"/>
      <c r="P27" s="663"/>
      <c r="Q27" s="664"/>
      <c r="R27" s="665">
        <v>21047524</v>
      </c>
      <c r="S27" s="666"/>
      <c r="T27" s="666"/>
      <c r="U27" s="666"/>
      <c r="V27" s="666"/>
      <c r="W27" s="666"/>
      <c r="X27" s="666"/>
      <c r="Y27" s="667"/>
      <c r="Z27" s="668">
        <v>27</v>
      </c>
      <c r="AA27" s="668"/>
      <c r="AB27" s="668"/>
      <c r="AC27" s="668"/>
      <c r="AD27" s="669">
        <v>18404387</v>
      </c>
      <c r="AE27" s="669"/>
      <c r="AF27" s="669"/>
      <c r="AG27" s="669"/>
      <c r="AH27" s="669"/>
      <c r="AI27" s="669"/>
      <c r="AJ27" s="669"/>
      <c r="AK27" s="669"/>
      <c r="AL27" s="670">
        <v>99.300003051757813</v>
      </c>
      <c r="AM27" s="671"/>
      <c r="AN27" s="671"/>
      <c r="AO27" s="672"/>
      <c r="AP27" s="662" t="s">
        <v>296</v>
      </c>
      <c r="AQ27" s="663"/>
      <c r="AR27" s="663"/>
      <c r="AS27" s="663"/>
      <c r="AT27" s="663"/>
      <c r="AU27" s="663"/>
      <c r="AV27" s="663"/>
      <c r="AW27" s="663"/>
      <c r="AX27" s="663"/>
      <c r="AY27" s="663"/>
      <c r="AZ27" s="663"/>
      <c r="BA27" s="663"/>
      <c r="BB27" s="663"/>
      <c r="BC27" s="663"/>
      <c r="BD27" s="663"/>
      <c r="BE27" s="663"/>
      <c r="BF27" s="664"/>
      <c r="BG27" s="665">
        <v>7003675</v>
      </c>
      <c r="BH27" s="666"/>
      <c r="BI27" s="666"/>
      <c r="BJ27" s="666"/>
      <c r="BK27" s="666"/>
      <c r="BL27" s="666"/>
      <c r="BM27" s="666"/>
      <c r="BN27" s="667"/>
      <c r="BO27" s="668">
        <v>100</v>
      </c>
      <c r="BP27" s="668"/>
      <c r="BQ27" s="668"/>
      <c r="BR27" s="668"/>
      <c r="BS27" s="669" t="s">
        <v>127</v>
      </c>
      <c r="BT27" s="669"/>
      <c r="BU27" s="669"/>
      <c r="BV27" s="669"/>
      <c r="BW27" s="669"/>
      <c r="BX27" s="669"/>
      <c r="BY27" s="669"/>
      <c r="BZ27" s="669"/>
      <c r="CA27" s="669"/>
      <c r="CB27" s="673"/>
      <c r="CD27" s="680" t="s">
        <v>297</v>
      </c>
      <c r="CE27" s="681"/>
      <c r="CF27" s="681"/>
      <c r="CG27" s="681"/>
      <c r="CH27" s="681"/>
      <c r="CI27" s="681"/>
      <c r="CJ27" s="681"/>
      <c r="CK27" s="681"/>
      <c r="CL27" s="681"/>
      <c r="CM27" s="681"/>
      <c r="CN27" s="681"/>
      <c r="CO27" s="681"/>
      <c r="CP27" s="681"/>
      <c r="CQ27" s="682"/>
      <c r="CR27" s="665">
        <v>5460409</v>
      </c>
      <c r="CS27" s="703"/>
      <c r="CT27" s="703"/>
      <c r="CU27" s="703"/>
      <c r="CV27" s="703"/>
      <c r="CW27" s="703"/>
      <c r="CX27" s="703"/>
      <c r="CY27" s="704"/>
      <c r="CZ27" s="670">
        <v>7.9</v>
      </c>
      <c r="DA27" s="705"/>
      <c r="DB27" s="705"/>
      <c r="DC27" s="708"/>
      <c r="DD27" s="674">
        <v>2008003</v>
      </c>
      <c r="DE27" s="703"/>
      <c r="DF27" s="703"/>
      <c r="DG27" s="703"/>
      <c r="DH27" s="703"/>
      <c r="DI27" s="703"/>
      <c r="DJ27" s="703"/>
      <c r="DK27" s="704"/>
      <c r="DL27" s="674">
        <v>1245730</v>
      </c>
      <c r="DM27" s="703"/>
      <c r="DN27" s="703"/>
      <c r="DO27" s="703"/>
      <c r="DP27" s="703"/>
      <c r="DQ27" s="703"/>
      <c r="DR27" s="703"/>
      <c r="DS27" s="703"/>
      <c r="DT27" s="703"/>
      <c r="DU27" s="703"/>
      <c r="DV27" s="704"/>
      <c r="DW27" s="670">
        <v>6.5</v>
      </c>
      <c r="DX27" s="705"/>
      <c r="DY27" s="705"/>
      <c r="DZ27" s="705"/>
      <c r="EA27" s="705"/>
      <c r="EB27" s="705"/>
      <c r="EC27" s="706"/>
    </row>
    <row r="28" spans="2:133" ht="11.25" customHeight="1" x14ac:dyDescent="0.15">
      <c r="B28" s="662" t="s">
        <v>298</v>
      </c>
      <c r="C28" s="663"/>
      <c r="D28" s="663"/>
      <c r="E28" s="663"/>
      <c r="F28" s="663"/>
      <c r="G28" s="663"/>
      <c r="H28" s="663"/>
      <c r="I28" s="663"/>
      <c r="J28" s="663"/>
      <c r="K28" s="663"/>
      <c r="L28" s="663"/>
      <c r="M28" s="663"/>
      <c r="N28" s="663"/>
      <c r="O28" s="663"/>
      <c r="P28" s="663"/>
      <c r="Q28" s="664"/>
      <c r="R28" s="665">
        <v>5016</v>
      </c>
      <c r="S28" s="666"/>
      <c r="T28" s="666"/>
      <c r="U28" s="666"/>
      <c r="V28" s="666"/>
      <c r="W28" s="666"/>
      <c r="X28" s="666"/>
      <c r="Y28" s="667"/>
      <c r="Z28" s="668">
        <v>0</v>
      </c>
      <c r="AA28" s="668"/>
      <c r="AB28" s="668"/>
      <c r="AC28" s="668"/>
      <c r="AD28" s="669">
        <v>5016</v>
      </c>
      <c r="AE28" s="669"/>
      <c r="AF28" s="669"/>
      <c r="AG28" s="669"/>
      <c r="AH28" s="669"/>
      <c r="AI28" s="669"/>
      <c r="AJ28" s="669"/>
      <c r="AK28" s="669"/>
      <c r="AL28" s="670">
        <v>0</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299</v>
      </c>
      <c r="CE28" s="681"/>
      <c r="CF28" s="681"/>
      <c r="CG28" s="681"/>
      <c r="CH28" s="681"/>
      <c r="CI28" s="681"/>
      <c r="CJ28" s="681"/>
      <c r="CK28" s="681"/>
      <c r="CL28" s="681"/>
      <c r="CM28" s="681"/>
      <c r="CN28" s="681"/>
      <c r="CO28" s="681"/>
      <c r="CP28" s="681"/>
      <c r="CQ28" s="682"/>
      <c r="CR28" s="665">
        <v>11670400</v>
      </c>
      <c r="CS28" s="666"/>
      <c r="CT28" s="666"/>
      <c r="CU28" s="666"/>
      <c r="CV28" s="666"/>
      <c r="CW28" s="666"/>
      <c r="CX28" s="666"/>
      <c r="CY28" s="667"/>
      <c r="CZ28" s="670">
        <v>16.8</v>
      </c>
      <c r="DA28" s="705"/>
      <c r="DB28" s="705"/>
      <c r="DC28" s="708"/>
      <c r="DD28" s="674">
        <v>3466064</v>
      </c>
      <c r="DE28" s="666"/>
      <c r="DF28" s="666"/>
      <c r="DG28" s="666"/>
      <c r="DH28" s="666"/>
      <c r="DI28" s="666"/>
      <c r="DJ28" s="666"/>
      <c r="DK28" s="667"/>
      <c r="DL28" s="674">
        <v>3219738</v>
      </c>
      <c r="DM28" s="666"/>
      <c r="DN28" s="666"/>
      <c r="DO28" s="666"/>
      <c r="DP28" s="666"/>
      <c r="DQ28" s="666"/>
      <c r="DR28" s="666"/>
      <c r="DS28" s="666"/>
      <c r="DT28" s="666"/>
      <c r="DU28" s="666"/>
      <c r="DV28" s="667"/>
      <c r="DW28" s="670">
        <v>16.7</v>
      </c>
      <c r="DX28" s="705"/>
      <c r="DY28" s="705"/>
      <c r="DZ28" s="705"/>
      <c r="EA28" s="705"/>
      <c r="EB28" s="705"/>
      <c r="EC28" s="706"/>
    </row>
    <row r="29" spans="2:133" ht="11.25" customHeight="1" x14ac:dyDescent="0.15">
      <c r="B29" s="662" t="s">
        <v>300</v>
      </c>
      <c r="C29" s="663"/>
      <c r="D29" s="663"/>
      <c r="E29" s="663"/>
      <c r="F29" s="663"/>
      <c r="G29" s="663"/>
      <c r="H29" s="663"/>
      <c r="I29" s="663"/>
      <c r="J29" s="663"/>
      <c r="K29" s="663"/>
      <c r="L29" s="663"/>
      <c r="M29" s="663"/>
      <c r="N29" s="663"/>
      <c r="O29" s="663"/>
      <c r="P29" s="663"/>
      <c r="Q29" s="664"/>
      <c r="R29" s="665">
        <v>70715</v>
      </c>
      <c r="S29" s="666"/>
      <c r="T29" s="666"/>
      <c r="U29" s="666"/>
      <c r="V29" s="666"/>
      <c r="W29" s="666"/>
      <c r="X29" s="666"/>
      <c r="Y29" s="667"/>
      <c r="Z29" s="668">
        <v>0.1</v>
      </c>
      <c r="AA29" s="668"/>
      <c r="AB29" s="668"/>
      <c r="AC29" s="668"/>
      <c r="AD29" s="669" t="s">
        <v>127</v>
      </c>
      <c r="AE29" s="669"/>
      <c r="AF29" s="669"/>
      <c r="AG29" s="669"/>
      <c r="AH29" s="669"/>
      <c r="AI29" s="669"/>
      <c r="AJ29" s="669"/>
      <c r="AK29" s="669"/>
      <c r="AL29" s="670" t="s">
        <v>127</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301</v>
      </c>
      <c r="CE29" s="715"/>
      <c r="CF29" s="680" t="s">
        <v>69</v>
      </c>
      <c r="CG29" s="681"/>
      <c r="CH29" s="681"/>
      <c r="CI29" s="681"/>
      <c r="CJ29" s="681"/>
      <c r="CK29" s="681"/>
      <c r="CL29" s="681"/>
      <c r="CM29" s="681"/>
      <c r="CN29" s="681"/>
      <c r="CO29" s="681"/>
      <c r="CP29" s="681"/>
      <c r="CQ29" s="682"/>
      <c r="CR29" s="665">
        <v>11670400</v>
      </c>
      <c r="CS29" s="703"/>
      <c r="CT29" s="703"/>
      <c r="CU29" s="703"/>
      <c r="CV29" s="703"/>
      <c r="CW29" s="703"/>
      <c r="CX29" s="703"/>
      <c r="CY29" s="704"/>
      <c r="CZ29" s="670">
        <v>16.8</v>
      </c>
      <c r="DA29" s="705"/>
      <c r="DB29" s="705"/>
      <c r="DC29" s="708"/>
      <c r="DD29" s="674">
        <v>3466064</v>
      </c>
      <c r="DE29" s="703"/>
      <c r="DF29" s="703"/>
      <c r="DG29" s="703"/>
      <c r="DH29" s="703"/>
      <c r="DI29" s="703"/>
      <c r="DJ29" s="703"/>
      <c r="DK29" s="704"/>
      <c r="DL29" s="674">
        <v>3219738</v>
      </c>
      <c r="DM29" s="703"/>
      <c r="DN29" s="703"/>
      <c r="DO29" s="703"/>
      <c r="DP29" s="703"/>
      <c r="DQ29" s="703"/>
      <c r="DR29" s="703"/>
      <c r="DS29" s="703"/>
      <c r="DT29" s="703"/>
      <c r="DU29" s="703"/>
      <c r="DV29" s="704"/>
      <c r="DW29" s="670">
        <v>16.7</v>
      </c>
      <c r="DX29" s="705"/>
      <c r="DY29" s="705"/>
      <c r="DZ29" s="705"/>
      <c r="EA29" s="705"/>
      <c r="EB29" s="705"/>
      <c r="EC29" s="706"/>
    </row>
    <row r="30" spans="2:133" ht="11.25" customHeight="1" x14ac:dyDescent="0.15">
      <c r="B30" s="662" t="s">
        <v>302</v>
      </c>
      <c r="C30" s="663"/>
      <c r="D30" s="663"/>
      <c r="E30" s="663"/>
      <c r="F30" s="663"/>
      <c r="G30" s="663"/>
      <c r="H30" s="663"/>
      <c r="I30" s="663"/>
      <c r="J30" s="663"/>
      <c r="K30" s="663"/>
      <c r="L30" s="663"/>
      <c r="M30" s="663"/>
      <c r="N30" s="663"/>
      <c r="O30" s="663"/>
      <c r="P30" s="663"/>
      <c r="Q30" s="664"/>
      <c r="R30" s="665">
        <v>742200</v>
      </c>
      <c r="S30" s="666"/>
      <c r="T30" s="666"/>
      <c r="U30" s="666"/>
      <c r="V30" s="666"/>
      <c r="W30" s="666"/>
      <c r="X30" s="666"/>
      <c r="Y30" s="667"/>
      <c r="Z30" s="668">
        <v>1</v>
      </c>
      <c r="AA30" s="668"/>
      <c r="AB30" s="668"/>
      <c r="AC30" s="668"/>
      <c r="AD30" s="669">
        <v>957</v>
      </c>
      <c r="AE30" s="669"/>
      <c r="AF30" s="669"/>
      <c r="AG30" s="669"/>
      <c r="AH30" s="669"/>
      <c r="AI30" s="669"/>
      <c r="AJ30" s="669"/>
      <c r="AK30" s="669"/>
      <c r="AL30" s="670">
        <v>0</v>
      </c>
      <c r="AM30" s="671"/>
      <c r="AN30" s="671"/>
      <c r="AO30" s="672"/>
      <c r="AP30" s="644" t="s">
        <v>220</v>
      </c>
      <c r="AQ30" s="645"/>
      <c r="AR30" s="645"/>
      <c r="AS30" s="645"/>
      <c r="AT30" s="645"/>
      <c r="AU30" s="645"/>
      <c r="AV30" s="645"/>
      <c r="AW30" s="645"/>
      <c r="AX30" s="645"/>
      <c r="AY30" s="645"/>
      <c r="AZ30" s="645"/>
      <c r="BA30" s="645"/>
      <c r="BB30" s="645"/>
      <c r="BC30" s="645"/>
      <c r="BD30" s="645"/>
      <c r="BE30" s="645"/>
      <c r="BF30" s="646"/>
      <c r="BG30" s="644" t="s">
        <v>303</v>
      </c>
      <c r="BH30" s="712"/>
      <c r="BI30" s="712"/>
      <c r="BJ30" s="712"/>
      <c r="BK30" s="712"/>
      <c r="BL30" s="712"/>
      <c r="BM30" s="712"/>
      <c r="BN30" s="712"/>
      <c r="BO30" s="712"/>
      <c r="BP30" s="712"/>
      <c r="BQ30" s="713"/>
      <c r="BR30" s="644" t="s">
        <v>304</v>
      </c>
      <c r="BS30" s="712"/>
      <c r="BT30" s="712"/>
      <c r="BU30" s="712"/>
      <c r="BV30" s="712"/>
      <c r="BW30" s="712"/>
      <c r="BX30" s="712"/>
      <c r="BY30" s="712"/>
      <c r="BZ30" s="712"/>
      <c r="CA30" s="712"/>
      <c r="CB30" s="713"/>
      <c r="CD30" s="716"/>
      <c r="CE30" s="717"/>
      <c r="CF30" s="680" t="s">
        <v>305</v>
      </c>
      <c r="CG30" s="681"/>
      <c r="CH30" s="681"/>
      <c r="CI30" s="681"/>
      <c r="CJ30" s="681"/>
      <c r="CK30" s="681"/>
      <c r="CL30" s="681"/>
      <c r="CM30" s="681"/>
      <c r="CN30" s="681"/>
      <c r="CO30" s="681"/>
      <c r="CP30" s="681"/>
      <c r="CQ30" s="682"/>
      <c r="CR30" s="665">
        <v>11510520</v>
      </c>
      <c r="CS30" s="666"/>
      <c r="CT30" s="666"/>
      <c r="CU30" s="666"/>
      <c r="CV30" s="666"/>
      <c r="CW30" s="666"/>
      <c r="CX30" s="666"/>
      <c r="CY30" s="667"/>
      <c r="CZ30" s="670">
        <v>16.600000000000001</v>
      </c>
      <c r="DA30" s="705"/>
      <c r="DB30" s="705"/>
      <c r="DC30" s="708"/>
      <c r="DD30" s="674">
        <v>3326126</v>
      </c>
      <c r="DE30" s="666"/>
      <c r="DF30" s="666"/>
      <c r="DG30" s="666"/>
      <c r="DH30" s="666"/>
      <c r="DI30" s="666"/>
      <c r="DJ30" s="666"/>
      <c r="DK30" s="667"/>
      <c r="DL30" s="674">
        <v>3079800</v>
      </c>
      <c r="DM30" s="666"/>
      <c r="DN30" s="666"/>
      <c r="DO30" s="666"/>
      <c r="DP30" s="666"/>
      <c r="DQ30" s="666"/>
      <c r="DR30" s="666"/>
      <c r="DS30" s="666"/>
      <c r="DT30" s="666"/>
      <c r="DU30" s="666"/>
      <c r="DV30" s="667"/>
      <c r="DW30" s="670">
        <v>16</v>
      </c>
      <c r="DX30" s="705"/>
      <c r="DY30" s="705"/>
      <c r="DZ30" s="705"/>
      <c r="EA30" s="705"/>
      <c r="EB30" s="705"/>
      <c r="EC30" s="706"/>
    </row>
    <row r="31" spans="2:133" ht="11.25" customHeight="1" x14ac:dyDescent="0.15">
      <c r="B31" s="662" t="s">
        <v>306</v>
      </c>
      <c r="C31" s="663"/>
      <c r="D31" s="663"/>
      <c r="E31" s="663"/>
      <c r="F31" s="663"/>
      <c r="G31" s="663"/>
      <c r="H31" s="663"/>
      <c r="I31" s="663"/>
      <c r="J31" s="663"/>
      <c r="K31" s="663"/>
      <c r="L31" s="663"/>
      <c r="M31" s="663"/>
      <c r="N31" s="663"/>
      <c r="O31" s="663"/>
      <c r="P31" s="663"/>
      <c r="Q31" s="664"/>
      <c r="R31" s="665">
        <v>244029</v>
      </c>
      <c r="S31" s="666"/>
      <c r="T31" s="666"/>
      <c r="U31" s="666"/>
      <c r="V31" s="666"/>
      <c r="W31" s="666"/>
      <c r="X31" s="666"/>
      <c r="Y31" s="667"/>
      <c r="Z31" s="668">
        <v>0.3</v>
      </c>
      <c r="AA31" s="668"/>
      <c r="AB31" s="668"/>
      <c r="AC31" s="668"/>
      <c r="AD31" s="669" t="s">
        <v>127</v>
      </c>
      <c r="AE31" s="669"/>
      <c r="AF31" s="669"/>
      <c r="AG31" s="669"/>
      <c r="AH31" s="669"/>
      <c r="AI31" s="669"/>
      <c r="AJ31" s="669"/>
      <c r="AK31" s="669"/>
      <c r="AL31" s="670" t="s">
        <v>127</v>
      </c>
      <c r="AM31" s="671"/>
      <c r="AN31" s="671"/>
      <c r="AO31" s="672"/>
      <c r="AP31" s="720" t="s">
        <v>307</v>
      </c>
      <c r="AQ31" s="721"/>
      <c r="AR31" s="721"/>
      <c r="AS31" s="721"/>
      <c r="AT31" s="726" t="s">
        <v>308</v>
      </c>
      <c r="AU31" s="360"/>
      <c r="AV31" s="360"/>
      <c r="AW31" s="360"/>
      <c r="AX31" s="651" t="s">
        <v>187</v>
      </c>
      <c r="AY31" s="652"/>
      <c r="AZ31" s="652"/>
      <c r="BA31" s="652"/>
      <c r="BB31" s="652"/>
      <c r="BC31" s="652"/>
      <c r="BD31" s="652"/>
      <c r="BE31" s="652"/>
      <c r="BF31" s="653"/>
      <c r="BG31" s="729">
        <v>98.9</v>
      </c>
      <c r="BH31" s="730"/>
      <c r="BI31" s="730"/>
      <c r="BJ31" s="730"/>
      <c r="BK31" s="730"/>
      <c r="BL31" s="730"/>
      <c r="BM31" s="660">
        <v>94.6</v>
      </c>
      <c r="BN31" s="730"/>
      <c r="BO31" s="730"/>
      <c r="BP31" s="730"/>
      <c r="BQ31" s="731"/>
      <c r="BR31" s="729">
        <v>98.5</v>
      </c>
      <c r="BS31" s="730"/>
      <c r="BT31" s="730"/>
      <c r="BU31" s="730"/>
      <c r="BV31" s="730"/>
      <c r="BW31" s="730"/>
      <c r="BX31" s="660">
        <v>93.2</v>
      </c>
      <c r="BY31" s="730"/>
      <c r="BZ31" s="730"/>
      <c r="CA31" s="730"/>
      <c r="CB31" s="731"/>
      <c r="CD31" s="716"/>
      <c r="CE31" s="717"/>
      <c r="CF31" s="680" t="s">
        <v>309</v>
      </c>
      <c r="CG31" s="681"/>
      <c r="CH31" s="681"/>
      <c r="CI31" s="681"/>
      <c r="CJ31" s="681"/>
      <c r="CK31" s="681"/>
      <c r="CL31" s="681"/>
      <c r="CM31" s="681"/>
      <c r="CN31" s="681"/>
      <c r="CO31" s="681"/>
      <c r="CP31" s="681"/>
      <c r="CQ31" s="682"/>
      <c r="CR31" s="665">
        <v>159880</v>
      </c>
      <c r="CS31" s="703"/>
      <c r="CT31" s="703"/>
      <c r="CU31" s="703"/>
      <c r="CV31" s="703"/>
      <c r="CW31" s="703"/>
      <c r="CX31" s="703"/>
      <c r="CY31" s="704"/>
      <c r="CZ31" s="670">
        <v>0.2</v>
      </c>
      <c r="DA31" s="705"/>
      <c r="DB31" s="705"/>
      <c r="DC31" s="708"/>
      <c r="DD31" s="674">
        <v>139938</v>
      </c>
      <c r="DE31" s="703"/>
      <c r="DF31" s="703"/>
      <c r="DG31" s="703"/>
      <c r="DH31" s="703"/>
      <c r="DI31" s="703"/>
      <c r="DJ31" s="703"/>
      <c r="DK31" s="704"/>
      <c r="DL31" s="674">
        <v>139938</v>
      </c>
      <c r="DM31" s="703"/>
      <c r="DN31" s="703"/>
      <c r="DO31" s="703"/>
      <c r="DP31" s="703"/>
      <c r="DQ31" s="703"/>
      <c r="DR31" s="703"/>
      <c r="DS31" s="703"/>
      <c r="DT31" s="703"/>
      <c r="DU31" s="703"/>
      <c r="DV31" s="704"/>
      <c r="DW31" s="670">
        <v>0.7</v>
      </c>
      <c r="DX31" s="705"/>
      <c r="DY31" s="705"/>
      <c r="DZ31" s="705"/>
      <c r="EA31" s="705"/>
      <c r="EB31" s="705"/>
      <c r="EC31" s="706"/>
    </row>
    <row r="32" spans="2:133" ht="11.25" customHeight="1" x14ac:dyDescent="0.15">
      <c r="B32" s="662" t="s">
        <v>310</v>
      </c>
      <c r="C32" s="663"/>
      <c r="D32" s="663"/>
      <c r="E32" s="663"/>
      <c r="F32" s="663"/>
      <c r="G32" s="663"/>
      <c r="H32" s="663"/>
      <c r="I32" s="663"/>
      <c r="J32" s="663"/>
      <c r="K32" s="663"/>
      <c r="L32" s="663"/>
      <c r="M32" s="663"/>
      <c r="N32" s="663"/>
      <c r="O32" s="663"/>
      <c r="P32" s="663"/>
      <c r="Q32" s="664"/>
      <c r="R32" s="665">
        <v>17388557</v>
      </c>
      <c r="S32" s="666"/>
      <c r="T32" s="666"/>
      <c r="U32" s="666"/>
      <c r="V32" s="666"/>
      <c r="W32" s="666"/>
      <c r="X32" s="666"/>
      <c r="Y32" s="667"/>
      <c r="Z32" s="668">
        <v>22.3</v>
      </c>
      <c r="AA32" s="668"/>
      <c r="AB32" s="668"/>
      <c r="AC32" s="668"/>
      <c r="AD32" s="669" t="s">
        <v>127</v>
      </c>
      <c r="AE32" s="669"/>
      <c r="AF32" s="669"/>
      <c r="AG32" s="669"/>
      <c r="AH32" s="669"/>
      <c r="AI32" s="669"/>
      <c r="AJ32" s="669"/>
      <c r="AK32" s="669"/>
      <c r="AL32" s="670" t="s">
        <v>127</v>
      </c>
      <c r="AM32" s="671"/>
      <c r="AN32" s="671"/>
      <c r="AO32" s="672"/>
      <c r="AP32" s="722"/>
      <c r="AQ32" s="723"/>
      <c r="AR32" s="723"/>
      <c r="AS32" s="723"/>
      <c r="AT32" s="727"/>
      <c r="AU32" s="361" t="s">
        <v>311</v>
      </c>
      <c r="AV32" s="361"/>
      <c r="AW32" s="361"/>
      <c r="AX32" s="662" t="s">
        <v>312</v>
      </c>
      <c r="AY32" s="663"/>
      <c r="AZ32" s="663"/>
      <c r="BA32" s="663"/>
      <c r="BB32" s="663"/>
      <c r="BC32" s="663"/>
      <c r="BD32" s="663"/>
      <c r="BE32" s="663"/>
      <c r="BF32" s="664"/>
      <c r="BG32" s="732">
        <v>99</v>
      </c>
      <c r="BH32" s="703"/>
      <c r="BI32" s="703"/>
      <c r="BJ32" s="703"/>
      <c r="BK32" s="703"/>
      <c r="BL32" s="703"/>
      <c r="BM32" s="671">
        <v>95</v>
      </c>
      <c r="BN32" s="733"/>
      <c r="BO32" s="733"/>
      <c r="BP32" s="733"/>
      <c r="BQ32" s="734"/>
      <c r="BR32" s="732">
        <v>98.6</v>
      </c>
      <c r="BS32" s="703"/>
      <c r="BT32" s="703"/>
      <c r="BU32" s="703"/>
      <c r="BV32" s="703"/>
      <c r="BW32" s="703"/>
      <c r="BX32" s="671">
        <v>94.6</v>
      </c>
      <c r="BY32" s="733"/>
      <c r="BZ32" s="733"/>
      <c r="CA32" s="733"/>
      <c r="CB32" s="734"/>
      <c r="CD32" s="718"/>
      <c r="CE32" s="719"/>
      <c r="CF32" s="680" t="s">
        <v>313</v>
      </c>
      <c r="CG32" s="681"/>
      <c r="CH32" s="681"/>
      <c r="CI32" s="681"/>
      <c r="CJ32" s="681"/>
      <c r="CK32" s="681"/>
      <c r="CL32" s="681"/>
      <c r="CM32" s="681"/>
      <c r="CN32" s="681"/>
      <c r="CO32" s="681"/>
      <c r="CP32" s="681"/>
      <c r="CQ32" s="682"/>
      <c r="CR32" s="665" t="s">
        <v>127</v>
      </c>
      <c r="CS32" s="666"/>
      <c r="CT32" s="666"/>
      <c r="CU32" s="666"/>
      <c r="CV32" s="666"/>
      <c r="CW32" s="666"/>
      <c r="CX32" s="666"/>
      <c r="CY32" s="667"/>
      <c r="CZ32" s="670" t="s">
        <v>127</v>
      </c>
      <c r="DA32" s="705"/>
      <c r="DB32" s="705"/>
      <c r="DC32" s="708"/>
      <c r="DD32" s="674" t="s">
        <v>127</v>
      </c>
      <c r="DE32" s="666"/>
      <c r="DF32" s="666"/>
      <c r="DG32" s="666"/>
      <c r="DH32" s="666"/>
      <c r="DI32" s="666"/>
      <c r="DJ32" s="666"/>
      <c r="DK32" s="667"/>
      <c r="DL32" s="674" t="s">
        <v>127</v>
      </c>
      <c r="DM32" s="666"/>
      <c r="DN32" s="666"/>
      <c r="DO32" s="666"/>
      <c r="DP32" s="666"/>
      <c r="DQ32" s="666"/>
      <c r="DR32" s="666"/>
      <c r="DS32" s="666"/>
      <c r="DT32" s="666"/>
      <c r="DU32" s="666"/>
      <c r="DV32" s="667"/>
      <c r="DW32" s="670" t="s">
        <v>127</v>
      </c>
      <c r="DX32" s="705"/>
      <c r="DY32" s="705"/>
      <c r="DZ32" s="705"/>
      <c r="EA32" s="705"/>
      <c r="EB32" s="705"/>
      <c r="EC32" s="706"/>
    </row>
    <row r="33" spans="2:133" ht="11.25" customHeight="1" x14ac:dyDescent="0.15">
      <c r="B33" s="690" t="s">
        <v>314</v>
      </c>
      <c r="C33" s="691"/>
      <c r="D33" s="691"/>
      <c r="E33" s="691"/>
      <c r="F33" s="691"/>
      <c r="G33" s="691"/>
      <c r="H33" s="691"/>
      <c r="I33" s="691"/>
      <c r="J33" s="691"/>
      <c r="K33" s="691"/>
      <c r="L33" s="691"/>
      <c r="M33" s="691"/>
      <c r="N33" s="691"/>
      <c r="O33" s="691"/>
      <c r="P33" s="691"/>
      <c r="Q33" s="692"/>
      <c r="R33" s="665" t="s">
        <v>127</v>
      </c>
      <c r="S33" s="666"/>
      <c r="T33" s="666"/>
      <c r="U33" s="666"/>
      <c r="V33" s="666"/>
      <c r="W33" s="666"/>
      <c r="X33" s="666"/>
      <c r="Y33" s="667"/>
      <c r="Z33" s="668" t="s">
        <v>127</v>
      </c>
      <c r="AA33" s="668"/>
      <c r="AB33" s="668"/>
      <c r="AC33" s="668"/>
      <c r="AD33" s="669" t="s">
        <v>127</v>
      </c>
      <c r="AE33" s="669"/>
      <c r="AF33" s="669"/>
      <c r="AG33" s="669"/>
      <c r="AH33" s="669"/>
      <c r="AI33" s="669"/>
      <c r="AJ33" s="669"/>
      <c r="AK33" s="669"/>
      <c r="AL33" s="670" t="s">
        <v>127</v>
      </c>
      <c r="AM33" s="671"/>
      <c r="AN33" s="671"/>
      <c r="AO33" s="672"/>
      <c r="AP33" s="724"/>
      <c r="AQ33" s="725"/>
      <c r="AR33" s="725"/>
      <c r="AS33" s="725"/>
      <c r="AT33" s="728"/>
      <c r="AU33" s="362"/>
      <c r="AV33" s="362"/>
      <c r="AW33" s="362"/>
      <c r="AX33" s="709" t="s">
        <v>315</v>
      </c>
      <c r="AY33" s="710"/>
      <c r="AZ33" s="710"/>
      <c r="BA33" s="710"/>
      <c r="BB33" s="710"/>
      <c r="BC33" s="710"/>
      <c r="BD33" s="710"/>
      <c r="BE33" s="710"/>
      <c r="BF33" s="711"/>
      <c r="BG33" s="735">
        <v>98.7</v>
      </c>
      <c r="BH33" s="736"/>
      <c r="BI33" s="736"/>
      <c r="BJ33" s="736"/>
      <c r="BK33" s="736"/>
      <c r="BL33" s="736"/>
      <c r="BM33" s="737">
        <v>93.6</v>
      </c>
      <c r="BN33" s="736"/>
      <c r="BO33" s="736"/>
      <c r="BP33" s="736"/>
      <c r="BQ33" s="738"/>
      <c r="BR33" s="735">
        <v>98.2</v>
      </c>
      <c r="BS33" s="736"/>
      <c r="BT33" s="736"/>
      <c r="BU33" s="736"/>
      <c r="BV33" s="736"/>
      <c r="BW33" s="736"/>
      <c r="BX33" s="737">
        <v>90.9</v>
      </c>
      <c r="BY33" s="736"/>
      <c r="BZ33" s="736"/>
      <c r="CA33" s="736"/>
      <c r="CB33" s="738"/>
      <c r="CD33" s="680" t="s">
        <v>316</v>
      </c>
      <c r="CE33" s="681"/>
      <c r="CF33" s="681"/>
      <c r="CG33" s="681"/>
      <c r="CH33" s="681"/>
      <c r="CI33" s="681"/>
      <c r="CJ33" s="681"/>
      <c r="CK33" s="681"/>
      <c r="CL33" s="681"/>
      <c r="CM33" s="681"/>
      <c r="CN33" s="681"/>
      <c r="CO33" s="681"/>
      <c r="CP33" s="681"/>
      <c r="CQ33" s="682"/>
      <c r="CR33" s="665">
        <v>23151661</v>
      </c>
      <c r="CS33" s="703"/>
      <c r="CT33" s="703"/>
      <c r="CU33" s="703"/>
      <c r="CV33" s="703"/>
      <c r="CW33" s="703"/>
      <c r="CX33" s="703"/>
      <c r="CY33" s="704"/>
      <c r="CZ33" s="670">
        <v>33.299999999999997</v>
      </c>
      <c r="DA33" s="705"/>
      <c r="DB33" s="705"/>
      <c r="DC33" s="708"/>
      <c r="DD33" s="674">
        <v>16035484</v>
      </c>
      <c r="DE33" s="703"/>
      <c r="DF33" s="703"/>
      <c r="DG33" s="703"/>
      <c r="DH33" s="703"/>
      <c r="DI33" s="703"/>
      <c r="DJ33" s="703"/>
      <c r="DK33" s="704"/>
      <c r="DL33" s="674">
        <v>9019544</v>
      </c>
      <c r="DM33" s="703"/>
      <c r="DN33" s="703"/>
      <c r="DO33" s="703"/>
      <c r="DP33" s="703"/>
      <c r="DQ33" s="703"/>
      <c r="DR33" s="703"/>
      <c r="DS33" s="703"/>
      <c r="DT33" s="703"/>
      <c r="DU33" s="703"/>
      <c r="DV33" s="704"/>
      <c r="DW33" s="670">
        <v>46.9</v>
      </c>
      <c r="DX33" s="705"/>
      <c r="DY33" s="705"/>
      <c r="DZ33" s="705"/>
      <c r="EA33" s="705"/>
      <c r="EB33" s="705"/>
      <c r="EC33" s="706"/>
    </row>
    <row r="34" spans="2:133" ht="11.25" customHeight="1" x14ac:dyDescent="0.15">
      <c r="B34" s="662" t="s">
        <v>317</v>
      </c>
      <c r="C34" s="663"/>
      <c r="D34" s="663"/>
      <c r="E34" s="663"/>
      <c r="F34" s="663"/>
      <c r="G34" s="663"/>
      <c r="H34" s="663"/>
      <c r="I34" s="663"/>
      <c r="J34" s="663"/>
      <c r="K34" s="663"/>
      <c r="L34" s="663"/>
      <c r="M34" s="663"/>
      <c r="N34" s="663"/>
      <c r="O34" s="663"/>
      <c r="P34" s="663"/>
      <c r="Q34" s="664"/>
      <c r="R34" s="665">
        <v>2965786</v>
      </c>
      <c r="S34" s="666"/>
      <c r="T34" s="666"/>
      <c r="U34" s="666"/>
      <c r="V34" s="666"/>
      <c r="W34" s="666"/>
      <c r="X34" s="666"/>
      <c r="Y34" s="667"/>
      <c r="Z34" s="668">
        <v>3.8</v>
      </c>
      <c r="AA34" s="668"/>
      <c r="AB34" s="668"/>
      <c r="AC34" s="668"/>
      <c r="AD34" s="669" t="s">
        <v>127</v>
      </c>
      <c r="AE34" s="669"/>
      <c r="AF34" s="669"/>
      <c r="AG34" s="669"/>
      <c r="AH34" s="669"/>
      <c r="AI34" s="669"/>
      <c r="AJ34" s="669"/>
      <c r="AK34" s="669"/>
      <c r="AL34" s="670" t="s">
        <v>127</v>
      </c>
      <c r="AM34" s="671"/>
      <c r="AN34" s="671"/>
      <c r="AO34" s="672"/>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318</v>
      </c>
      <c r="CE34" s="681"/>
      <c r="CF34" s="681"/>
      <c r="CG34" s="681"/>
      <c r="CH34" s="681"/>
      <c r="CI34" s="681"/>
      <c r="CJ34" s="681"/>
      <c r="CK34" s="681"/>
      <c r="CL34" s="681"/>
      <c r="CM34" s="681"/>
      <c r="CN34" s="681"/>
      <c r="CO34" s="681"/>
      <c r="CP34" s="681"/>
      <c r="CQ34" s="682"/>
      <c r="CR34" s="665">
        <v>6940972</v>
      </c>
      <c r="CS34" s="666"/>
      <c r="CT34" s="666"/>
      <c r="CU34" s="666"/>
      <c r="CV34" s="666"/>
      <c r="CW34" s="666"/>
      <c r="CX34" s="666"/>
      <c r="CY34" s="667"/>
      <c r="CZ34" s="670">
        <v>10</v>
      </c>
      <c r="DA34" s="705"/>
      <c r="DB34" s="705"/>
      <c r="DC34" s="708"/>
      <c r="DD34" s="674">
        <v>4015119</v>
      </c>
      <c r="DE34" s="666"/>
      <c r="DF34" s="666"/>
      <c r="DG34" s="666"/>
      <c r="DH34" s="666"/>
      <c r="DI34" s="666"/>
      <c r="DJ34" s="666"/>
      <c r="DK34" s="667"/>
      <c r="DL34" s="674">
        <v>2743221</v>
      </c>
      <c r="DM34" s="666"/>
      <c r="DN34" s="666"/>
      <c r="DO34" s="666"/>
      <c r="DP34" s="666"/>
      <c r="DQ34" s="666"/>
      <c r="DR34" s="666"/>
      <c r="DS34" s="666"/>
      <c r="DT34" s="666"/>
      <c r="DU34" s="666"/>
      <c r="DV34" s="667"/>
      <c r="DW34" s="670">
        <v>14.3</v>
      </c>
      <c r="DX34" s="705"/>
      <c r="DY34" s="705"/>
      <c r="DZ34" s="705"/>
      <c r="EA34" s="705"/>
      <c r="EB34" s="705"/>
      <c r="EC34" s="706"/>
    </row>
    <row r="35" spans="2:133" ht="11.25" customHeight="1" x14ac:dyDescent="0.15">
      <c r="B35" s="662" t="s">
        <v>319</v>
      </c>
      <c r="C35" s="663"/>
      <c r="D35" s="663"/>
      <c r="E35" s="663"/>
      <c r="F35" s="663"/>
      <c r="G35" s="663"/>
      <c r="H35" s="663"/>
      <c r="I35" s="663"/>
      <c r="J35" s="663"/>
      <c r="K35" s="663"/>
      <c r="L35" s="663"/>
      <c r="M35" s="663"/>
      <c r="N35" s="663"/>
      <c r="O35" s="663"/>
      <c r="P35" s="663"/>
      <c r="Q35" s="664"/>
      <c r="R35" s="665">
        <v>586293</v>
      </c>
      <c r="S35" s="666"/>
      <c r="T35" s="666"/>
      <c r="U35" s="666"/>
      <c r="V35" s="666"/>
      <c r="W35" s="666"/>
      <c r="X35" s="666"/>
      <c r="Y35" s="667"/>
      <c r="Z35" s="668">
        <v>0.8</v>
      </c>
      <c r="AA35" s="668"/>
      <c r="AB35" s="668"/>
      <c r="AC35" s="668"/>
      <c r="AD35" s="669">
        <v>104021</v>
      </c>
      <c r="AE35" s="669"/>
      <c r="AF35" s="669"/>
      <c r="AG35" s="669"/>
      <c r="AH35" s="669"/>
      <c r="AI35" s="669"/>
      <c r="AJ35" s="669"/>
      <c r="AK35" s="669"/>
      <c r="AL35" s="670">
        <v>0.6</v>
      </c>
      <c r="AM35" s="671"/>
      <c r="AN35" s="671"/>
      <c r="AO35" s="672"/>
      <c r="AP35" s="218"/>
      <c r="AQ35" s="644" t="s">
        <v>320</v>
      </c>
      <c r="AR35" s="645"/>
      <c r="AS35" s="645"/>
      <c r="AT35" s="645"/>
      <c r="AU35" s="645"/>
      <c r="AV35" s="645"/>
      <c r="AW35" s="645"/>
      <c r="AX35" s="645"/>
      <c r="AY35" s="645"/>
      <c r="AZ35" s="645"/>
      <c r="BA35" s="645"/>
      <c r="BB35" s="645"/>
      <c r="BC35" s="645"/>
      <c r="BD35" s="645"/>
      <c r="BE35" s="645"/>
      <c r="BF35" s="646"/>
      <c r="BG35" s="644" t="s">
        <v>321</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322</v>
      </c>
      <c r="CE35" s="681"/>
      <c r="CF35" s="681"/>
      <c r="CG35" s="681"/>
      <c r="CH35" s="681"/>
      <c r="CI35" s="681"/>
      <c r="CJ35" s="681"/>
      <c r="CK35" s="681"/>
      <c r="CL35" s="681"/>
      <c r="CM35" s="681"/>
      <c r="CN35" s="681"/>
      <c r="CO35" s="681"/>
      <c r="CP35" s="681"/>
      <c r="CQ35" s="682"/>
      <c r="CR35" s="665">
        <v>369259</v>
      </c>
      <c r="CS35" s="703"/>
      <c r="CT35" s="703"/>
      <c r="CU35" s="703"/>
      <c r="CV35" s="703"/>
      <c r="CW35" s="703"/>
      <c r="CX35" s="703"/>
      <c r="CY35" s="704"/>
      <c r="CZ35" s="670">
        <v>0.5</v>
      </c>
      <c r="DA35" s="705"/>
      <c r="DB35" s="705"/>
      <c r="DC35" s="708"/>
      <c r="DD35" s="674">
        <v>320449</v>
      </c>
      <c r="DE35" s="703"/>
      <c r="DF35" s="703"/>
      <c r="DG35" s="703"/>
      <c r="DH35" s="703"/>
      <c r="DI35" s="703"/>
      <c r="DJ35" s="703"/>
      <c r="DK35" s="704"/>
      <c r="DL35" s="674">
        <v>320046</v>
      </c>
      <c r="DM35" s="703"/>
      <c r="DN35" s="703"/>
      <c r="DO35" s="703"/>
      <c r="DP35" s="703"/>
      <c r="DQ35" s="703"/>
      <c r="DR35" s="703"/>
      <c r="DS35" s="703"/>
      <c r="DT35" s="703"/>
      <c r="DU35" s="703"/>
      <c r="DV35" s="704"/>
      <c r="DW35" s="670">
        <v>1.7</v>
      </c>
      <c r="DX35" s="705"/>
      <c r="DY35" s="705"/>
      <c r="DZ35" s="705"/>
      <c r="EA35" s="705"/>
      <c r="EB35" s="705"/>
      <c r="EC35" s="706"/>
    </row>
    <row r="36" spans="2:133" ht="11.25" customHeight="1" x14ac:dyDescent="0.15">
      <c r="B36" s="662" t="s">
        <v>323</v>
      </c>
      <c r="C36" s="663"/>
      <c r="D36" s="663"/>
      <c r="E36" s="663"/>
      <c r="F36" s="663"/>
      <c r="G36" s="663"/>
      <c r="H36" s="663"/>
      <c r="I36" s="663"/>
      <c r="J36" s="663"/>
      <c r="K36" s="663"/>
      <c r="L36" s="663"/>
      <c r="M36" s="663"/>
      <c r="N36" s="663"/>
      <c r="O36" s="663"/>
      <c r="P36" s="663"/>
      <c r="Q36" s="664"/>
      <c r="R36" s="665">
        <v>1474939</v>
      </c>
      <c r="S36" s="666"/>
      <c r="T36" s="666"/>
      <c r="U36" s="666"/>
      <c r="V36" s="666"/>
      <c r="W36" s="666"/>
      <c r="X36" s="666"/>
      <c r="Y36" s="667"/>
      <c r="Z36" s="668">
        <v>1.9</v>
      </c>
      <c r="AA36" s="668"/>
      <c r="AB36" s="668"/>
      <c r="AC36" s="668"/>
      <c r="AD36" s="669" t="s">
        <v>127</v>
      </c>
      <c r="AE36" s="669"/>
      <c r="AF36" s="669"/>
      <c r="AG36" s="669"/>
      <c r="AH36" s="669"/>
      <c r="AI36" s="669"/>
      <c r="AJ36" s="669"/>
      <c r="AK36" s="669"/>
      <c r="AL36" s="670" t="s">
        <v>127</v>
      </c>
      <c r="AM36" s="671"/>
      <c r="AN36" s="671"/>
      <c r="AO36" s="672"/>
      <c r="AP36" s="218"/>
      <c r="AQ36" s="739" t="s">
        <v>324</v>
      </c>
      <c r="AR36" s="740"/>
      <c r="AS36" s="740"/>
      <c r="AT36" s="740"/>
      <c r="AU36" s="740"/>
      <c r="AV36" s="740"/>
      <c r="AW36" s="740"/>
      <c r="AX36" s="740"/>
      <c r="AY36" s="741"/>
      <c r="AZ36" s="654">
        <v>5955206</v>
      </c>
      <c r="BA36" s="655"/>
      <c r="BB36" s="655"/>
      <c r="BC36" s="655"/>
      <c r="BD36" s="655"/>
      <c r="BE36" s="655"/>
      <c r="BF36" s="742"/>
      <c r="BG36" s="676" t="s">
        <v>325</v>
      </c>
      <c r="BH36" s="677"/>
      <c r="BI36" s="677"/>
      <c r="BJ36" s="677"/>
      <c r="BK36" s="677"/>
      <c r="BL36" s="677"/>
      <c r="BM36" s="677"/>
      <c r="BN36" s="677"/>
      <c r="BO36" s="677"/>
      <c r="BP36" s="677"/>
      <c r="BQ36" s="677"/>
      <c r="BR36" s="677"/>
      <c r="BS36" s="677"/>
      <c r="BT36" s="677"/>
      <c r="BU36" s="678"/>
      <c r="BV36" s="654">
        <v>148311</v>
      </c>
      <c r="BW36" s="655"/>
      <c r="BX36" s="655"/>
      <c r="BY36" s="655"/>
      <c r="BZ36" s="655"/>
      <c r="CA36" s="655"/>
      <c r="CB36" s="742"/>
      <c r="CD36" s="680" t="s">
        <v>326</v>
      </c>
      <c r="CE36" s="681"/>
      <c r="CF36" s="681"/>
      <c r="CG36" s="681"/>
      <c r="CH36" s="681"/>
      <c r="CI36" s="681"/>
      <c r="CJ36" s="681"/>
      <c r="CK36" s="681"/>
      <c r="CL36" s="681"/>
      <c r="CM36" s="681"/>
      <c r="CN36" s="681"/>
      <c r="CO36" s="681"/>
      <c r="CP36" s="681"/>
      <c r="CQ36" s="682"/>
      <c r="CR36" s="665">
        <v>8825565</v>
      </c>
      <c r="CS36" s="666"/>
      <c r="CT36" s="666"/>
      <c r="CU36" s="666"/>
      <c r="CV36" s="666"/>
      <c r="CW36" s="666"/>
      <c r="CX36" s="666"/>
      <c r="CY36" s="667"/>
      <c r="CZ36" s="670">
        <v>12.7</v>
      </c>
      <c r="DA36" s="705"/>
      <c r="DB36" s="705"/>
      <c r="DC36" s="708"/>
      <c r="DD36" s="674">
        <v>6190728</v>
      </c>
      <c r="DE36" s="666"/>
      <c r="DF36" s="666"/>
      <c r="DG36" s="666"/>
      <c r="DH36" s="666"/>
      <c r="DI36" s="666"/>
      <c r="DJ36" s="666"/>
      <c r="DK36" s="667"/>
      <c r="DL36" s="674">
        <v>3352663</v>
      </c>
      <c r="DM36" s="666"/>
      <c r="DN36" s="666"/>
      <c r="DO36" s="666"/>
      <c r="DP36" s="666"/>
      <c r="DQ36" s="666"/>
      <c r="DR36" s="666"/>
      <c r="DS36" s="666"/>
      <c r="DT36" s="666"/>
      <c r="DU36" s="666"/>
      <c r="DV36" s="667"/>
      <c r="DW36" s="670">
        <v>17.399999999999999</v>
      </c>
      <c r="DX36" s="705"/>
      <c r="DY36" s="705"/>
      <c r="DZ36" s="705"/>
      <c r="EA36" s="705"/>
      <c r="EB36" s="705"/>
      <c r="EC36" s="706"/>
    </row>
    <row r="37" spans="2:133" ht="11.25" customHeight="1" x14ac:dyDescent="0.15">
      <c r="B37" s="662" t="s">
        <v>327</v>
      </c>
      <c r="C37" s="663"/>
      <c r="D37" s="663"/>
      <c r="E37" s="663"/>
      <c r="F37" s="663"/>
      <c r="G37" s="663"/>
      <c r="H37" s="663"/>
      <c r="I37" s="663"/>
      <c r="J37" s="663"/>
      <c r="K37" s="663"/>
      <c r="L37" s="663"/>
      <c r="M37" s="663"/>
      <c r="N37" s="663"/>
      <c r="O37" s="663"/>
      <c r="P37" s="663"/>
      <c r="Q37" s="664"/>
      <c r="R37" s="665">
        <v>8456242</v>
      </c>
      <c r="S37" s="666"/>
      <c r="T37" s="666"/>
      <c r="U37" s="666"/>
      <c r="V37" s="666"/>
      <c r="W37" s="666"/>
      <c r="X37" s="666"/>
      <c r="Y37" s="667"/>
      <c r="Z37" s="668">
        <v>10.8</v>
      </c>
      <c r="AA37" s="668"/>
      <c r="AB37" s="668"/>
      <c r="AC37" s="668"/>
      <c r="AD37" s="669" t="s">
        <v>127</v>
      </c>
      <c r="AE37" s="669"/>
      <c r="AF37" s="669"/>
      <c r="AG37" s="669"/>
      <c r="AH37" s="669"/>
      <c r="AI37" s="669"/>
      <c r="AJ37" s="669"/>
      <c r="AK37" s="669"/>
      <c r="AL37" s="670" t="s">
        <v>127</v>
      </c>
      <c r="AM37" s="671"/>
      <c r="AN37" s="671"/>
      <c r="AO37" s="672"/>
      <c r="AQ37" s="743" t="s">
        <v>328</v>
      </c>
      <c r="AR37" s="744"/>
      <c r="AS37" s="744"/>
      <c r="AT37" s="744"/>
      <c r="AU37" s="744"/>
      <c r="AV37" s="744"/>
      <c r="AW37" s="744"/>
      <c r="AX37" s="744"/>
      <c r="AY37" s="745"/>
      <c r="AZ37" s="665">
        <v>1734231</v>
      </c>
      <c r="BA37" s="666"/>
      <c r="BB37" s="666"/>
      <c r="BC37" s="666"/>
      <c r="BD37" s="703"/>
      <c r="BE37" s="703"/>
      <c r="BF37" s="734"/>
      <c r="BG37" s="680" t="s">
        <v>329</v>
      </c>
      <c r="BH37" s="681"/>
      <c r="BI37" s="681"/>
      <c r="BJ37" s="681"/>
      <c r="BK37" s="681"/>
      <c r="BL37" s="681"/>
      <c r="BM37" s="681"/>
      <c r="BN37" s="681"/>
      <c r="BO37" s="681"/>
      <c r="BP37" s="681"/>
      <c r="BQ37" s="681"/>
      <c r="BR37" s="681"/>
      <c r="BS37" s="681"/>
      <c r="BT37" s="681"/>
      <c r="BU37" s="682"/>
      <c r="BV37" s="665">
        <v>38760</v>
      </c>
      <c r="BW37" s="666"/>
      <c r="BX37" s="666"/>
      <c r="BY37" s="666"/>
      <c r="BZ37" s="666"/>
      <c r="CA37" s="666"/>
      <c r="CB37" s="675"/>
      <c r="CD37" s="680" t="s">
        <v>330</v>
      </c>
      <c r="CE37" s="681"/>
      <c r="CF37" s="681"/>
      <c r="CG37" s="681"/>
      <c r="CH37" s="681"/>
      <c r="CI37" s="681"/>
      <c r="CJ37" s="681"/>
      <c r="CK37" s="681"/>
      <c r="CL37" s="681"/>
      <c r="CM37" s="681"/>
      <c r="CN37" s="681"/>
      <c r="CO37" s="681"/>
      <c r="CP37" s="681"/>
      <c r="CQ37" s="682"/>
      <c r="CR37" s="665">
        <v>1416172</v>
      </c>
      <c r="CS37" s="703"/>
      <c r="CT37" s="703"/>
      <c r="CU37" s="703"/>
      <c r="CV37" s="703"/>
      <c r="CW37" s="703"/>
      <c r="CX37" s="703"/>
      <c r="CY37" s="704"/>
      <c r="CZ37" s="670">
        <v>2</v>
      </c>
      <c r="DA37" s="705"/>
      <c r="DB37" s="705"/>
      <c r="DC37" s="708"/>
      <c r="DD37" s="674">
        <v>1415407</v>
      </c>
      <c r="DE37" s="703"/>
      <c r="DF37" s="703"/>
      <c r="DG37" s="703"/>
      <c r="DH37" s="703"/>
      <c r="DI37" s="703"/>
      <c r="DJ37" s="703"/>
      <c r="DK37" s="704"/>
      <c r="DL37" s="674">
        <v>1415407</v>
      </c>
      <c r="DM37" s="703"/>
      <c r="DN37" s="703"/>
      <c r="DO37" s="703"/>
      <c r="DP37" s="703"/>
      <c r="DQ37" s="703"/>
      <c r="DR37" s="703"/>
      <c r="DS37" s="703"/>
      <c r="DT37" s="703"/>
      <c r="DU37" s="703"/>
      <c r="DV37" s="704"/>
      <c r="DW37" s="670">
        <v>7.4</v>
      </c>
      <c r="DX37" s="705"/>
      <c r="DY37" s="705"/>
      <c r="DZ37" s="705"/>
      <c r="EA37" s="705"/>
      <c r="EB37" s="705"/>
      <c r="EC37" s="706"/>
    </row>
    <row r="38" spans="2:133" ht="11.25" customHeight="1" x14ac:dyDescent="0.15">
      <c r="B38" s="662" t="s">
        <v>331</v>
      </c>
      <c r="C38" s="663"/>
      <c r="D38" s="663"/>
      <c r="E38" s="663"/>
      <c r="F38" s="663"/>
      <c r="G38" s="663"/>
      <c r="H38" s="663"/>
      <c r="I38" s="663"/>
      <c r="J38" s="663"/>
      <c r="K38" s="663"/>
      <c r="L38" s="663"/>
      <c r="M38" s="663"/>
      <c r="N38" s="663"/>
      <c r="O38" s="663"/>
      <c r="P38" s="663"/>
      <c r="Q38" s="664"/>
      <c r="R38" s="665">
        <v>20833506</v>
      </c>
      <c r="S38" s="666"/>
      <c r="T38" s="666"/>
      <c r="U38" s="666"/>
      <c r="V38" s="666"/>
      <c r="W38" s="666"/>
      <c r="X38" s="666"/>
      <c r="Y38" s="667"/>
      <c r="Z38" s="668">
        <v>26.7</v>
      </c>
      <c r="AA38" s="668"/>
      <c r="AB38" s="668"/>
      <c r="AC38" s="668"/>
      <c r="AD38" s="669" t="s">
        <v>127</v>
      </c>
      <c r="AE38" s="669"/>
      <c r="AF38" s="669"/>
      <c r="AG38" s="669"/>
      <c r="AH38" s="669"/>
      <c r="AI38" s="669"/>
      <c r="AJ38" s="669"/>
      <c r="AK38" s="669"/>
      <c r="AL38" s="670" t="s">
        <v>127</v>
      </c>
      <c r="AM38" s="671"/>
      <c r="AN38" s="671"/>
      <c r="AO38" s="672"/>
      <c r="AQ38" s="743" t="s">
        <v>332</v>
      </c>
      <c r="AR38" s="744"/>
      <c r="AS38" s="744"/>
      <c r="AT38" s="744"/>
      <c r="AU38" s="744"/>
      <c r="AV38" s="744"/>
      <c r="AW38" s="744"/>
      <c r="AX38" s="744"/>
      <c r="AY38" s="745"/>
      <c r="AZ38" s="665">
        <v>997814</v>
      </c>
      <c r="BA38" s="666"/>
      <c r="BB38" s="666"/>
      <c r="BC38" s="666"/>
      <c r="BD38" s="703"/>
      <c r="BE38" s="703"/>
      <c r="BF38" s="734"/>
      <c r="BG38" s="680" t="s">
        <v>333</v>
      </c>
      <c r="BH38" s="681"/>
      <c r="BI38" s="681"/>
      <c r="BJ38" s="681"/>
      <c r="BK38" s="681"/>
      <c r="BL38" s="681"/>
      <c r="BM38" s="681"/>
      <c r="BN38" s="681"/>
      <c r="BO38" s="681"/>
      <c r="BP38" s="681"/>
      <c r="BQ38" s="681"/>
      <c r="BR38" s="681"/>
      <c r="BS38" s="681"/>
      <c r="BT38" s="681"/>
      <c r="BU38" s="682"/>
      <c r="BV38" s="665">
        <v>9456</v>
      </c>
      <c r="BW38" s="666"/>
      <c r="BX38" s="666"/>
      <c r="BY38" s="666"/>
      <c r="BZ38" s="666"/>
      <c r="CA38" s="666"/>
      <c r="CB38" s="675"/>
      <c r="CD38" s="680" t="s">
        <v>334</v>
      </c>
      <c r="CE38" s="681"/>
      <c r="CF38" s="681"/>
      <c r="CG38" s="681"/>
      <c r="CH38" s="681"/>
      <c r="CI38" s="681"/>
      <c r="CJ38" s="681"/>
      <c r="CK38" s="681"/>
      <c r="CL38" s="681"/>
      <c r="CM38" s="681"/>
      <c r="CN38" s="681"/>
      <c r="CO38" s="681"/>
      <c r="CP38" s="681"/>
      <c r="CQ38" s="682"/>
      <c r="CR38" s="665">
        <v>2900935</v>
      </c>
      <c r="CS38" s="666"/>
      <c r="CT38" s="666"/>
      <c r="CU38" s="666"/>
      <c r="CV38" s="666"/>
      <c r="CW38" s="666"/>
      <c r="CX38" s="666"/>
      <c r="CY38" s="667"/>
      <c r="CZ38" s="670">
        <v>4.2</v>
      </c>
      <c r="DA38" s="705"/>
      <c r="DB38" s="705"/>
      <c r="DC38" s="708"/>
      <c r="DD38" s="674">
        <v>2395750</v>
      </c>
      <c r="DE38" s="666"/>
      <c r="DF38" s="666"/>
      <c r="DG38" s="666"/>
      <c r="DH38" s="666"/>
      <c r="DI38" s="666"/>
      <c r="DJ38" s="666"/>
      <c r="DK38" s="667"/>
      <c r="DL38" s="674">
        <v>2323968</v>
      </c>
      <c r="DM38" s="666"/>
      <c r="DN38" s="666"/>
      <c r="DO38" s="666"/>
      <c r="DP38" s="666"/>
      <c r="DQ38" s="666"/>
      <c r="DR38" s="666"/>
      <c r="DS38" s="666"/>
      <c r="DT38" s="666"/>
      <c r="DU38" s="666"/>
      <c r="DV38" s="667"/>
      <c r="DW38" s="670">
        <v>12.1</v>
      </c>
      <c r="DX38" s="705"/>
      <c r="DY38" s="705"/>
      <c r="DZ38" s="705"/>
      <c r="EA38" s="705"/>
      <c r="EB38" s="705"/>
      <c r="EC38" s="706"/>
    </row>
    <row r="39" spans="2:133" ht="11.25" customHeight="1" x14ac:dyDescent="0.15">
      <c r="B39" s="662" t="s">
        <v>335</v>
      </c>
      <c r="C39" s="663"/>
      <c r="D39" s="663"/>
      <c r="E39" s="663"/>
      <c r="F39" s="663"/>
      <c r="G39" s="663"/>
      <c r="H39" s="663"/>
      <c r="I39" s="663"/>
      <c r="J39" s="663"/>
      <c r="K39" s="663"/>
      <c r="L39" s="663"/>
      <c r="M39" s="663"/>
      <c r="N39" s="663"/>
      <c r="O39" s="663"/>
      <c r="P39" s="663"/>
      <c r="Q39" s="664"/>
      <c r="R39" s="665">
        <v>1975467</v>
      </c>
      <c r="S39" s="666"/>
      <c r="T39" s="666"/>
      <c r="U39" s="666"/>
      <c r="V39" s="666"/>
      <c r="W39" s="666"/>
      <c r="X39" s="666"/>
      <c r="Y39" s="667"/>
      <c r="Z39" s="668">
        <v>2.5</v>
      </c>
      <c r="AA39" s="668"/>
      <c r="AB39" s="668"/>
      <c r="AC39" s="668"/>
      <c r="AD39" s="669">
        <v>17732</v>
      </c>
      <c r="AE39" s="669"/>
      <c r="AF39" s="669"/>
      <c r="AG39" s="669"/>
      <c r="AH39" s="669"/>
      <c r="AI39" s="669"/>
      <c r="AJ39" s="669"/>
      <c r="AK39" s="669"/>
      <c r="AL39" s="670">
        <v>0.1</v>
      </c>
      <c r="AM39" s="671"/>
      <c r="AN39" s="671"/>
      <c r="AO39" s="672"/>
      <c r="AQ39" s="743" t="s">
        <v>336</v>
      </c>
      <c r="AR39" s="744"/>
      <c r="AS39" s="744"/>
      <c r="AT39" s="744"/>
      <c r="AU39" s="744"/>
      <c r="AV39" s="744"/>
      <c r="AW39" s="744"/>
      <c r="AX39" s="744"/>
      <c r="AY39" s="745"/>
      <c r="AZ39" s="665">
        <v>242916</v>
      </c>
      <c r="BA39" s="666"/>
      <c r="BB39" s="666"/>
      <c r="BC39" s="666"/>
      <c r="BD39" s="703"/>
      <c r="BE39" s="703"/>
      <c r="BF39" s="734"/>
      <c r="BG39" s="680" t="s">
        <v>337</v>
      </c>
      <c r="BH39" s="681"/>
      <c r="BI39" s="681"/>
      <c r="BJ39" s="681"/>
      <c r="BK39" s="681"/>
      <c r="BL39" s="681"/>
      <c r="BM39" s="681"/>
      <c r="BN39" s="681"/>
      <c r="BO39" s="681"/>
      <c r="BP39" s="681"/>
      <c r="BQ39" s="681"/>
      <c r="BR39" s="681"/>
      <c r="BS39" s="681"/>
      <c r="BT39" s="681"/>
      <c r="BU39" s="682"/>
      <c r="BV39" s="665">
        <v>14476</v>
      </c>
      <c r="BW39" s="666"/>
      <c r="BX39" s="666"/>
      <c r="BY39" s="666"/>
      <c r="BZ39" s="666"/>
      <c r="CA39" s="666"/>
      <c r="CB39" s="675"/>
      <c r="CD39" s="680" t="s">
        <v>338</v>
      </c>
      <c r="CE39" s="681"/>
      <c r="CF39" s="681"/>
      <c r="CG39" s="681"/>
      <c r="CH39" s="681"/>
      <c r="CI39" s="681"/>
      <c r="CJ39" s="681"/>
      <c r="CK39" s="681"/>
      <c r="CL39" s="681"/>
      <c r="CM39" s="681"/>
      <c r="CN39" s="681"/>
      <c r="CO39" s="681"/>
      <c r="CP39" s="681"/>
      <c r="CQ39" s="682"/>
      <c r="CR39" s="665">
        <v>2430126</v>
      </c>
      <c r="CS39" s="703"/>
      <c r="CT39" s="703"/>
      <c r="CU39" s="703"/>
      <c r="CV39" s="703"/>
      <c r="CW39" s="703"/>
      <c r="CX39" s="703"/>
      <c r="CY39" s="704"/>
      <c r="CZ39" s="670">
        <v>3.5</v>
      </c>
      <c r="DA39" s="705"/>
      <c r="DB39" s="705"/>
      <c r="DC39" s="708"/>
      <c r="DD39" s="674">
        <v>2415005</v>
      </c>
      <c r="DE39" s="703"/>
      <c r="DF39" s="703"/>
      <c r="DG39" s="703"/>
      <c r="DH39" s="703"/>
      <c r="DI39" s="703"/>
      <c r="DJ39" s="703"/>
      <c r="DK39" s="704"/>
      <c r="DL39" s="674" t="s">
        <v>127</v>
      </c>
      <c r="DM39" s="703"/>
      <c r="DN39" s="703"/>
      <c r="DO39" s="703"/>
      <c r="DP39" s="703"/>
      <c r="DQ39" s="703"/>
      <c r="DR39" s="703"/>
      <c r="DS39" s="703"/>
      <c r="DT39" s="703"/>
      <c r="DU39" s="703"/>
      <c r="DV39" s="704"/>
      <c r="DW39" s="670" t="s">
        <v>127</v>
      </c>
      <c r="DX39" s="705"/>
      <c r="DY39" s="705"/>
      <c r="DZ39" s="705"/>
      <c r="EA39" s="705"/>
      <c r="EB39" s="705"/>
      <c r="EC39" s="706"/>
    </row>
    <row r="40" spans="2:133" ht="11.25" customHeight="1" x14ac:dyDescent="0.15">
      <c r="B40" s="662" t="s">
        <v>339</v>
      </c>
      <c r="C40" s="663"/>
      <c r="D40" s="663"/>
      <c r="E40" s="663"/>
      <c r="F40" s="663"/>
      <c r="G40" s="663"/>
      <c r="H40" s="663"/>
      <c r="I40" s="663"/>
      <c r="J40" s="663"/>
      <c r="K40" s="663"/>
      <c r="L40" s="663"/>
      <c r="M40" s="663"/>
      <c r="N40" s="663"/>
      <c r="O40" s="663"/>
      <c r="P40" s="663"/>
      <c r="Q40" s="664"/>
      <c r="R40" s="665">
        <v>2218389</v>
      </c>
      <c r="S40" s="666"/>
      <c r="T40" s="666"/>
      <c r="U40" s="666"/>
      <c r="V40" s="666"/>
      <c r="W40" s="666"/>
      <c r="X40" s="666"/>
      <c r="Y40" s="667"/>
      <c r="Z40" s="668">
        <v>2.8</v>
      </c>
      <c r="AA40" s="668"/>
      <c r="AB40" s="668"/>
      <c r="AC40" s="668"/>
      <c r="AD40" s="669" t="s">
        <v>127</v>
      </c>
      <c r="AE40" s="669"/>
      <c r="AF40" s="669"/>
      <c r="AG40" s="669"/>
      <c r="AH40" s="669"/>
      <c r="AI40" s="669"/>
      <c r="AJ40" s="669"/>
      <c r="AK40" s="669"/>
      <c r="AL40" s="670" t="s">
        <v>127</v>
      </c>
      <c r="AM40" s="671"/>
      <c r="AN40" s="671"/>
      <c r="AO40" s="672"/>
      <c r="AQ40" s="743" t="s">
        <v>340</v>
      </c>
      <c r="AR40" s="744"/>
      <c r="AS40" s="744"/>
      <c r="AT40" s="744"/>
      <c r="AU40" s="744"/>
      <c r="AV40" s="744"/>
      <c r="AW40" s="744"/>
      <c r="AX40" s="744"/>
      <c r="AY40" s="745"/>
      <c r="AZ40" s="665">
        <v>179000</v>
      </c>
      <c r="BA40" s="666"/>
      <c r="BB40" s="666"/>
      <c r="BC40" s="666"/>
      <c r="BD40" s="703"/>
      <c r="BE40" s="703"/>
      <c r="BF40" s="734"/>
      <c r="BG40" s="746" t="s">
        <v>341</v>
      </c>
      <c r="BH40" s="747"/>
      <c r="BI40" s="747"/>
      <c r="BJ40" s="747"/>
      <c r="BK40" s="747"/>
      <c r="BL40" s="363"/>
      <c r="BM40" s="681" t="s">
        <v>342</v>
      </c>
      <c r="BN40" s="681"/>
      <c r="BO40" s="681"/>
      <c r="BP40" s="681"/>
      <c r="BQ40" s="681"/>
      <c r="BR40" s="681"/>
      <c r="BS40" s="681"/>
      <c r="BT40" s="681"/>
      <c r="BU40" s="682"/>
      <c r="BV40" s="665">
        <v>82</v>
      </c>
      <c r="BW40" s="666"/>
      <c r="BX40" s="666"/>
      <c r="BY40" s="666"/>
      <c r="BZ40" s="666"/>
      <c r="CA40" s="666"/>
      <c r="CB40" s="675"/>
      <c r="CD40" s="680" t="s">
        <v>343</v>
      </c>
      <c r="CE40" s="681"/>
      <c r="CF40" s="681"/>
      <c r="CG40" s="681"/>
      <c r="CH40" s="681"/>
      <c r="CI40" s="681"/>
      <c r="CJ40" s="681"/>
      <c r="CK40" s="681"/>
      <c r="CL40" s="681"/>
      <c r="CM40" s="681"/>
      <c r="CN40" s="681"/>
      <c r="CO40" s="681"/>
      <c r="CP40" s="681"/>
      <c r="CQ40" s="682"/>
      <c r="CR40" s="665">
        <v>1684804</v>
      </c>
      <c r="CS40" s="666"/>
      <c r="CT40" s="666"/>
      <c r="CU40" s="666"/>
      <c r="CV40" s="666"/>
      <c r="CW40" s="666"/>
      <c r="CX40" s="666"/>
      <c r="CY40" s="667"/>
      <c r="CZ40" s="670">
        <v>2.4</v>
      </c>
      <c r="DA40" s="705"/>
      <c r="DB40" s="705"/>
      <c r="DC40" s="708"/>
      <c r="DD40" s="674">
        <v>698433</v>
      </c>
      <c r="DE40" s="666"/>
      <c r="DF40" s="666"/>
      <c r="DG40" s="666"/>
      <c r="DH40" s="666"/>
      <c r="DI40" s="666"/>
      <c r="DJ40" s="666"/>
      <c r="DK40" s="667"/>
      <c r="DL40" s="674">
        <v>279646</v>
      </c>
      <c r="DM40" s="666"/>
      <c r="DN40" s="666"/>
      <c r="DO40" s="666"/>
      <c r="DP40" s="666"/>
      <c r="DQ40" s="666"/>
      <c r="DR40" s="666"/>
      <c r="DS40" s="666"/>
      <c r="DT40" s="666"/>
      <c r="DU40" s="666"/>
      <c r="DV40" s="667"/>
      <c r="DW40" s="670">
        <v>1.5</v>
      </c>
      <c r="DX40" s="705"/>
      <c r="DY40" s="705"/>
      <c r="DZ40" s="705"/>
      <c r="EA40" s="705"/>
      <c r="EB40" s="705"/>
      <c r="EC40" s="706"/>
    </row>
    <row r="41" spans="2:133" ht="11.25" customHeight="1" x14ac:dyDescent="0.15">
      <c r="B41" s="662" t="s">
        <v>344</v>
      </c>
      <c r="C41" s="663"/>
      <c r="D41" s="663"/>
      <c r="E41" s="663"/>
      <c r="F41" s="663"/>
      <c r="G41" s="663"/>
      <c r="H41" s="663"/>
      <c r="I41" s="663"/>
      <c r="J41" s="663"/>
      <c r="K41" s="663"/>
      <c r="L41" s="663"/>
      <c r="M41" s="663"/>
      <c r="N41" s="663"/>
      <c r="O41" s="663"/>
      <c r="P41" s="663"/>
      <c r="Q41" s="664"/>
      <c r="R41" s="665" t="s">
        <v>127</v>
      </c>
      <c r="S41" s="666"/>
      <c r="T41" s="666"/>
      <c r="U41" s="666"/>
      <c r="V41" s="666"/>
      <c r="W41" s="666"/>
      <c r="X41" s="666"/>
      <c r="Y41" s="667"/>
      <c r="Z41" s="668" t="s">
        <v>127</v>
      </c>
      <c r="AA41" s="668"/>
      <c r="AB41" s="668"/>
      <c r="AC41" s="668"/>
      <c r="AD41" s="669" t="s">
        <v>127</v>
      </c>
      <c r="AE41" s="669"/>
      <c r="AF41" s="669"/>
      <c r="AG41" s="669"/>
      <c r="AH41" s="669"/>
      <c r="AI41" s="669"/>
      <c r="AJ41" s="669"/>
      <c r="AK41" s="669"/>
      <c r="AL41" s="670" t="s">
        <v>127</v>
      </c>
      <c r="AM41" s="671"/>
      <c r="AN41" s="671"/>
      <c r="AO41" s="672"/>
      <c r="AQ41" s="743" t="s">
        <v>345</v>
      </c>
      <c r="AR41" s="744"/>
      <c r="AS41" s="744"/>
      <c r="AT41" s="744"/>
      <c r="AU41" s="744"/>
      <c r="AV41" s="744"/>
      <c r="AW41" s="744"/>
      <c r="AX41" s="744"/>
      <c r="AY41" s="745"/>
      <c r="AZ41" s="665">
        <v>542603</v>
      </c>
      <c r="BA41" s="666"/>
      <c r="BB41" s="666"/>
      <c r="BC41" s="666"/>
      <c r="BD41" s="703"/>
      <c r="BE41" s="703"/>
      <c r="BF41" s="734"/>
      <c r="BG41" s="746"/>
      <c r="BH41" s="747"/>
      <c r="BI41" s="747"/>
      <c r="BJ41" s="747"/>
      <c r="BK41" s="747"/>
      <c r="BL41" s="363"/>
      <c r="BM41" s="681" t="s">
        <v>346</v>
      </c>
      <c r="BN41" s="681"/>
      <c r="BO41" s="681"/>
      <c r="BP41" s="681"/>
      <c r="BQ41" s="681"/>
      <c r="BR41" s="681"/>
      <c r="BS41" s="681"/>
      <c r="BT41" s="681"/>
      <c r="BU41" s="682"/>
      <c r="BV41" s="665" t="s">
        <v>127</v>
      </c>
      <c r="BW41" s="666"/>
      <c r="BX41" s="666"/>
      <c r="BY41" s="666"/>
      <c r="BZ41" s="666"/>
      <c r="CA41" s="666"/>
      <c r="CB41" s="675"/>
      <c r="CD41" s="680" t="s">
        <v>347</v>
      </c>
      <c r="CE41" s="681"/>
      <c r="CF41" s="681"/>
      <c r="CG41" s="681"/>
      <c r="CH41" s="681"/>
      <c r="CI41" s="681"/>
      <c r="CJ41" s="681"/>
      <c r="CK41" s="681"/>
      <c r="CL41" s="681"/>
      <c r="CM41" s="681"/>
      <c r="CN41" s="681"/>
      <c r="CO41" s="681"/>
      <c r="CP41" s="681"/>
      <c r="CQ41" s="682"/>
      <c r="CR41" s="665" t="s">
        <v>127</v>
      </c>
      <c r="CS41" s="703"/>
      <c r="CT41" s="703"/>
      <c r="CU41" s="703"/>
      <c r="CV41" s="703"/>
      <c r="CW41" s="703"/>
      <c r="CX41" s="703"/>
      <c r="CY41" s="704"/>
      <c r="CZ41" s="670" t="s">
        <v>127</v>
      </c>
      <c r="DA41" s="705"/>
      <c r="DB41" s="705"/>
      <c r="DC41" s="708"/>
      <c r="DD41" s="674" t="s">
        <v>127</v>
      </c>
      <c r="DE41" s="703"/>
      <c r="DF41" s="703"/>
      <c r="DG41" s="703"/>
      <c r="DH41" s="703"/>
      <c r="DI41" s="703"/>
      <c r="DJ41" s="703"/>
      <c r="DK41" s="704"/>
      <c r="DL41" s="756"/>
      <c r="DM41" s="757"/>
      <c r="DN41" s="757"/>
      <c r="DO41" s="757"/>
      <c r="DP41" s="757"/>
      <c r="DQ41" s="757"/>
      <c r="DR41" s="757"/>
      <c r="DS41" s="757"/>
      <c r="DT41" s="757"/>
      <c r="DU41" s="757"/>
      <c r="DV41" s="758"/>
      <c r="DW41" s="750"/>
      <c r="DX41" s="751"/>
      <c r="DY41" s="751"/>
      <c r="DZ41" s="751"/>
      <c r="EA41" s="751"/>
      <c r="EB41" s="751"/>
      <c r="EC41" s="752"/>
    </row>
    <row r="42" spans="2:133" ht="11.25" customHeight="1" x14ac:dyDescent="0.15">
      <c r="B42" s="662" t="s">
        <v>348</v>
      </c>
      <c r="C42" s="663"/>
      <c r="D42" s="663"/>
      <c r="E42" s="663"/>
      <c r="F42" s="663"/>
      <c r="G42" s="663"/>
      <c r="H42" s="663"/>
      <c r="I42" s="663"/>
      <c r="J42" s="663"/>
      <c r="K42" s="663"/>
      <c r="L42" s="663"/>
      <c r="M42" s="663"/>
      <c r="N42" s="663"/>
      <c r="O42" s="663"/>
      <c r="P42" s="663"/>
      <c r="Q42" s="664"/>
      <c r="R42" s="665" t="s">
        <v>127</v>
      </c>
      <c r="S42" s="666"/>
      <c r="T42" s="666"/>
      <c r="U42" s="666"/>
      <c r="V42" s="666"/>
      <c r="W42" s="666"/>
      <c r="X42" s="666"/>
      <c r="Y42" s="667"/>
      <c r="Z42" s="668" t="s">
        <v>127</v>
      </c>
      <c r="AA42" s="668"/>
      <c r="AB42" s="668"/>
      <c r="AC42" s="668"/>
      <c r="AD42" s="669" t="s">
        <v>127</v>
      </c>
      <c r="AE42" s="669"/>
      <c r="AF42" s="669"/>
      <c r="AG42" s="669"/>
      <c r="AH42" s="669"/>
      <c r="AI42" s="669"/>
      <c r="AJ42" s="669"/>
      <c r="AK42" s="669"/>
      <c r="AL42" s="670" t="s">
        <v>127</v>
      </c>
      <c r="AM42" s="671"/>
      <c r="AN42" s="671"/>
      <c r="AO42" s="672"/>
      <c r="AQ42" s="753" t="s">
        <v>349</v>
      </c>
      <c r="AR42" s="754"/>
      <c r="AS42" s="754"/>
      <c r="AT42" s="754"/>
      <c r="AU42" s="754"/>
      <c r="AV42" s="754"/>
      <c r="AW42" s="754"/>
      <c r="AX42" s="754"/>
      <c r="AY42" s="755"/>
      <c r="AZ42" s="759">
        <v>2258642</v>
      </c>
      <c r="BA42" s="760"/>
      <c r="BB42" s="760"/>
      <c r="BC42" s="760"/>
      <c r="BD42" s="736"/>
      <c r="BE42" s="736"/>
      <c r="BF42" s="738"/>
      <c r="BG42" s="748"/>
      <c r="BH42" s="749"/>
      <c r="BI42" s="749"/>
      <c r="BJ42" s="749"/>
      <c r="BK42" s="749"/>
      <c r="BL42" s="364"/>
      <c r="BM42" s="694" t="s">
        <v>350</v>
      </c>
      <c r="BN42" s="694"/>
      <c r="BO42" s="694"/>
      <c r="BP42" s="694"/>
      <c r="BQ42" s="694"/>
      <c r="BR42" s="694"/>
      <c r="BS42" s="694"/>
      <c r="BT42" s="694"/>
      <c r="BU42" s="695"/>
      <c r="BV42" s="759">
        <v>367</v>
      </c>
      <c r="BW42" s="760"/>
      <c r="BX42" s="760"/>
      <c r="BY42" s="760"/>
      <c r="BZ42" s="760"/>
      <c r="CA42" s="760"/>
      <c r="CB42" s="772"/>
      <c r="CD42" s="662" t="s">
        <v>351</v>
      </c>
      <c r="CE42" s="663"/>
      <c r="CF42" s="663"/>
      <c r="CG42" s="663"/>
      <c r="CH42" s="663"/>
      <c r="CI42" s="663"/>
      <c r="CJ42" s="663"/>
      <c r="CK42" s="663"/>
      <c r="CL42" s="663"/>
      <c r="CM42" s="663"/>
      <c r="CN42" s="663"/>
      <c r="CO42" s="663"/>
      <c r="CP42" s="663"/>
      <c r="CQ42" s="664"/>
      <c r="CR42" s="665">
        <v>22494539</v>
      </c>
      <c r="CS42" s="703"/>
      <c r="CT42" s="703"/>
      <c r="CU42" s="703"/>
      <c r="CV42" s="703"/>
      <c r="CW42" s="703"/>
      <c r="CX42" s="703"/>
      <c r="CY42" s="704"/>
      <c r="CZ42" s="670">
        <v>32.4</v>
      </c>
      <c r="DA42" s="705"/>
      <c r="DB42" s="705"/>
      <c r="DC42" s="708"/>
      <c r="DD42" s="674">
        <v>404223</v>
      </c>
      <c r="DE42" s="703"/>
      <c r="DF42" s="703"/>
      <c r="DG42" s="703"/>
      <c r="DH42" s="703"/>
      <c r="DI42" s="703"/>
      <c r="DJ42" s="703"/>
      <c r="DK42" s="704"/>
      <c r="DL42" s="756"/>
      <c r="DM42" s="757"/>
      <c r="DN42" s="757"/>
      <c r="DO42" s="757"/>
      <c r="DP42" s="757"/>
      <c r="DQ42" s="757"/>
      <c r="DR42" s="757"/>
      <c r="DS42" s="757"/>
      <c r="DT42" s="757"/>
      <c r="DU42" s="757"/>
      <c r="DV42" s="758"/>
      <c r="DW42" s="750"/>
      <c r="DX42" s="751"/>
      <c r="DY42" s="751"/>
      <c r="DZ42" s="751"/>
      <c r="EA42" s="751"/>
      <c r="EB42" s="751"/>
      <c r="EC42" s="752"/>
    </row>
    <row r="43" spans="2:133" ht="11.25" customHeight="1" x14ac:dyDescent="0.15">
      <c r="B43" s="662" t="s">
        <v>352</v>
      </c>
      <c r="C43" s="663"/>
      <c r="D43" s="663"/>
      <c r="E43" s="663"/>
      <c r="F43" s="663"/>
      <c r="G43" s="663"/>
      <c r="H43" s="663"/>
      <c r="I43" s="663"/>
      <c r="J43" s="663"/>
      <c r="K43" s="663"/>
      <c r="L43" s="663"/>
      <c r="M43" s="663"/>
      <c r="N43" s="663"/>
      <c r="O43" s="663"/>
      <c r="P43" s="663"/>
      <c r="Q43" s="664"/>
      <c r="R43" s="665">
        <v>691989</v>
      </c>
      <c r="S43" s="666"/>
      <c r="T43" s="666"/>
      <c r="U43" s="666"/>
      <c r="V43" s="666"/>
      <c r="W43" s="666"/>
      <c r="X43" s="666"/>
      <c r="Y43" s="667"/>
      <c r="Z43" s="668">
        <v>0.9</v>
      </c>
      <c r="AA43" s="668"/>
      <c r="AB43" s="668"/>
      <c r="AC43" s="668"/>
      <c r="AD43" s="669" t="s">
        <v>127</v>
      </c>
      <c r="AE43" s="669"/>
      <c r="AF43" s="669"/>
      <c r="AG43" s="669"/>
      <c r="AH43" s="669"/>
      <c r="AI43" s="669"/>
      <c r="AJ43" s="669"/>
      <c r="AK43" s="669"/>
      <c r="AL43" s="670" t="s">
        <v>127</v>
      </c>
      <c r="AM43" s="671"/>
      <c r="AN43" s="671"/>
      <c r="AO43" s="672"/>
      <c r="BV43" s="219"/>
      <c r="BW43" s="219"/>
      <c r="BX43" s="219"/>
      <c r="BY43" s="219"/>
      <c r="BZ43" s="219"/>
      <c r="CA43" s="219"/>
      <c r="CB43" s="219"/>
      <c r="CD43" s="662" t="s">
        <v>353</v>
      </c>
      <c r="CE43" s="663"/>
      <c r="CF43" s="663"/>
      <c r="CG43" s="663"/>
      <c r="CH43" s="663"/>
      <c r="CI43" s="663"/>
      <c r="CJ43" s="663"/>
      <c r="CK43" s="663"/>
      <c r="CL43" s="663"/>
      <c r="CM43" s="663"/>
      <c r="CN43" s="663"/>
      <c r="CO43" s="663"/>
      <c r="CP43" s="663"/>
      <c r="CQ43" s="664"/>
      <c r="CR43" s="665">
        <v>79029</v>
      </c>
      <c r="CS43" s="703"/>
      <c r="CT43" s="703"/>
      <c r="CU43" s="703"/>
      <c r="CV43" s="703"/>
      <c r="CW43" s="703"/>
      <c r="CX43" s="703"/>
      <c r="CY43" s="704"/>
      <c r="CZ43" s="670">
        <v>0.1</v>
      </c>
      <c r="DA43" s="705"/>
      <c r="DB43" s="705"/>
      <c r="DC43" s="708"/>
      <c r="DD43" s="674">
        <v>79029</v>
      </c>
      <c r="DE43" s="703"/>
      <c r="DF43" s="703"/>
      <c r="DG43" s="703"/>
      <c r="DH43" s="703"/>
      <c r="DI43" s="703"/>
      <c r="DJ43" s="703"/>
      <c r="DK43" s="704"/>
      <c r="DL43" s="756"/>
      <c r="DM43" s="757"/>
      <c r="DN43" s="757"/>
      <c r="DO43" s="757"/>
      <c r="DP43" s="757"/>
      <c r="DQ43" s="757"/>
      <c r="DR43" s="757"/>
      <c r="DS43" s="757"/>
      <c r="DT43" s="757"/>
      <c r="DU43" s="757"/>
      <c r="DV43" s="758"/>
      <c r="DW43" s="750"/>
      <c r="DX43" s="751"/>
      <c r="DY43" s="751"/>
      <c r="DZ43" s="751"/>
      <c r="EA43" s="751"/>
      <c r="EB43" s="751"/>
      <c r="EC43" s="752"/>
    </row>
    <row r="44" spans="2:133" ht="11.25" customHeight="1" x14ac:dyDescent="0.15">
      <c r="B44" s="709" t="s">
        <v>354</v>
      </c>
      <c r="C44" s="710"/>
      <c r="D44" s="710"/>
      <c r="E44" s="710"/>
      <c r="F44" s="710"/>
      <c r="G44" s="710"/>
      <c r="H44" s="710"/>
      <c r="I44" s="710"/>
      <c r="J44" s="710"/>
      <c r="K44" s="710"/>
      <c r="L44" s="710"/>
      <c r="M44" s="710"/>
      <c r="N44" s="710"/>
      <c r="O44" s="710"/>
      <c r="P44" s="710"/>
      <c r="Q44" s="711"/>
      <c r="R44" s="759">
        <v>78008663</v>
      </c>
      <c r="S44" s="760"/>
      <c r="T44" s="760"/>
      <c r="U44" s="760"/>
      <c r="V44" s="760"/>
      <c r="W44" s="760"/>
      <c r="X44" s="760"/>
      <c r="Y44" s="761"/>
      <c r="Z44" s="762">
        <v>100</v>
      </c>
      <c r="AA44" s="762"/>
      <c r="AB44" s="762"/>
      <c r="AC44" s="762"/>
      <c r="AD44" s="763">
        <v>18532113</v>
      </c>
      <c r="AE44" s="763"/>
      <c r="AF44" s="763"/>
      <c r="AG44" s="763"/>
      <c r="AH44" s="763"/>
      <c r="AI44" s="763"/>
      <c r="AJ44" s="763"/>
      <c r="AK44" s="763"/>
      <c r="AL44" s="764">
        <v>100</v>
      </c>
      <c r="AM44" s="737"/>
      <c r="AN44" s="737"/>
      <c r="AO44" s="765"/>
      <c r="CD44" s="766" t="s">
        <v>301</v>
      </c>
      <c r="CE44" s="767"/>
      <c r="CF44" s="662" t="s">
        <v>355</v>
      </c>
      <c r="CG44" s="663"/>
      <c r="CH44" s="663"/>
      <c r="CI44" s="663"/>
      <c r="CJ44" s="663"/>
      <c r="CK44" s="663"/>
      <c r="CL44" s="663"/>
      <c r="CM44" s="663"/>
      <c r="CN44" s="663"/>
      <c r="CO44" s="663"/>
      <c r="CP44" s="663"/>
      <c r="CQ44" s="664"/>
      <c r="CR44" s="665">
        <v>17270080</v>
      </c>
      <c r="CS44" s="666"/>
      <c r="CT44" s="666"/>
      <c r="CU44" s="666"/>
      <c r="CV44" s="666"/>
      <c r="CW44" s="666"/>
      <c r="CX44" s="666"/>
      <c r="CY44" s="667"/>
      <c r="CZ44" s="670">
        <v>24.9</v>
      </c>
      <c r="DA44" s="671"/>
      <c r="DB44" s="671"/>
      <c r="DC44" s="683"/>
      <c r="DD44" s="674">
        <v>351083</v>
      </c>
      <c r="DE44" s="666"/>
      <c r="DF44" s="666"/>
      <c r="DG44" s="666"/>
      <c r="DH44" s="666"/>
      <c r="DI44" s="666"/>
      <c r="DJ44" s="666"/>
      <c r="DK44" s="667"/>
      <c r="DL44" s="756"/>
      <c r="DM44" s="757"/>
      <c r="DN44" s="757"/>
      <c r="DO44" s="757"/>
      <c r="DP44" s="757"/>
      <c r="DQ44" s="757"/>
      <c r="DR44" s="757"/>
      <c r="DS44" s="757"/>
      <c r="DT44" s="757"/>
      <c r="DU44" s="757"/>
      <c r="DV44" s="758"/>
      <c r="DW44" s="750"/>
      <c r="DX44" s="751"/>
      <c r="DY44" s="751"/>
      <c r="DZ44" s="751"/>
      <c r="EA44" s="751"/>
      <c r="EB44" s="751"/>
      <c r="EC44" s="752"/>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8"/>
      <c r="CE45" s="769"/>
      <c r="CF45" s="662" t="s">
        <v>356</v>
      </c>
      <c r="CG45" s="663"/>
      <c r="CH45" s="663"/>
      <c r="CI45" s="663"/>
      <c r="CJ45" s="663"/>
      <c r="CK45" s="663"/>
      <c r="CL45" s="663"/>
      <c r="CM45" s="663"/>
      <c r="CN45" s="663"/>
      <c r="CO45" s="663"/>
      <c r="CP45" s="663"/>
      <c r="CQ45" s="664"/>
      <c r="CR45" s="665">
        <v>15540345</v>
      </c>
      <c r="CS45" s="703"/>
      <c r="CT45" s="703"/>
      <c r="CU45" s="703"/>
      <c r="CV45" s="703"/>
      <c r="CW45" s="703"/>
      <c r="CX45" s="703"/>
      <c r="CY45" s="704"/>
      <c r="CZ45" s="670">
        <v>22.4</v>
      </c>
      <c r="DA45" s="705"/>
      <c r="DB45" s="705"/>
      <c r="DC45" s="708"/>
      <c r="DD45" s="674">
        <v>109930</v>
      </c>
      <c r="DE45" s="703"/>
      <c r="DF45" s="703"/>
      <c r="DG45" s="703"/>
      <c r="DH45" s="703"/>
      <c r="DI45" s="703"/>
      <c r="DJ45" s="703"/>
      <c r="DK45" s="704"/>
      <c r="DL45" s="756"/>
      <c r="DM45" s="757"/>
      <c r="DN45" s="757"/>
      <c r="DO45" s="757"/>
      <c r="DP45" s="757"/>
      <c r="DQ45" s="757"/>
      <c r="DR45" s="757"/>
      <c r="DS45" s="757"/>
      <c r="DT45" s="757"/>
      <c r="DU45" s="757"/>
      <c r="DV45" s="758"/>
      <c r="DW45" s="750"/>
      <c r="DX45" s="751"/>
      <c r="DY45" s="751"/>
      <c r="DZ45" s="751"/>
      <c r="EA45" s="751"/>
      <c r="EB45" s="751"/>
      <c r="EC45" s="752"/>
    </row>
    <row r="46" spans="2:133" ht="11.25" customHeight="1" x14ac:dyDescent="0.15">
      <c r="B46" s="221" t="s">
        <v>357</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8"/>
      <c r="CE46" s="769"/>
      <c r="CF46" s="662" t="s">
        <v>358</v>
      </c>
      <c r="CG46" s="663"/>
      <c r="CH46" s="663"/>
      <c r="CI46" s="663"/>
      <c r="CJ46" s="663"/>
      <c r="CK46" s="663"/>
      <c r="CL46" s="663"/>
      <c r="CM46" s="663"/>
      <c r="CN46" s="663"/>
      <c r="CO46" s="663"/>
      <c r="CP46" s="663"/>
      <c r="CQ46" s="664"/>
      <c r="CR46" s="665">
        <v>1711734</v>
      </c>
      <c r="CS46" s="666"/>
      <c r="CT46" s="666"/>
      <c r="CU46" s="666"/>
      <c r="CV46" s="666"/>
      <c r="CW46" s="666"/>
      <c r="CX46" s="666"/>
      <c r="CY46" s="667"/>
      <c r="CZ46" s="670">
        <v>2.5</v>
      </c>
      <c r="DA46" s="671"/>
      <c r="DB46" s="671"/>
      <c r="DC46" s="683"/>
      <c r="DD46" s="674">
        <v>235294</v>
      </c>
      <c r="DE46" s="666"/>
      <c r="DF46" s="666"/>
      <c r="DG46" s="666"/>
      <c r="DH46" s="666"/>
      <c r="DI46" s="666"/>
      <c r="DJ46" s="666"/>
      <c r="DK46" s="667"/>
      <c r="DL46" s="756"/>
      <c r="DM46" s="757"/>
      <c r="DN46" s="757"/>
      <c r="DO46" s="757"/>
      <c r="DP46" s="757"/>
      <c r="DQ46" s="757"/>
      <c r="DR46" s="757"/>
      <c r="DS46" s="757"/>
      <c r="DT46" s="757"/>
      <c r="DU46" s="757"/>
      <c r="DV46" s="758"/>
      <c r="DW46" s="750"/>
      <c r="DX46" s="751"/>
      <c r="DY46" s="751"/>
      <c r="DZ46" s="751"/>
      <c r="EA46" s="751"/>
      <c r="EB46" s="751"/>
      <c r="EC46" s="752"/>
    </row>
    <row r="47" spans="2:133" ht="11.25" customHeight="1" x14ac:dyDescent="0.15">
      <c r="B47" s="784" t="s">
        <v>359</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360</v>
      </c>
      <c r="CG47" s="663"/>
      <c r="CH47" s="663"/>
      <c r="CI47" s="663"/>
      <c r="CJ47" s="663"/>
      <c r="CK47" s="663"/>
      <c r="CL47" s="663"/>
      <c r="CM47" s="663"/>
      <c r="CN47" s="663"/>
      <c r="CO47" s="663"/>
      <c r="CP47" s="663"/>
      <c r="CQ47" s="664"/>
      <c r="CR47" s="665">
        <v>5224459</v>
      </c>
      <c r="CS47" s="703"/>
      <c r="CT47" s="703"/>
      <c r="CU47" s="703"/>
      <c r="CV47" s="703"/>
      <c r="CW47" s="703"/>
      <c r="CX47" s="703"/>
      <c r="CY47" s="704"/>
      <c r="CZ47" s="670">
        <v>7.5</v>
      </c>
      <c r="DA47" s="705"/>
      <c r="DB47" s="705"/>
      <c r="DC47" s="708"/>
      <c r="DD47" s="674">
        <v>53140</v>
      </c>
      <c r="DE47" s="703"/>
      <c r="DF47" s="703"/>
      <c r="DG47" s="703"/>
      <c r="DH47" s="703"/>
      <c r="DI47" s="703"/>
      <c r="DJ47" s="703"/>
      <c r="DK47" s="704"/>
      <c r="DL47" s="756"/>
      <c r="DM47" s="757"/>
      <c r="DN47" s="757"/>
      <c r="DO47" s="757"/>
      <c r="DP47" s="757"/>
      <c r="DQ47" s="757"/>
      <c r="DR47" s="757"/>
      <c r="DS47" s="757"/>
      <c r="DT47" s="757"/>
      <c r="DU47" s="757"/>
      <c r="DV47" s="758"/>
      <c r="DW47" s="750"/>
      <c r="DX47" s="751"/>
      <c r="DY47" s="751"/>
      <c r="DZ47" s="751"/>
      <c r="EA47" s="751"/>
      <c r="EB47" s="751"/>
      <c r="EC47" s="752"/>
    </row>
    <row r="48" spans="2:133" x14ac:dyDescent="0.15">
      <c r="B48" s="783" t="s">
        <v>361</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362</v>
      </c>
      <c r="CG48" s="663"/>
      <c r="CH48" s="663"/>
      <c r="CI48" s="663"/>
      <c r="CJ48" s="663"/>
      <c r="CK48" s="663"/>
      <c r="CL48" s="663"/>
      <c r="CM48" s="663"/>
      <c r="CN48" s="663"/>
      <c r="CO48" s="663"/>
      <c r="CP48" s="663"/>
      <c r="CQ48" s="664"/>
      <c r="CR48" s="665" t="s">
        <v>127</v>
      </c>
      <c r="CS48" s="666"/>
      <c r="CT48" s="666"/>
      <c r="CU48" s="666"/>
      <c r="CV48" s="666"/>
      <c r="CW48" s="666"/>
      <c r="CX48" s="666"/>
      <c r="CY48" s="667"/>
      <c r="CZ48" s="670" t="s">
        <v>127</v>
      </c>
      <c r="DA48" s="671"/>
      <c r="DB48" s="671"/>
      <c r="DC48" s="683"/>
      <c r="DD48" s="674" t="s">
        <v>127</v>
      </c>
      <c r="DE48" s="666"/>
      <c r="DF48" s="666"/>
      <c r="DG48" s="666"/>
      <c r="DH48" s="666"/>
      <c r="DI48" s="666"/>
      <c r="DJ48" s="666"/>
      <c r="DK48" s="667"/>
      <c r="DL48" s="756"/>
      <c r="DM48" s="757"/>
      <c r="DN48" s="757"/>
      <c r="DO48" s="757"/>
      <c r="DP48" s="757"/>
      <c r="DQ48" s="757"/>
      <c r="DR48" s="757"/>
      <c r="DS48" s="757"/>
      <c r="DT48" s="757"/>
      <c r="DU48" s="757"/>
      <c r="DV48" s="758"/>
      <c r="DW48" s="750"/>
      <c r="DX48" s="751"/>
      <c r="DY48" s="751"/>
      <c r="DZ48" s="751"/>
      <c r="EA48" s="751"/>
      <c r="EB48" s="751"/>
      <c r="EC48" s="752"/>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9" t="s">
        <v>363</v>
      </c>
      <c r="CE49" s="710"/>
      <c r="CF49" s="710"/>
      <c r="CG49" s="710"/>
      <c r="CH49" s="710"/>
      <c r="CI49" s="710"/>
      <c r="CJ49" s="710"/>
      <c r="CK49" s="710"/>
      <c r="CL49" s="710"/>
      <c r="CM49" s="710"/>
      <c r="CN49" s="710"/>
      <c r="CO49" s="710"/>
      <c r="CP49" s="710"/>
      <c r="CQ49" s="711"/>
      <c r="CR49" s="759">
        <v>69421915</v>
      </c>
      <c r="CS49" s="736"/>
      <c r="CT49" s="736"/>
      <c r="CU49" s="736"/>
      <c r="CV49" s="736"/>
      <c r="CW49" s="736"/>
      <c r="CX49" s="736"/>
      <c r="CY49" s="773"/>
      <c r="CZ49" s="764">
        <v>100</v>
      </c>
      <c r="DA49" s="774"/>
      <c r="DB49" s="774"/>
      <c r="DC49" s="775"/>
      <c r="DD49" s="776">
        <v>28244422</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tp36YStjR1/7QnTUkG2LNTArIYpxZPlEN9/hsw8QMZRV2qFLow6wlhDyjZ9qZyNY4XJumBsV7jjKsXFdFFWBtw==" saltValue="uFMECXEXiA78/AKrxEG4A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54" t="s">
        <v>364</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5" t="s">
        <v>365</v>
      </c>
      <c r="DK2" s="1156"/>
      <c r="DL2" s="1156"/>
      <c r="DM2" s="1156"/>
      <c r="DN2" s="1156"/>
      <c r="DO2" s="1157"/>
      <c r="DP2" s="224"/>
      <c r="DQ2" s="1155" t="s">
        <v>366</v>
      </c>
      <c r="DR2" s="1156"/>
      <c r="DS2" s="1156"/>
      <c r="DT2" s="1156"/>
      <c r="DU2" s="1156"/>
      <c r="DV2" s="1156"/>
      <c r="DW2" s="1156"/>
      <c r="DX2" s="1156"/>
      <c r="DY2" s="1156"/>
      <c r="DZ2" s="1157"/>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3" t="s">
        <v>367</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28"/>
      <c r="BA4" s="228"/>
      <c r="BB4" s="228"/>
      <c r="BC4" s="228"/>
      <c r="BD4" s="228"/>
      <c r="BE4" s="229"/>
      <c r="BF4" s="229"/>
      <c r="BG4" s="229"/>
      <c r="BH4" s="229"/>
      <c r="BI4" s="229"/>
      <c r="BJ4" s="229"/>
      <c r="BK4" s="229"/>
      <c r="BL4" s="229"/>
      <c r="BM4" s="229"/>
      <c r="BN4" s="229"/>
      <c r="BO4" s="229"/>
      <c r="BP4" s="229"/>
      <c r="BQ4" s="794" t="s">
        <v>368</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x14ac:dyDescent="0.15">
      <c r="A5" s="1059" t="s">
        <v>369</v>
      </c>
      <c r="B5" s="1060"/>
      <c r="C5" s="1060"/>
      <c r="D5" s="1060"/>
      <c r="E5" s="1060"/>
      <c r="F5" s="1060"/>
      <c r="G5" s="1060"/>
      <c r="H5" s="1060"/>
      <c r="I5" s="1060"/>
      <c r="J5" s="1060"/>
      <c r="K5" s="1060"/>
      <c r="L5" s="1060"/>
      <c r="M5" s="1060"/>
      <c r="N5" s="1060"/>
      <c r="O5" s="1060"/>
      <c r="P5" s="1061"/>
      <c r="Q5" s="1065" t="s">
        <v>370</v>
      </c>
      <c r="R5" s="1066"/>
      <c r="S5" s="1066"/>
      <c r="T5" s="1066"/>
      <c r="U5" s="1067"/>
      <c r="V5" s="1065" t="s">
        <v>371</v>
      </c>
      <c r="W5" s="1066"/>
      <c r="X5" s="1066"/>
      <c r="Y5" s="1066"/>
      <c r="Z5" s="1067"/>
      <c r="AA5" s="1065" t="s">
        <v>372</v>
      </c>
      <c r="AB5" s="1066"/>
      <c r="AC5" s="1066"/>
      <c r="AD5" s="1066"/>
      <c r="AE5" s="1066"/>
      <c r="AF5" s="1158" t="s">
        <v>373</v>
      </c>
      <c r="AG5" s="1066"/>
      <c r="AH5" s="1066"/>
      <c r="AI5" s="1066"/>
      <c r="AJ5" s="1079"/>
      <c r="AK5" s="1066" t="s">
        <v>374</v>
      </c>
      <c r="AL5" s="1066"/>
      <c r="AM5" s="1066"/>
      <c r="AN5" s="1066"/>
      <c r="AO5" s="1067"/>
      <c r="AP5" s="1065" t="s">
        <v>375</v>
      </c>
      <c r="AQ5" s="1066"/>
      <c r="AR5" s="1066"/>
      <c r="AS5" s="1066"/>
      <c r="AT5" s="1067"/>
      <c r="AU5" s="1065" t="s">
        <v>376</v>
      </c>
      <c r="AV5" s="1066"/>
      <c r="AW5" s="1066"/>
      <c r="AX5" s="1066"/>
      <c r="AY5" s="1079"/>
      <c r="AZ5" s="228"/>
      <c r="BA5" s="228"/>
      <c r="BB5" s="228"/>
      <c r="BC5" s="228"/>
      <c r="BD5" s="228"/>
      <c r="BE5" s="229"/>
      <c r="BF5" s="229"/>
      <c r="BG5" s="229"/>
      <c r="BH5" s="229"/>
      <c r="BI5" s="229"/>
      <c r="BJ5" s="229"/>
      <c r="BK5" s="229"/>
      <c r="BL5" s="229"/>
      <c r="BM5" s="229"/>
      <c r="BN5" s="229"/>
      <c r="BO5" s="229"/>
      <c r="BP5" s="229"/>
      <c r="BQ5" s="1059" t="s">
        <v>377</v>
      </c>
      <c r="BR5" s="1060"/>
      <c r="BS5" s="1060"/>
      <c r="BT5" s="1060"/>
      <c r="BU5" s="1060"/>
      <c r="BV5" s="1060"/>
      <c r="BW5" s="1060"/>
      <c r="BX5" s="1060"/>
      <c r="BY5" s="1060"/>
      <c r="BZ5" s="1060"/>
      <c r="CA5" s="1060"/>
      <c r="CB5" s="1060"/>
      <c r="CC5" s="1060"/>
      <c r="CD5" s="1060"/>
      <c r="CE5" s="1060"/>
      <c r="CF5" s="1060"/>
      <c r="CG5" s="1061"/>
      <c r="CH5" s="1065" t="s">
        <v>378</v>
      </c>
      <c r="CI5" s="1066"/>
      <c r="CJ5" s="1066"/>
      <c r="CK5" s="1066"/>
      <c r="CL5" s="1067"/>
      <c r="CM5" s="1065" t="s">
        <v>379</v>
      </c>
      <c r="CN5" s="1066"/>
      <c r="CO5" s="1066"/>
      <c r="CP5" s="1066"/>
      <c r="CQ5" s="1067"/>
      <c r="CR5" s="1065" t="s">
        <v>380</v>
      </c>
      <c r="CS5" s="1066"/>
      <c r="CT5" s="1066"/>
      <c r="CU5" s="1066"/>
      <c r="CV5" s="1067"/>
      <c r="CW5" s="1065" t="s">
        <v>381</v>
      </c>
      <c r="CX5" s="1066"/>
      <c r="CY5" s="1066"/>
      <c r="CZ5" s="1066"/>
      <c r="DA5" s="1067"/>
      <c r="DB5" s="1065" t="s">
        <v>382</v>
      </c>
      <c r="DC5" s="1066"/>
      <c r="DD5" s="1066"/>
      <c r="DE5" s="1066"/>
      <c r="DF5" s="1067"/>
      <c r="DG5" s="1148" t="s">
        <v>383</v>
      </c>
      <c r="DH5" s="1149"/>
      <c r="DI5" s="1149"/>
      <c r="DJ5" s="1149"/>
      <c r="DK5" s="1150"/>
      <c r="DL5" s="1148" t="s">
        <v>384</v>
      </c>
      <c r="DM5" s="1149"/>
      <c r="DN5" s="1149"/>
      <c r="DO5" s="1149"/>
      <c r="DP5" s="1150"/>
      <c r="DQ5" s="1065" t="s">
        <v>385</v>
      </c>
      <c r="DR5" s="1066"/>
      <c r="DS5" s="1066"/>
      <c r="DT5" s="1066"/>
      <c r="DU5" s="1067"/>
      <c r="DV5" s="1065" t="s">
        <v>376</v>
      </c>
      <c r="DW5" s="1066"/>
      <c r="DX5" s="1066"/>
      <c r="DY5" s="1066"/>
      <c r="DZ5" s="1079"/>
      <c r="EA5" s="230"/>
    </row>
    <row r="6" spans="1:131" s="231" customFormat="1" ht="26.25" customHeight="1" thickBot="1" x14ac:dyDescent="0.2">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28"/>
      <c r="BA6" s="228"/>
      <c r="BB6" s="228"/>
      <c r="BC6" s="228"/>
      <c r="BD6" s="228"/>
      <c r="BE6" s="229"/>
      <c r="BF6" s="229"/>
      <c r="BG6" s="229"/>
      <c r="BH6" s="229"/>
      <c r="BI6" s="229"/>
      <c r="BJ6" s="229"/>
      <c r="BK6" s="229"/>
      <c r="BL6" s="229"/>
      <c r="BM6" s="229"/>
      <c r="BN6" s="229"/>
      <c r="BO6" s="229"/>
      <c r="BP6" s="229"/>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0"/>
    </row>
    <row r="7" spans="1:131" s="231" customFormat="1" ht="26.25" customHeight="1" thickTop="1" x14ac:dyDescent="0.15">
      <c r="A7" s="232">
        <v>1</v>
      </c>
      <c r="B7" s="1111" t="s">
        <v>386</v>
      </c>
      <c r="C7" s="1112"/>
      <c r="D7" s="1112"/>
      <c r="E7" s="1112"/>
      <c r="F7" s="1112"/>
      <c r="G7" s="1112"/>
      <c r="H7" s="1112"/>
      <c r="I7" s="1112"/>
      <c r="J7" s="1112"/>
      <c r="K7" s="1112"/>
      <c r="L7" s="1112"/>
      <c r="M7" s="1112"/>
      <c r="N7" s="1112"/>
      <c r="O7" s="1112"/>
      <c r="P7" s="1113"/>
      <c r="Q7" s="1166">
        <v>78040</v>
      </c>
      <c r="R7" s="1167"/>
      <c r="S7" s="1167"/>
      <c r="T7" s="1167"/>
      <c r="U7" s="1167"/>
      <c r="V7" s="1167">
        <v>69453</v>
      </c>
      <c r="W7" s="1167"/>
      <c r="X7" s="1167"/>
      <c r="Y7" s="1167"/>
      <c r="Z7" s="1167"/>
      <c r="AA7" s="1167">
        <v>8587</v>
      </c>
      <c r="AB7" s="1167"/>
      <c r="AC7" s="1167"/>
      <c r="AD7" s="1167"/>
      <c r="AE7" s="1168"/>
      <c r="AF7" s="1169">
        <v>3837</v>
      </c>
      <c r="AG7" s="1170"/>
      <c r="AH7" s="1170"/>
      <c r="AI7" s="1170"/>
      <c r="AJ7" s="1171"/>
      <c r="AK7" s="1172" t="s">
        <v>578</v>
      </c>
      <c r="AL7" s="1173"/>
      <c r="AM7" s="1173"/>
      <c r="AN7" s="1173"/>
      <c r="AO7" s="1173"/>
      <c r="AP7" s="1173">
        <v>30643</v>
      </c>
      <c r="AQ7" s="1173"/>
      <c r="AR7" s="1173"/>
      <c r="AS7" s="1173"/>
      <c r="AT7" s="1173"/>
      <c r="AU7" s="1174"/>
      <c r="AV7" s="1174"/>
      <c r="AW7" s="1174"/>
      <c r="AX7" s="1174"/>
      <c r="AY7" s="1175"/>
      <c r="AZ7" s="228"/>
      <c r="BA7" s="228"/>
      <c r="BB7" s="228"/>
      <c r="BC7" s="228"/>
      <c r="BD7" s="228"/>
      <c r="BE7" s="229"/>
      <c r="BF7" s="229"/>
      <c r="BG7" s="229"/>
      <c r="BH7" s="229"/>
      <c r="BI7" s="229"/>
      <c r="BJ7" s="229"/>
      <c r="BK7" s="229"/>
      <c r="BL7" s="229"/>
      <c r="BM7" s="229"/>
      <c r="BN7" s="229"/>
      <c r="BO7" s="229"/>
      <c r="BP7" s="229"/>
      <c r="BQ7" s="232">
        <v>1</v>
      </c>
      <c r="BR7" s="233"/>
      <c r="BS7" s="1163" t="s">
        <v>591</v>
      </c>
      <c r="BT7" s="1164"/>
      <c r="BU7" s="1164"/>
      <c r="BV7" s="1164"/>
      <c r="BW7" s="1164"/>
      <c r="BX7" s="1164"/>
      <c r="BY7" s="1164"/>
      <c r="BZ7" s="1164"/>
      <c r="CA7" s="1164"/>
      <c r="CB7" s="1164"/>
      <c r="CC7" s="1164"/>
      <c r="CD7" s="1164"/>
      <c r="CE7" s="1164"/>
      <c r="CF7" s="1164"/>
      <c r="CG7" s="1176"/>
      <c r="CH7" s="1160">
        <v>2</v>
      </c>
      <c r="CI7" s="1161"/>
      <c r="CJ7" s="1161"/>
      <c r="CK7" s="1161"/>
      <c r="CL7" s="1162"/>
      <c r="CM7" s="1160">
        <v>209</v>
      </c>
      <c r="CN7" s="1161"/>
      <c r="CO7" s="1161"/>
      <c r="CP7" s="1161"/>
      <c r="CQ7" s="1162"/>
      <c r="CR7" s="1160">
        <v>300</v>
      </c>
      <c r="CS7" s="1161"/>
      <c r="CT7" s="1161"/>
      <c r="CU7" s="1161"/>
      <c r="CV7" s="1162"/>
      <c r="CW7" s="1160">
        <v>20</v>
      </c>
      <c r="CX7" s="1161"/>
      <c r="CY7" s="1161"/>
      <c r="CZ7" s="1161"/>
      <c r="DA7" s="1162"/>
      <c r="DB7" s="1160" t="s">
        <v>581</v>
      </c>
      <c r="DC7" s="1161"/>
      <c r="DD7" s="1161"/>
      <c r="DE7" s="1161"/>
      <c r="DF7" s="1162"/>
      <c r="DG7" s="1160" t="s">
        <v>581</v>
      </c>
      <c r="DH7" s="1161"/>
      <c r="DI7" s="1161"/>
      <c r="DJ7" s="1161"/>
      <c r="DK7" s="1162"/>
      <c r="DL7" s="1160" t="s">
        <v>581</v>
      </c>
      <c r="DM7" s="1161"/>
      <c r="DN7" s="1161"/>
      <c r="DO7" s="1161"/>
      <c r="DP7" s="1162"/>
      <c r="DQ7" s="1160" t="s">
        <v>581</v>
      </c>
      <c r="DR7" s="1161"/>
      <c r="DS7" s="1161"/>
      <c r="DT7" s="1161"/>
      <c r="DU7" s="1162"/>
      <c r="DV7" s="1163"/>
      <c r="DW7" s="1164"/>
      <c r="DX7" s="1164"/>
      <c r="DY7" s="1164"/>
      <c r="DZ7" s="1165"/>
      <c r="EA7" s="230"/>
    </row>
    <row r="8" spans="1:131" s="231" customFormat="1" ht="26.25" customHeight="1" x14ac:dyDescent="0.15">
      <c r="A8" s="234">
        <v>2</v>
      </c>
      <c r="B8" s="1094"/>
      <c r="C8" s="1095"/>
      <c r="D8" s="1095"/>
      <c r="E8" s="1095"/>
      <c r="F8" s="1095"/>
      <c r="G8" s="1095"/>
      <c r="H8" s="1095"/>
      <c r="I8" s="1095"/>
      <c r="J8" s="1095"/>
      <c r="K8" s="1095"/>
      <c r="L8" s="1095"/>
      <c r="M8" s="1095"/>
      <c r="N8" s="1095"/>
      <c r="O8" s="1095"/>
      <c r="P8" s="1096"/>
      <c r="Q8" s="1102"/>
      <c r="R8" s="1103"/>
      <c r="S8" s="1103"/>
      <c r="T8" s="1103"/>
      <c r="U8" s="1103"/>
      <c r="V8" s="1103"/>
      <c r="W8" s="1103"/>
      <c r="X8" s="1103"/>
      <c r="Y8" s="1103"/>
      <c r="Z8" s="1103"/>
      <c r="AA8" s="1103"/>
      <c r="AB8" s="1103"/>
      <c r="AC8" s="1103"/>
      <c r="AD8" s="1103"/>
      <c r="AE8" s="1104"/>
      <c r="AF8" s="1099"/>
      <c r="AG8" s="1100"/>
      <c r="AH8" s="1100"/>
      <c r="AI8" s="1100"/>
      <c r="AJ8" s="1101"/>
      <c r="AK8" s="1144"/>
      <c r="AL8" s="1145"/>
      <c r="AM8" s="1145"/>
      <c r="AN8" s="1145"/>
      <c r="AO8" s="1145"/>
      <c r="AP8" s="1145"/>
      <c r="AQ8" s="1145"/>
      <c r="AR8" s="1145"/>
      <c r="AS8" s="1145"/>
      <c r="AT8" s="1145"/>
      <c r="AU8" s="1146"/>
      <c r="AV8" s="1146"/>
      <c r="AW8" s="1146"/>
      <c r="AX8" s="1146"/>
      <c r="AY8" s="1147"/>
      <c r="AZ8" s="228"/>
      <c r="BA8" s="228"/>
      <c r="BB8" s="228"/>
      <c r="BC8" s="228"/>
      <c r="BD8" s="228"/>
      <c r="BE8" s="229"/>
      <c r="BF8" s="229"/>
      <c r="BG8" s="229"/>
      <c r="BH8" s="229"/>
      <c r="BI8" s="229"/>
      <c r="BJ8" s="229"/>
      <c r="BK8" s="229"/>
      <c r="BL8" s="229"/>
      <c r="BM8" s="229"/>
      <c r="BN8" s="229"/>
      <c r="BO8" s="229"/>
      <c r="BP8" s="229"/>
      <c r="BQ8" s="234">
        <v>2</v>
      </c>
      <c r="BR8" s="235"/>
      <c r="BS8" s="1056" t="s">
        <v>592</v>
      </c>
      <c r="BT8" s="1057"/>
      <c r="BU8" s="1057"/>
      <c r="BV8" s="1057"/>
      <c r="BW8" s="1057"/>
      <c r="BX8" s="1057"/>
      <c r="BY8" s="1057"/>
      <c r="BZ8" s="1057"/>
      <c r="CA8" s="1057"/>
      <c r="CB8" s="1057"/>
      <c r="CC8" s="1057"/>
      <c r="CD8" s="1057"/>
      <c r="CE8" s="1057"/>
      <c r="CF8" s="1057"/>
      <c r="CG8" s="1078"/>
      <c r="CH8" s="1053">
        <v>20</v>
      </c>
      <c r="CI8" s="1054"/>
      <c r="CJ8" s="1054"/>
      <c r="CK8" s="1054"/>
      <c r="CL8" s="1055"/>
      <c r="CM8" s="1053">
        <v>73</v>
      </c>
      <c r="CN8" s="1054"/>
      <c r="CO8" s="1054"/>
      <c r="CP8" s="1054"/>
      <c r="CQ8" s="1055"/>
      <c r="CR8" s="1053">
        <v>70</v>
      </c>
      <c r="CS8" s="1054"/>
      <c r="CT8" s="1054"/>
      <c r="CU8" s="1054"/>
      <c r="CV8" s="1055"/>
      <c r="CW8" s="1053" t="s">
        <v>581</v>
      </c>
      <c r="CX8" s="1054"/>
      <c r="CY8" s="1054"/>
      <c r="CZ8" s="1054"/>
      <c r="DA8" s="1055"/>
      <c r="DB8" s="1053" t="s">
        <v>581</v>
      </c>
      <c r="DC8" s="1054"/>
      <c r="DD8" s="1054"/>
      <c r="DE8" s="1054"/>
      <c r="DF8" s="1055"/>
      <c r="DG8" s="1053" t="s">
        <v>581</v>
      </c>
      <c r="DH8" s="1054"/>
      <c r="DI8" s="1054"/>
      <c r="DJ8" s="1054"/>
      <c r="DK8" s="1055"/>
      <c r="DL8" s="1053" t="s">
        <v>581</v>
      </c>
      <c r="DM8" s="1054"/>
      <c r="DN8" s="1054"/>
      <c r="DO8" s="1054"/>
      <c r="DP8" s="1055"/>
      <c r="DQ8" s="1053" t="s">
        <v>581</v>
      </c>
      <c r="DR8" s="1054"/>
      <c r="DS8" s="1054"/>
      <c r="DT8" s="1054"/>
      <c r="DU8" s="1055"/>
      <c r="DV8" s="1056"/>
      <c r="DW8" s="1057"/>
      <c r="DX8" s="1057"/>
      <c r="DY8" s="1057"/>
      <c r="DZ8" s="1058"/>
      <c r="EA8" s="230"/>
    </row>
    <row r="9" spans="1:131" s="231" customFormat="1" ht="26.25" customHeight="1" x14ac:dyDescent="0.15">
      <c r="A9" s="234">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28"/>
      <c r="BA9" s="228"/>
      <c r="BB9" s="228"/>
      <c r="BC9" s="228"/>
      <c r="BD9" s="228"/>
      <c r="BE9" s="229"/>
      <c r="BF9" s="229"/>
      <c r="BG9" s="229"/>
      <c r="BH9" s="229"/>
      <c r="BI9" s="229"/>
      <c r="BJ9" s="229"/>
      <c r="BK9" s="229"/>
      <c r="BL9" s="229"/>
      <c r="BM9" s="229"/>
      <c r="BN9" s="229"/>
      <c r="BO9" s="229"/>
      <c r="BP9" s="229"/>
      <c r="BQ9" s="234">
        <v>3</v>
      </c>
      <c r="BR9" s="235"/>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0"/>
    </row>
    <row r="10" spans="1:131" s="231" customFormat="1" ht="26.25" customHeight="1" x14ac:dyDescent="0.15">
      <c r="A10" s="234">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28"/>
      <c r="BA10" s="228"/>
      <c r="BB10" s="228"/>
      <c r="BC10" s="228"/>
      <c r="BD10" s="228"/>
      <c r="BE10" s="229"/>
      <c r="BF10" s="229"/>
      <c r="BG10" s="229"/>
      <c r="BH10" s="229"/>
      <c r="BI10" s="229"/>
      <c r="BJ10" s="229"/>
      <c r="BK10" s="229"/>
      <c r="BL10" s="229"/>
      <c r="BM10" s="229"/>
      <c r="BN10" s="229"/>
      <c r="BO10" s="229"/>
      <c r="BP10" s="229"/>
      <c r="BQ10" s="234">
        <v>4</v>
      </c>
      <c r="BR10" s="235"/>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0"/>
    </row>
    <row r="11" spans="1:131" s="231" customFormat="1" ht="26.25" customHeight="1" x14ac:dyDescent="0.15">
      <c r="A11" s="234">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28"/>
      <c r="BA11" s="228"/>
      <c r="BB11" s="228"/>
      <c r="BC11" s="228"/>
      <c r="BD11" s="228"/>
      <c r="BE11" s="229"/>
      <c r="BF11" s="229"/>
      <c r="BG11" s="229"/>
      <c r="BH11" s="229"/>
      <c r="BI11" s="229"/>
      <c r="BJ11" s="229"/>
      <c r="BK11" s="229"/>
      <c r="BL11" s="229"/>
      <c r="BM11" s="229"/>
      <c r="BN11" s="229"/>
      <c r="BO11" s="229"/>
      <c r="BP11" s="229"/>
      <c r="BQ11" s="234">
        <v>5</v>
      </c>
      <c r="BR11" s="235"/>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0"/>
    </row>
    <row r="12" spans="1:131" s="231" customFormat="1" ht="26.25" customHeight="1" x14ac:dyDescent="0.15">
      <c r="A12" s="234">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28"/>
      <c r="BA12" s="228"/>
      <c r="BB12" s="228"/>
      <c r="BC12" s="228"/>
      <c r="BD12" s="228"/>
      <c r="BE12" s="229"/>
      <c r="BF12" s="229"/>
      <c r="BG12" s="229"/>
      <c r="BH12" s="229"/>
      <c r="BI12" s="229"/>
      <c r="BJ12" s="229"/>
      <c r="BK12" s="229"/>
      <c r="BL12" s="229"/>
      <c r="BM12" s="229"/>
      <c r="BN12" s="229"/>
      <c r="BO12" s="229"/>
      <c r="BP12" s="229"/>
      <c r="BQ12" s="234">
        <v>6</v>
      </c>
      <c r="BR12" s="235"/>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0"/>
    </row>
    <row r="13" spans="1:131" s="231" customFormat="1" ht="26.25" customHeight="1" x14ac:dyDescent="0.15">
      <c r="A13" s="234">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28"/>
      <c r="BA13" s="228"/>
      <c r="BB13" s="228"/>
      <c r="BC13" s="228"/>
      <c r="BD13" s="228"/>
      <c r="BE13" s="229"/>
      <c r="BF13" s="229"/>
      <c r="BG13" s="229"/>
      <c r="BH13" s="229"/>
      <c r="BI13" s="229"/>
      <c r="BJ13" s="229"/>
      <c r="BK13" s="229"/>
      <c r="BL13" s="229"/>
      <c r="BM13" s="229"/>
      <c r="BN13" s="229"/>
      <c r="BO13" s="229"/>
      <c r="BP13" s="229"/>
      <c r="BQ13" s="234">
        <v>7</v>
      </c>
      <c r="BR13" s="235"/>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0"/>
    </row>
    <row r="14" spans="1:131" s="231" customFormat="1" ht="26.25" customHeight="1" x14ac:dyDescent="0.15">
      <c r="A14" s="234">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28"/>
      <c r="BA14" s="228"/>
      <c r="BB14" s="228"/>
      <c r="BC14" s="228"/>
      <c r="BD14" s="228"/>
      <c r="BE14" s="229"/>
      <c r="BF14" s="229"/>
      <c r="BG14" s="229"/>
      <c r="BH14" s="229"/>
      <c r="BI14" s="229"/>
      <c r="BJ14" s="229"/>
      <c r="BK14" s="229"/>
      <c r="BL14" s="229"/>
      <c r="BM14" s="229"/>
      <c r="BN14" s="229"/>
      <c r="BO14" s="229"/>
      <c r="BP14" s="229"/>
      <c r="BQ14" s="234">
        <v>8</v>
      </c>
      <c r="BR14" s="235"/>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0"/>
    </row>
    <row r="15" spans="1:131" s="231" customFormat="1" ht="26.25" customHeight="1" x14ac:dyDescent="0.15">
      <c r="A15" s="234">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28"/>
      <c r="BA15" s="228"/>
      <c r="BB15" s="228"/>
      <c r="BC15" s="228"/>
      <c r="BD15" s="228"/>
      <c r="BE15" s="229"/>
      <c r="BF15" s="229"/>
      <c r="BG15" s="229"/>
      <c r="BH15" s="229"/>
      <c r="BI15" s="229"/>
      <c r="BJ15" s="229"/>
      <c r="BK15" s="229"/>
      <c r="BL15" s="229"/>
      <c r="BM15" s="229"/>
      <c r="BN15" s="229"/>
      <c r="BO15" s="229"/>
      <c r="BP15" s="229"/>
      <c r="BQ15" s="234">
        <v>9</v>
      </c>
      <c r="BR15" s="235"/>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0"/>
    </row>
    <row r="16" spans="1:131" s="231" customFormat="1" ht="26.25" customHeight="1" x14ac:dyDescent="0.15">
      <c r="A16" s="234">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28"/>
      <c r="BA16" s="228"/>
      <c r="BB16" s="228"/>
      <c r="BC16" s="228"/>
      <c r="BD16" s="228"/>
      <c r="BE16" s="229"/>
      <c r="BF16" s="229"/>
      <c r="BG16" s="229"/>
      <c r="BH16" s="229"/>
      <c r="BI16" s="229"/>
      <c r="BJ16" s="229"/>
      <c r="BK16" s="229"/>
      <c r="BL16" s="229"/>
      <c r="BM16" s="229"/>
      <c r="BN16" s="229"/>
      <c r="BO16" s="229"/>
      <c r="BP16" s="229"/>
      <c r="BQ16" s="234">
        <v>10</v>
      </c>
      <c r="BR16" s="235"/>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0"/>
    </row>
    <row r="17" spans="1:131" s="231" customFormat="1" ht="26.25" customHeight="1" x14ac:dyDescent="0.15">
      <c r="A17" s="234">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28"/>
      <c r="BA17" s="228"/>
      <c r="BB17" s="228"/>
      <c r="BC17" s="228"/>
      <c r="BD17" s="228"/>
      <c r="BE17" s="229"/>
      <c r="BF17" s="229"/>
      <c r="BG17" s="229"/>
      <c r="BH17" s="229"/>
      <c r="BI17" s="229"/>
      <c r="BJ17" s="229"/>
      <c r="BK17" s="229"/>
      <c r="BL17" s="229"/>
      <c r="BM17" s="229"/>
      <c r="BN17" s="229"/>
      <c r="BO17" s="229"/>
      <c r="BP17" s="229"/>
      <c r="BQ17" s="234">
        <v>11</v>
      </c>
      <c r="BR17" s="235"/>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0"/>
    </row>
    <row r="18" spans="1:131" s="231" customFormat="1" ht="26.25" customHeight="1" x14ac:dyDescent="0.15">
      <c r="A18" s="234">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28"/>
      <c r="BA18" s="228"/>
      <c r="BB18" s="228"/>
      <c r="BC18" s="228"/>
      <c r="BD18" s="228"/>
      <c r="BE18" s="229"/>
      <c r="BF18" s="229"/>
      <c r="BG18" s="229"/>
      <c r="BH18" s="229"/>
      <c r="BI18" s="229"/>
      <c r="BJ18" s="229"/>
      <c r="BK18" s="229"/>
      <c r="BL18" s="229"/>
      <c r="BM18" s="229"/>
      <c r="BN18" s="229"/>
      <c r="BO18" s="229"/>
      <c r="BP18" s="229"/>
      <c r="BQ18" s="234">
        <v>12</v>
      </c>
      <c r="BR18" s="235"/>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0"/>
    </row>
    <row r="19" spans="1:131" s="231" customFormat="1" ht="26.25" customHeight="1" x14ac:dyDescent="0.15">
      <c r="A19" s="234">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28"/>
      <c r="BA19" s="228"/>
      <c r="BB19" s="228"/>
      <c r="BC19" s="228"/>
      <c r="BD19" s="228"/>
      <c r="BE19" s="229"/>
      <c r="BF19" s="229"/>
      <c r="BG19" s="229"/>
      <c r="BH19" s="229"/>
      <c r="BI19" s="229"/>
      <c r="BJ19" s="229"/>
      <c r="BK19" s="229"/>
      <c r="BL19" s="229"/>
      <c r="BM19" s="229"/>
      <c r="BN19" s="229"/>
      <c r="BO19" s="229"/>
      <c r="BP19" s="229"/>
      <c r="BQ19" s="234">
        <v>13</v>
      </c>
      <c r="BR19" s="235"/>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0"/>
    </row>
    <row r="20" spans="1:131" s="231" customFormat="1" ht="26.25" customHeight="1" x14ac:dyDescent="0.15">
      <c r="A20" s="234">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28"/>
      <c r="BA20" s="228"/>
      <c r="BB20" s="228"/>
      <c r="BC20" s="228"/>
      <c r="BD20" s="228"/>
      <c r="BE20" s="229"/>
      <c r="BF20" s="229"/>
      <c r="BG20" s="229"/>
      <c r="BH20" s="229"/>
      <c r="BI20" s="229"/>
      <c r="BJ20" s="229"/>
      <c r="BK20" s="229"/>
      <c r="BL20" s="229"/>
      <c r="BM20" s="229"/>
      <c r="BN20" s="229"/>
      <c r="BO20" s="229"/>
      <c r="BP20" s="229"/>
      <c r="BQ20" s="234">
        <v>14</v>
      </c>
      <c r="BR20" s="235"/>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0"/>
    </row>
    <row r="21" spans="1:131" s="231" customFormat="1" ht="26.25" customHeight="1" thickBot="1" x14ac:dyDescent="0.2">
      <c r="A21" s="234">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28"/>
      <c r="BA21" s="228"/>
      <c r="BB21" s="228"/>
      <c r="BC21" s="228"/>
      <c r="BD21" s="228"/>
      <c r="BE21" s="229"/>
      <c r="BF21" s="229"/>
      <c r="BG21" s="229"/>
      <c r="BH21" s="229"/>
      <c r="BI21" s="229"/>
      <c r="BJ21" s="229"/>
      <c r="BK21" s="229"/>
      <c r="BL21" s="229"/>
      <c r="BM21" s="229"/>
      <c r="BN21" s="229"/>
      <c r="BO21" s="229"/>
      <c r="BP21" s="229"/>
      <c r="BQ21" s="234">
        <v>15</v>
      </c>
      <c r="BR21" s="235"/>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0"/>
    </row>
    <row r="22" spans="1:131" s="231" customFormat="1" ht="26.25" customHeight="1" x14ac:dyDescent="0.15">
      <c r="A22" s="234">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387</v>
      </c>
      <c r="BA22" s="1092"/>
      <c r="BB22" s="1092"/>
      <c r="BC22" s="1092"/>
      <c r="BD22" s="1093"/>
      <c r="BE22" s="229"/>
      <c r="BF22" s="229"/>
      <c r="BG22" s="229"/>
      <c r="BH22" s="229"/>
      <c r="BI22" s="229"/>
      <c r="BJ22" s="229"/>
      <c r="BK22" s="229"/>
      <c r="BL22" s="229"/>
      <c r="BM22" s="229"/>
      <c r="BN22" s="229"/>
      <c r="BO22" s="229"/>
      <c r="BP22" s="229"/>
      <c r="BQ22" s="234">
        <v>16</v>
      </c>
      <c r="BR22" s="235"/>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0"/>
    </row>
    <row r="23" spans="1:131" s="231" customFormat="1" ht="26.25" customHeight="1" thickBot="1" x14ac:dyDescent="0.2">
      <c r="A23" s="236" t="s">
        <v>388</v>
      </c>
      <c r="B23" s="1001" t="s">
        <v>389</v>
      </c>
      <c r="C23" s="1002"/>
      <c r="D23" s="1002"/>
      <c r="E23" s="1002"/>
      <c r="F23" s="1002"/>
      <c r="G23" s="1002"/>
      <c r="H23" s="1002"/>
      <c r="I23" s="1002"/>
      <c r="J23" s="1002"/>
      <c r="K23" s="1002"/>
      <c r="L23" s="1002"/>
      <c r="M23" s="1002"/>
      <c r="N23" s="1002"/>
      <c r="O23" s="1002"/>
      <c r="P23" s="1012"/>
      <c r="Q23" s="1131">
        <f>+Q7</f>
        <v>78040</v>
      </c>
      <c r="R23" s="1125"/>
      <c r="S23" s="1125"/>
      <c r="T23" s="1125"/>
      <c r="U23" s="1125"/>
      <c r="V23" s="1125">
        <f>+V7</f>
        <v>69453</v>
      </c>
      <c r="W23" s="1125"/>
      <c r="X23" s="1125"/>
      <c r="Y23" s="1125"/>
      <c r="Z23" s="1125"/>
      <c r="AA23" s="1125">
        <f>+AA7</f>
        <v>8587</v>
      </c>
      <c r="AB23" s="1125"/>
      <c r="AC23" s="1125"/>
      <c r="AD23" s="1125"/>
      <c r="AE23" s="1132"/>
      <c r="AF23" s="1133">
        <v>3837</v>
      </c>
      <c r="AG23" s="1125"/>
      <c r="AH23" s="1125"/>
      <c r="AI23" s="1125"/>
      <c r="AJ23" s="1134"/>
      <c r="AK23" s="1135"/>
      <c r="AL23" s="1136"/>
      <c r="AM23" s="1136"/>
      <c r="AN23" s="1136"/>
      <c r="AO23" s="1136"/>
      <c r="AP23" s="1125">
        <f>+AP7</f>
        <v>30643</v>
      </c>
      <c r="AQ23" s="1125"/>
      <c r="AR23" s="1125"/>
      <c r="AS23" s="1125"/>
      <c r="AT23" s="1125"/>
      <c r="AU23" s="1126"/>
      <c r="AV23" s="1126"/>
      <c r="AW23" s="1126"/>
      <c r="AX23" s="1126"/>
      <c r="AY23" s="1127"/>
      <c r="AZ23" s="1128" t="s">
        <v>579</v>
      </c>
      <c r="BA23" s="1129"/>
      <c r="BB23" s="1129"/>
      <c r="BC23" s="1129"/>
      <c r="BD23" s="1130"/>
      <c r="BE23" s="229"/>
      <c r="BF23" s="229"/>
      <c r="BG23" s="229"/>
      <c r="BH23" s="229"/>
      <c r="BI23" s="229"/>
      <c r="BJ23" s="229"/>
      <c r="BK23" s="229"/>
      <c r="BL23" s="229"/>
      <c r="BM23" s="229"/>
      <c r="BN23" s="229"/>
      <c r="BO23" s="229"/>
      <c r="BP23" s="229"/>
      <c r="BQ23" s="234">
        <v>17</v>
      </c>
      <c r="BR23" s="235"/>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0"/>
    </row>
    <row r="24" spans="1:131" s="231" customFormat="1" ht="26.25" customHeight="1" x14ac:dyDescent="0.15">
      <c r="A24" s="1124" t="s">
        <v>390</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28"/>
      <c r="BA24" s="228"/>
      <c r="BB24" s="228"/>
      <c r="BC24" s="228"/>
      <c r="BD24" s="228"/>
      <c r="BE24" s="229"/>
      <c r="BF24" s="229"/>
      <c r="BG24" s="229"/>
      <c r="BH24" s="229"/>
      <c r="BI24" s="229"/>
      <c r="BJ24" s="229"/>
      <c r="BK24" s="229"/>
      <c r="BL24" s="229"/>
      <c r="BM24" s="229"/>
      <c r="BN24" s="229"/>
      <c r="BO24" s="229"/>
      <c r="BP24" s="229"/>
      <c r="BQ24" s="234">
        <v>18</v>
      </c>
      <c r="BR24" s="235"/>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0"/>
    </row>
    <row r="25" spans="1:131" ht="26.25" customHeight="1" thickBot="1" x14ac:dyDescent="0.2">
      <c r="A25" s="1123" t="s">
        <v>391</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28"/>
      <c r="BK25" s="228"/>
      <c r="BL25" s="228"/>
      <c r="BM25" s="228"/>
      <c r="BN25" s="228"/>
      <c r="BO25" s="237"/>
      <c r="BP25" s="237"/>
      <c r="BQ25" s="234">
        <v>19</v>
      </c>
      <c r="BR25" s="235"/>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26"/>
    </row>
    <row r="26" spans="1:131" ht="26.25" customHeight="1" x14ac:dyDescent="0.15">
      <c r="A26" s="1059" t="s">
        <v>369</v>
      </c>
      <c r="B26" s="1060"/>
      <c r="C26" s="1060"/>
      <c r="D26" s="1060"/>
      <c r="E26" s="1060"/>
      <c r="F26" s="1060"/>
      <c r="G26" s="1060"/>
      <c r="H26" s="1060"/>
      <c r="I26" s="1060"/>
      <c r="J26" s="1060"/>
      <c r="K26" s="1060"/>
      <c r="L26" s="1060"/>
      <c r="M26" s="1060"/>
      <c r="N26" s="1060"/>
      <c r="O26" s="1060"/>
      <c r="P26" s="1061"/>
      <c r="Q26" s="1065" t="s">
        <v>392</v>
      </c>
      <c r="R26" s="1066"/>
      <c r="S26" s="1066"/>
      <c r="T26" s="1066"/>
      <c r="U26" s="1067"/>
      <c r="V26" s="1065" t="s">
        <v>393</v>
      </c>
      <c r="W26" s="1066"/>
      <c r="X26" s="1066"/>
      <c r="Y26" s="1066"/>
      <c r="Z26" s="1067"/>
      <c r="AA26" s="1065" t="s">
        <v>394</v>
      </c>
      <c r="AB26" s="1066"/>
      <c r="AC26" s="1066"/>
      <c r="AD26" s="1066"/>
      <c r="AE26" s="1066"/>
      <c r="AF26" s="1119" t="s">
        <v>395</v>
      </c>
      <c r="AG26" s="1072"/>
      <c r="AH26" s="1072"/>
      <c r="AI26" s="1072"/>
      <c r="AJ26" s="1120"/>
      <c r="AK26" s="1066" t="s">
        <v>396</v>
      </c>
      <c r="AL26" s="1066"/>
      <c r="AM26" s="1066"/>
      <c r="AN26" s="1066"/>
      <c r="AO26" s="1067"/>
      <c r="AP26" s="1065" t="s">
        <v>397</v>
      </c>
      <c r="AQ26" s="1066"/>
      <c r="AR26" s="1066"/>
      <c r="AS26" s="1066"/>
      <c r="AT26" s="1067"/>
      <c r="AU26" s="1065" t="s">
        <v>398</v>
      </c>
      <c r="AV26" s="1066"/>
      <c r="AW26" s="1066"/>
      <c r="AX26" s="1066"/>
      <c r="AY26" s="1067"/>
      <c r="AZ26" s="1065" t="s">
        <v>399</v>
      </c>
      <c r="BA26" s="1066"/>
      <c r="BB26" s="1066"/>
      <c r="BC26" s="1066"/>
      <c r="BD26" s="1067"/>
      <c r="BE26" s="1065" t="s">
        <v>376</v>
      </c>
      <c r="BF26" s="1066"/>
      <c r="BG26" s="1066"/>
      <c r="BH26" s="1066"/>
      <c r="BI26" s="1079"/>
      <c r="BJ26" s="228"/>
      <c r="BK26" s="228"/>
      <c r="BL26" s="228"/>
      <c r="BM26" s="228"/>
      <c r="BN26" s="228"/>
      <c r="BO26" s="237"/>
      <c r="BP26" s="237"/>
      <c r="BQ26" s="234">
        <v>20</v>
      </c>
      <c r="BR26" s="235"/>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26"/>
    </row>
    <row r="27" spans="1:131" ht="26.25" customHeight="1" thickBot="1" x14ac:dyDescent="0.2">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28"/>
      <c r="BK27" s="228"/>
      <c r="BL27" s="228"/>
      <c r="BM27" s="228"/>
      <c r="BN27" s="228"/>
      <c r="BO27" s="237"/>
      <c r="BP27" s="237"/>
      <c r="BQ27" s="234">
        <v>21</v>
      </c>
      <c r="BR27" s="235"/>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26"/>
    </row>
    <row r="28" spans="1:131" ht="26.25" customHeight="1" thickTop="1" x14ac:dyDescent="0.15">
      <c r="A28" s="238">
        <v>1</v>
      </c>
      <c r="B28" s="1111" t="s">
        <v>400</v>
      </c>
      <c r="C28" s="1112"/>
      <c r="D28" s="1112"/>
      <c r="E28" s="1112"/>
      <c r="F28" s="1112"/>
      <c r="G28" s="1112"/>
      <c r="H28" s="1112"/>
      <c r="I28" s="1112"/>
      <c r="J28" s="1112"/>
      <c r="K28" s="1112"/>
      <c r="L28" s="1112"/>
      <c r="M28" s="1112"/>
      <c r="N28" s="1112"/>
      <c r="O28" s="1112"/>
      <c r="P28" s="1113"/>
      <c r="Q28" s="1114">
        <v>7364</v>
      </c>
      <c r="R28" s="1115"/>
      <c r="S28" s="1115"/>
      <c r="T28" s="1115"/>
      <c r="U28" s="1115"/>
      <c r="V28" s="1115">
        <v>7516</v>
      </c>
      <c r="W28" s="1115"/>
      <c r="X28" s="1115"/>
      <c r="Y28" s="1115"/>
      <c r="Z28" s="1115"/>
      <c r="AA28" s="1115">
        <v>148</v>
      </c>
      <c r="AB28" s="1115"/>
      <c r="AC28" s="1115"/>
      <c r="AD28" s="1115"/>
      <c r="AE28" s="1116"/>
      <c r="AF28" s="1117">
        <v>148</v>
      </c>
      <c r="AG28" s="1115"/>
      <c r="AH28" s="1115"/>
      <c r="AI28" s="1115"/>
      <c r="AJ28" s="1118"/>
      <c r="AK28" s="1106">
        <v>543</v>
      </c>
      <c r="AL28" s="1107"/>
      <c r="AM28" s="1107"/>
      <c r="AN28" s="1107"/>
      <c r="AO28" s="1107"/>
      <c r="AP28" s="1107" t="s">
        <v>580</v>
      </c>
      <c r="AQ28" s="1107"/>
      <c r="AR28" s="1107"/>
      <c r="AS28" s="1107"/>
      <c r="AT28" s="1107"/>
      <c r="AU28" s="1107" t="s">
        <v>581</v>
      </c>
      <c r="AV28" s="1107"/>
      <c r="AW28" s="1107"/>
      <c r="AX28" s="1107"/>
      <c r="AY28" s="1107"/>
      <c r="AZ28" s="1108" t="s">
        <v>581</v>
      </c>
      <c r="BA28" s="1108"/>
      <c r="BB28" s="1108"/>
      <c r="BC28" s="1108"/>
      <c r="BD28" s="1108"/>
      <c r="BE28" s="1109"/>
      <c r="BF28" s="1109"/>
      <c r="BG28" s="1109"/>
      <c r="BH28" s="1109"/>
      <c r="BI28" s="1110"/>
      <c r="BJ28" s="228"/>
      <c r="BK28" s="228"/>
      <c r="BL28" s="228"/>
      <c r="BM28" s="228"/>
      <c r="BN28" s="228"/>
      <c r="BO28" s="237"/>
      <c r="BP28" s="237"/>
      <c r="BQ28" s="234">
        <v>22</v>
      </c>
      <c r="BR28" s="235"/>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26"/>
    </row>
    <row r="29" spans="1:131" ht="26.25" customHeight="1" x14ac:dyDescent="0.15">
      <c r="A29" s="238">
        <v>2</v>
      </c>
      <c r="B29" s="1094" t="s">
        <v>401</v>
      </c>
      <c r="C29" s="1095"/>
      <c r="D29" s="1095"/>
      <c r="E29" s="1095"/>
      <c r="F29" s="1095"/>
      <c r="G29" s="1095"/>
      <c r="H29" s="1095"/>
      <c r="I29" s="1095"/>
      <c r="J29" s="1095"/>
      <c r="K29" s="1095"/>
      <c r="L29" s="1095"/>
      <c r="M29" s="1095"/>
      <c r="N29" s="1095"/>
      <c r="O29" s="1095"/>
      <c r="P29" s="1096"/>
      <c r="Q29" s="1102">
        <v>7770</v>
      </c>
      <c r="R29" s="1103"/>
      <c r="S29" s="1103"/>
      <c r="T29" s="1103"/>
      <c r="U29" s="1103"/>
      <c r="V29" s="1103">
        <v>7453</v>
      </c>
      <c r="W29" s="1103"/>
      <c r="X29" s="1103"/>
      <c r="Y29" s="1103"/>
      <c r="Z29" s="1103"/>
      <c r="AA29" s="1103">
        <v>316</v>
      </c>
      <c r="AB29" s="1103"/>
      <c r="AC29" s="1103"/>
      <c r="AD29" s="1103"/>
      <c r="AE29" s="1104"/>
      <c r="AF29" s="1099">
        <v>316</v>
      </c>
      <c r="AG29" s="1100"/>
      <c r="AH29" s="1100"/>
      <c r="AI29" s="1100"/>
      <c r="AJ29" s="1101"/>
      <c r="AK29" s="1044">
        <v>1236</v>
      </c>
      <c r="AL29" s="1035">
        <f t="shared" ref="AL29:AO29" si="0">ROUND(AK29/1000000,0)</f>
        <v>0</v>
      </c>
      <c r="AM29" s="1035">
        <f t="shared" si="0"/>
        <v>0</v>
      </c>
      <c r="AN29" s="1035">
        <f t="shared" si="0"/>
        <v>0</v>
      </c>
      <c r="AO29" s="1035">
        <f t="shared" si="0"/>
        <v>0</v>
      </c>
      <c r="AP29" s="1035" t="s">
        <v>578</v>
      </c>
      <c r="AQ29" s="1035"/>
      <c r="AR29" s="1035"/>
      <c r="AS29" s="1035"/>
      <c r="AT29" s="1035"/>
      <c r="AU29" s="1035" t="s">
        <v>581</v>
      </c>
      <c r="AV29" s="1035"/>
      <c r="AW29" s="1035"/>
      <c r="AX29" s="1035"/>
      <c r="AY29" s="1035"/>
      <c r="AZ29" s="1105" t="s">
        <v>581</v>
      </c>
      <c r="BA29" s="1105"/>
      <c r="BB29" s="1105"/>
      <c r="BC29" s="1105"/>
      <c r="BD29" s="1105"/>
      <c r="BE29" s="1036"/>
      <c r="BF29" s="1036"/>
      <c r="BG29" s="1036"/>
      <c r="BH29" s="1036"/>
      <c r="BI29" s="1037"/>
      <c r="BJ29" s="228"/>
      <c r="BK29" s="228"/>
      <c r="BL29" s="228"/>
      <c r="BM29" s="228"/>
      <c r="BN29" s="228"/>
      <c r="BO29" s="237"/>
      <c r="BP29" s="237"/>
      <c r="BQ29" s="234">
        <v>23</v>
      </c>
      <c r="BR29" s="235"/>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26"/>
    </row>
    <row r="30" spans="1:131" ht="26.25" customHeight="1" x14ac:dyDescent="0.15">
      <c r="A30" s="238">
        <v>3</v>
      </c>
      <c r="B30" s="1094" t="s">
        <v>402</v>
      </c>
      <c r="C30" s="1095"/>
      <c r="D30" s="1095"/>
      <c r="E30" s="1095"/>
      <c r="F30" s="1095"/>
      <c r="G30" s="1095"/>
      <c r="H30" s="1095"/>
      <c r="I30" s="1095"/>
      <c r="J30" s="1095"/>
      <c r="K30" s="1095"/>
      <c r="L30" s="1095"/>
      <c r="M30" s="1095"/>
      <c r="N30" s="1095"/>
      <c r="O30" s="1095"/>
      <c r="P30" s="1096"/>
      <c r="Q30" s="1102">
        <v>930</v>
      </c>
      <c r="R30" s="1103"/>
      <c r="S30" s="1103"/>
      <c r="T30" s="1103"/>
      <c r="U30" s="1103"/>
      <c r="V30" s="1103">
        <v>921</v>
      </c>
      <c r="W30" s="1103"/>
      <c r="X30" s="1103"/>
      <c r="Y30" s="1103"/>
      <c r="Z30" s="1103"/>
      <c r="AA30" s="1103">
        <v>10</v>
      </c>
      <c r="AB30" s="1103"/>
      <c r="AC30" s="1103"/>
      <c r="AD30" s="1103"/>
      <c r="AE30" s="1104"/>
      <c r="AF30" s="1099">
        <v>10</v>
      </c>
      <c r="AG30" s="1100"/>
      <c r="AH30" s="1100"/>
      <c r="AI30" s="1100"/>
      <c r="AJ30" s="1101"/>
      <c r="AK30" s="1044">
        <v>252</v>
      </c>
      <c r="AL30" s="1035"/>
      <c r="AM30" s="1035"/>
      <c r="AN30" s="1035"/>
      <c r="AO30" s="1035"/>
      <c r="AP30" s="1035" t="s">
        <v>580</v>
      </c>
      <c r="AQ30" s="1035"/>
      <c r="AR30" s="1035"/>
      <c r="AS30" s="1035"/>
      <c r="AT30" s="1035"/>
      <c r="AU30" s="1035" t="s">
        <v>581</v>
      </c>
      <c r="AV30" s="1035"/>
      <c r="AW30" s="1035"/>
      <c r="AX30" s="1035"/>
      <c r="AY30" s="1035"/>
      <c r="AZ30" s="1105" t="s">
        <v>578</v>
      </c>
      <c r="BA30" s="1105"/>
      <c r="BB30" s="1105"/>
      <c r="BC30" s="1105"/>
      <c r="BD30" s="1105"/>
      <c r="BE30" s="1036"/>
      <c r="BF30" s="1036"/>
      <c r="BG30" s="1036"/>
      <c r="BH30" s="1036"/>
      <c r="BI30" s="1037"/>
      <c r="BJ30" s="228"/>
      <c r="BK30" s="228"/>
      <c r="BL30" s="228"/>
      <c r="BM30" s="228"/>
      <c r="BN30" s="228"/>
      <c r="BO30" s="237"/>
      <c r="BP30" s="237"/>
      <c r="BQ30" s="234">
        <v>24</v>
      </c>
      <c r="BR30" s="235"/>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26"/>
    </row>
    <row r="31" spans="1:131" ht="26.25" customHeight="1" x14ac:dyDescent="0.15">
      <c r="A31" s="238">
        <v>4</v>
      </c>
      <c r="B31" s="1094" t="s">
        <v>403</v>
      </c>
      <c r="C31" s="1095"/>
      <c r="D31" s="1095"/>
      <c r="E31" s="1095"/>
      <c r="F31" s="1095"/>
      <c r="G31" s="1095"/>
      <c r="H31" s="1095"/>
      <c r="I31" s="1095"/>
      <c r="J31" s="1095"/>
      <c r="K31" s="1095"/>
      <c r="L31" s="1095"/>
      <c r="M31" s="1095"/>
      <c r="N31" s="1095"/>
      <c r="O31" s="1095"/>
      <c r="P31" s="1096"/>
      <c r="Q31" s="1102">
        <v>1841</v>
      </c>
      <c r="R31" s="1103"/>
      <c r="S31" s="1103"/>
      <c r="T31" s="1103"/>
      <c r="U31" s="1103"/>
      <c r="V31" s="1103">
        <v>1810</v>
      </c>
      <c r="W31" s="1103"/>
      <c r="X31" s="1103"/>
      <c r="Y31" s="1103"/>
      <c r="Z31" s="1103"/>
      <c r="AA31" s="1103">
        <v>32</v>
      </c>
      <c r="AB31" s="1103"/>
      <c r="AC31" s="1103"/>
      <c r="AD31" s="1103"/>
      <c r="AE31" s="1104"/>
      <c r="AF31" s="1099">
        <v>1223</v>
      </c>
      <c r="AG31" s="1100"/>
      <c r="AH31" s="1100"/>
      <c r="AI31" s="1100"/>
      <c r="AJ31" s="1101"/>
      <c r="AK31" s="1044">
        <v>243</v>
      </c>
      <c r="AL31" s="1035"/>
      <c r="AM31" s="1035"/>
      <c r="AN31" s="1035"/>
      <c r="AO31" s="1035"/>
      <c r="AP31" s="1035">
        <v>8665</v>
      </c>
      <c r="AQ31" s="1035"/>
      <c r="AR31" s="1035"/>
      <c r="AS31" s="1035"/>
      <c r="AT31" s="1035"/>
      <c r="AU31" s="1035">
        <v>889</v>
      </c>
      <c r="AV31" s="1035"/>
      <c r="AW31" s="1035"/>
      <c r="AX31" s="1035"/>
      <c r="AY31" s="1035"/>
      <c r="AZ31" s="1105" t="s">
        <v>578</v>
      </c>
      <c r="BA31" s="1105"/>
      <c r="BB31" s="1105"/>
      <c r="BC31" s="1105"/>
      <c r="BD31" s="1105"/>
      <c r="BE31" s="1036" t="s">
        <v>404</v>
      </c>
      <c r="BF31" s="1036"/>
      <c r="BG31" s="1036"/>
      <c r="BH31" s="1036"/>
      <c r="BI31" s="1037"/>
      <c r="BJ31" s="228"/>
      <c r="BK31" s="228"/>
      <c r="BL31" s="228"/>
      <c r="BM31" s="228"/>
      <c r="BN31" s="228"/>
      <c r="BO31" s="237"/>
      <c r="BP31" s="237"/>
      <c r="BQ31" s="234">
        <v>25</v>
      </c>
      <c r="BR31" s="235"/>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26"/>
    </row>
    <row r="32" spans="1:131" ht="26.25" customHeight="1" x14ac:dyDescent="0.15">
      <c r="A32" s="238">
        <v>5</v>
      </c>
      <c r="B32" s="1094" t="s">
        <v>405</v>
      </c>
      <c r="C32" s="1095"/>
      <c r="D32" s="1095"/>
      <c r="E32" s="1095"/>
      <c r="F32" s="1095"/>
      <c r="G32" s="1095"/>
      <c r="H32" s="1095"/>
      <c r="I32" s="1095"/>
      <c r="J32" s="1095"/>
      <c r="K32" s="1095"/>
      <c r="L32" s="1095"/>
      <c r="M32" s="1095"/>
      <c r="N32" s="1095"/>
      <c r="O32" s="1095"/>
      <c r="P32" s="1096"/>
      <c r="Q32" s="1102">
        <v>74</v>
      </c>
      <c r="R32" s="1103"/>
      <c r="S32" s="1103"/>
      <c r="T32" s="1103"/>
      <c r="U32" s="1103"/>
      <c r="V32" s="1103">
        <v>76</v>
      </c>
      <c r="W32" s="1103"/>
      <c r="X32" s="1103"/>
      <c r="Y32" s="1103"/>
      <c r="Z32" s="1103"/>
      <c r="AA32" s="1103">
        <v>-2</v>
      </c>
      <c r="AB32" s="1103"/>
      <c r="AC32" s="1103"/>
      <c r="AD32" s="1103"/>
      <c r="AE32" s="1104"/>
      <c r="AF32" s="1099">
        <v>17</v>
      </c>
      <c r="AG32" s="1100"/>
      <c r="AH32" s="1100"/>
      <c r="AI32" s="1100"/>
      <c r="AJ32" s="1101"/>
      <c r="AK32" s="1044">
        <v>49</v>
      </c>
      <c r="AL32" s="1035"/>
      <c r="AM32" s="1035"/>
      <c r="AN32" s="1035"/>
      <c r="AO32" s="1035"/>
      <c r="AP32" s="1035">
        <v>340</v>
      </c>
      <c r="AQ32" s="1035"/>
      <c r="AR32" s="1035"/>
      <c r="AS32" s="1035"/>
      <c r="AT32" s="1035"/>
      <c r="AU32" s="1035">
        <v>280</v>
      </c>
      <c r="AV32" s="1035"/>
      <c r="AW32" s="1035"/>
      <c r="AX32" s="1035"/>
      <c r="AY32" s="1035"/>
      <c r="AZ32" s="1105" t="s">
        <v>581</v>
      </c>
      <c r="BA32" s="1105"/>
      <c r="BB32" s="1105"/>
      <c r="BC32" s="1105"/>
      <c r="BD32" s="1105"/>
      <c r="BE32" s="1036" t="s">
        <v>582</v>
      </c>
      <c r="BF32" s="1036"/>
      <c r="BG32" s="1036"/>
      <c r="BH32" s="1036"/>
      <c r="BI32" s="1037"/>
      <c r="BJ32" s="228"/>
      <c r="BK32" s="228"/>
      <c r="BL32" s="228"/>
      <c r="BM32" s="228"/>
      <c r="BN32" s="228"/>
      <c r="BO32" s="237"/>
      <c r="BP32" s="237"/>
      <c r="BQ32" s="234">
        <v>26</v>
      </c>
      <c r="BR32" s="235"/>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26"/>
    </row>
    <row r="33" spans="1:131" ht="26.25" customHeight="1" x14ac:dyDescent="0.15">
      <c r="A33" s="238">
        <v>6</v>
      </c>
      <c r="B33" s="1094" t="s">
        <v>406</v>
      </c>
      <c r="C33" s="1095"/>
      <c r="D33" s="1095"/>
      <c r="E33" s="1095"/>
      <c r="F33" s="1095"/>
      <c r="G33" s="1095"/>
      <c r="H33" s="1095"/>
      <c r="I33" s="1095"/>
      <c r="J33" s="1095"/>
      <c r="K33" s="1095"/>
      <c r="L33" s="1095"/>
      <c r="M33" s="1095"/>
      <c r="N33" s="1095"/>
      <c r="O33" s="1095"/>
      <c r="P33" s="1096"/>
      <c r="Q33" s="1102">
        <v>350</v>
      </c>
      <c r="R33" s="1103"/>
      <c r="S33" s="1103"/>
      <c r="T33" s="1103"/>
      <c r="U33" s="1103"/>
      <c r="V33" s="1103">
        <v>345</v>
      </c>
      <c r="W33" s="1103"/>
      <c r="X33" s="1103"/>
      <c r="Y33" s="1103"/>
      <c r="Z33" s="1103"/>
      <c r="AA33" s="1103">
        <v>5</v>
      </c>
      <c r="AB33" s="1103"/>
      <c r="AC33" s="1103"/>
      <c r="AD33" s="1103"/>
      <c r="AE33" s="1104"/>
      <c r="AF33" s="1099">
        <v>177</v>
      </c>
      <c r="AG33" s="1100"/>
      <c r="AH33" s="1100"/>
      <c r="AI33" s="1100"/>
      <c r="AJ33" s="1101"/>
      <c r="AK33" s="1044">
        <v>30</v>
      </c>
      <c r="AL33" s="1035"/>
      <c r="AM33" s="1035"/>
      <c r="AN33" s="1035"/>
      <c r="AO33" s="1035"/>
      <c r="AP33" s="1035">
        <v>471</v>
      </c>
      <c r="AQ33" s="1035"/>
      <c r="AR33" s="1035"/>
      <c r="AS33" s="1035"/>
      <c r="AT33" s="1035"/>
      <c r="AU33" s="1035">
        <v>285</v>
      </c>
      <c r="AV33" s="1035"/>
      <c r="AW33" s="1035"/>
      <c r="AX33" s="1035"/>
      <c r="AY33" s="1035"/>
      <c r="AZ33" s="1105" t="s">
        <v>581</v>
      </c>
      <c r="BA33" s="1105"/>
      <c r="BB33" s="1105"/>
      <c r="BC33" s="1105"/>
      <c r="BD33" s="1105"/>
      <c r="BE33" s="1036" t="s">
        <v>404</v>
      </c>
      <c r="BF33" s="1036"/>
      <c r="BG33" s="1036"/>
      <c r="BH33" s="1036"/>
      <c r="BI33" s="1037"/>
      <c r="BJ33" s="228"/>
      <c r="BK33" s="228"/>
      <c r="BL33" s="228"/>
      <c r="BM33" s="228"/>
      <c r="BN33" s="228"/>
      <c r="BO33" s="237"/>
      <c r="BP33" s="237"/>
      <c r="BQ33" s="234">
        <v>27</v>
      </c>
      <c r="BR33" s="235"/>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26"/>
    </row>
    <row r="34" spans="1:131" ht="26.25" customHeight="1" x14ac:dyDescent="0.15">
      <c r="A34" s="238">
        <v>7</v>
      </c>
      <c r="B34" s="1094" t="s">
        <v>407</v>
      </c>
      <c r="C34" s="1095"/>
      <c r="D34" s="1095"/>
      <c r="E34" s="1095"/>
      <c r="F34" s="1095"/>
      <c r="G34" s="1095"/>
      <c r="H34" s="1095"/>
      <c r="I34" s="1095"/>
      <c r="J34" s="1095"/>
      <c r="K34" s="1095"/>
      <c r="L34" s="1095"/>
      <c r="M34" s="1095"/>
      <c r="N34" s="1095"/>
      <c r="O34" s="1095"/>
      <c r="P34" s="1096"/>
      <c r="Q34" s="1102">
        <v>1810</v>
      </c>
      <c r="R34" s="1103"/>
      <c r="S34" s="1103"/>
      <c r="T34" s="1103"/>
      <c r="U34" s="1103"/>
      <c r="V34" s="1103">
        <v>1889</v>
      </c>
      <c r="W34" s="1103"/>
      <c r="X34" s="1103"/>
      <c r="Y34" s="1103"/>
      <c r="Z34" s="1103"/>
      <c r="AA34" s="1103">
        <v>-79</v>
      </c>
      <c r="AB34" s="1103"/>
      <c r="AC34" s="1103"/>
      <c r="AD34" s="1103"/>
      <c r="AE34" s="1104"/>
      <c r="AF34" s="1099">
        <v>48</v>
      </c>
      <c r="AG34" s="1100"/>
      <c r="AH34" s="1100"/>
      <c r="AI34" s="1100"/>
      <c r="AJ34" s="1101"/>
      <c r="AK34" s="1044">
        <v>998</v>
      </c>
      <c r="AL34" s="1035"/>
      <c r="AM34" s="1035"/>
      <c r="AN34" s="1035"/>
      <c r="AO34" s="1035"/>
      <c r="AP34" s="1035">
        <v>6576</v>
      </c>
      <c r="AQ34" s="1035"/>
      <c r="AR34" s="1035"/>
      <c r="AS34" s="1035"/>
      <c r="AT34" s="1035"/>
      <c r="AU34" s="1035">
        <v>6195</v>
      </c>
      <c r="AV34" s="1035"/>
      <c r="AW34" s="1035"/>
      <c r="AX34" s="1035"/>
      <c r="AY34" s="1035"/>
      <c r="AZ34" s="1105" t="s">
        <v>581</v>
      </c>
      <c r="BA34" s="1105"/>
      <c r="BB34" s="1105"/>
      <c r="BC34" s="1105"/>
      <c r="BD34" s="1105"/>
      <c r="BE34" s="1036" t="s">
        <v>404</v>
      </c>
      <c r="BF34" s="1036"/>
      <c r="BG34" s="1036"/>
      <c r="BH34" s="1036"/>
      <c r="BI34" s="1037"/>
      <c r="BJ34" s="228"/>
      <c r="BK34" s="228"/>
      <c r="BL34" s="228"/>
      <c r="BM34" s="228"/>
      <c r="BN34" s="228"/>
      <c r="BO34" s="237"/>
      <c r="BP34" s="237"/>
      <c r="BQ34" s="234">
        <v>28</v>
      </c>
      <c r="BR34" s="235"/>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26"/>
    </row>
    <row r="35" spans="1:131" ht="26.25" customHeight="1" x14ac:dyDescent="0.15">
      <c r="A35" s="238">
        <v>8</v>
      </c>
      <c r="B35" s="1094" t="s">
        <v>408</v>
      </c>
      <c r="C35" s="1095"/>
      <c r="D35" s="1095"/>
      <c r="E35" s="1095"/>
      <c r="F35" s="1095"/>
      <c r="G35" s="1095"/>
      <c r="H35" s="1095"/>
      <c r="I35" s="1095"/>
      <c r="J35" s="1095"/>
      <c r="K35" s="1095"/>
      <c r="L35" s="1095"/>
      <c r="M35" s="1095"/>
      <c r="N35" s="1095"/>
      <c r="O35" s="1095"/>
      <c r="P35" s="1096"/>
      <c r="Q35" s="1102">
        <v>12013</v>
      </c>
      <c r="R35" s="1103"/>
      <c r="S35" s="1103"/>
      <c r="T35" s="1103"/>
      <c r="U35" s="1103"/>
      <c r="V35" s="1103">
        <v>11220</v>
      </c>
      <c r="W35" s="1103"/>
      <c r="X35" s="1103"/>
      <c r="Y35" s="1103"/>
      <c r="Z35" s="1103"/>
      <c r="AA35" s="1103">
        <v>793</v>
      </c>
      <c r="AB35" s="1103"/>
      <c r="AC35" s="1103"/>
      <c r="AD35" s="1103"/>
      <c r="AE35" s="1104"/>
      <c r="AF35" s="1099">
        <v>2223</v>
      </c>
      <c r="AG35" s="1100"/>
      <c r="AH35" s="1100"/>
      <c r="AI35" s="1100"/>
      <c r="AJ35" s="1101"/>
      <c r="AK35" s="1044">
        <v>1728</v>
      </c>
      <c r="AL35" s="1035"/>
      <c r="AM35" s="1035"/>
      <c r="AN35" s="1035"/>
      <c r="AO35" s="1035"/>
      <c r="AP35" s="1035">
        <v>3279</v>
      </c>
      <c r="AQ35" s="1035"/>
      <c r="AR35" s="1035"/>
      <c r="AS35" s="1035"/>
      <c r="AT35" s="1035"/>
      <c r="AU35" s="1035">
        <v>3246</v>
      </c>
      <c r="AV35" s="1035"/>
      <c r="AW35" s="1035"/>
      <c r="AX35" s="1035"/>
      <c r="AY35" s="1035"/>
      <c r="AZ35" s="1105" t="s">
        <v>581</v>
      </c>
      <c r="BA35" s="1105"/>
      <c r="BB35" s="1105"/>
      <c r="BC35" s="1105"/>
      <c r="BD35" s="1105"/>
      <c r="BE35" s="1036" t="s">
        <v>404</v>
      </c>
      <c r="BF35" s="1036"/>
      <c r="BG35" s="1036"/>
      <c r="BH35" s="1036"/>
      <c r="BI35" s="1037"/>
      <c r="BJ35" s="228"/>
      <c r="BK35" s="228"/>
      <c r="BL35" s="228"/>
      <c r="BM35" s="228"/>
      <c r="BN35" s="228"/>
      <c r="BO35" s="237"/>
      <c r="BP35" s="237"/>
      <c r="BQ35" s="234">
        <v>29</v>
      </c>
      <c r="BR35" s="235"/>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26"/>
    </row>
    <row r="36" spans="1:131" ht="26.25" customHeight="1" x14ac:dyDescent="0.15">
      <c r="A36" s="238">
        <v>9</v>
      </c>
      <c r="B36" s="1094" t="s">
        <v>409</v>
      </c>
      <c r="C36" s="1095"/>
      <c r="D36" s="1095"/>
      <c r="E36" s="1095"/>
      <c r="F36" s="1095"/>
      <c r="G36" s="1095"/>
      <c r="H36" s="1095"/>
      <c r="I36" s="1095"/>
      <c r="J36" s="1095"/>
      <c r="K36" s="1095"/>
      <c r="L36" s="1095"/>
      <c r="M36" s="1095"/>
      <c r="N36" s="1095"/>
      <c r="O36" s="1095"/>
      <c r="P36" s="1096"/>
      <c r="Q36" s="1102">
        <v>338</v>
      </c>
      <c r="R36" s="1103"/>
      <c r="S36" s="1103"/>
      <c r="T36" s="1103"/>
      <c r="U36" s="1103"/>
      <c r="V36" s="1103">
        <v>337</v>
      </c>
      <c r="W36" s="1103"/>
      <c r="X36" s="1103"/>
      <c r="Y36" s="1103"/>
      <c r="Z36" s="1103"/>
      <c r="AA36" s="1103">
        <v>0</v>
      </c>
      <c r="AB36" s="1103"/>
      <c r="AC36" s="1103"/>
      <c r="AD36" s="1103"/>
      <c r="AE36" s="1104"/>
      <c r="AF36" s="1099">
        <v>0</v>
      </c>
      <c r="AG36" s="1100"/>
      <c r="AH36" s="1100"/>
      <c r="AI36" s="1100"/>
      <c r="AJ36" s="1101"/>
      <c r="AK36" s="1044">
        <v>179</v>
      </c>
      <c r="AL36" s="1035"/>
      <c r="AM36" s="1035"/>
      <c r="AN36" s="1035"/>
      <c r="AO36" s="1035"/>
      <c r="AP36" s="1035">
        <v>622</v>
      </c>
      <c r="AQ36" s="1035"/>
      <c r="AR36" s="1035"/>
      <c r="AS36" s="1035"/>
      <c r="AT36" s="1035"/>
      <c r="AU36" s="1035">
        <v>544</v>
      </c>
      <c r="AV36" s="1035"/>
      <c r="AW36" s="1035"/>
      <c r="AX36" s="1035"/>
      <c r="AY36" s="1035"/>
      <c r="AZ36" s="1105" t="s">
        <v>581</v>
      </c>
      <c r="BA36" s="1105"/>
      <c r="BB36" s="1105"/>
      <c r="BC36" s="1105"/>
      <c r="BD36" s="1105"/>
      <c r="BE36" s="1036" t="s">
        <v>410</v>
      </c>
      <c r="BF36" s="1036"/>
      <c r="BG36" s="1036"/>
      <c r="BH36" s="1036"/>
      <c r="BI36" s="1037"/>
      <c r="BJ36" s="228"/>
      <c r="BK36" s="228"/>
      <c r="BL36" s="228"/>
      <c r="BM36" s="228"/>
      <c r="BN36" s="228"/>
      <c r="BO36" s="237"/>
      <c r="BP36" s="237"/>
      <c r="BQ36" s="234">
        <v>30</v>
      </c>
      <c r="BR36" s="235"/>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26"/>
    </row>
    <row r="37" spans="1:131" ht="26.25" customHeight="1" x14ac:dyDescent="0.15">
      <c r="A37" s="238">
        <v>10</v>
      </c>
      <c r="B37" s="1094" t="s">
        <v>411</v>
      </c>
      <c r="C37" s="1095"/>
      <c r="D37" s="1095"/>
      <c r="E37" s="1095"/>
      <c r="F37" s="1095"/>
      <c r="G37" s="1095"/>
      <c r="H37" s="1095"/>
      <c r="I37" s="1095"/>
      <c r="J37" s="1095"/>
      <c r="K37" s="1095"/>
      <c r="L37" s="1095"/>
      <c r="M37" s="1095"/>
      <c r="N37" s="1095"/>
      <c r="O37" s="1095"/>
      <c r="P37" s="1096"/>
      <c r="Q37" s="1102">
        <v>5</v>
      </c>
      <c r="R37" s="1103"/>
      <c r="S37" s="1103"/>
      <c r="T37" s="1103"/>
      <c r="U37" s="1103"/>
      <c r="V37" s="1103">
        <v>5</v>
      </c>
      <c r="W37" s="1103"/>
      <c r="X37" s="1103"/>
      <c r="Y37" s="1103"/>
      <c r="Z37" s="1103"/>
      <c r="AA37" s="1103">
        <v>0</v>
      </c>
      <c r="AB37" s="1103"/>
      <c r="AC37" s="1103"/>
      <c r="AD37" s="1103"/>
      <c r="AE37" s="1104"/>
      <c r="AF37" s="1099">
        <v>0</v>
      </c>
      <c r="AG37" s="1100"/>
      <c r="AH37" s="1100"/>
      <c r="AI37" s="1100"/>
      <c r="AJ37" s="1101"/>
      <c r="AK37" s="1044">
        <v>4</v>
      </c>
      <c r="AL37" s="1035"/>
      <c r="AM37" s="1035"/>
      <c r="AN37" s="1035"/>
      <c r="AO37" s="1035"/>
      <c r="AP37" s="1035" t="s">
        <v>578</v>
      </c>
      <c r="AQ37" s="1035"/>
      <c r="AR37" s="1035"/>
      <c r="AS37" s="1035"/>
      <c r="AT37" s="1035"/>
      <c r="AU37" s="1035" t="s">
        <v>578</v>
      </c>
      <c r="AV37" s="1035"/>
      <c r="AW37" s="1035"/>
      <c r="AX37" s="1035"/>
      <c r="AY37" s="1035"/>
      <c r="AZ37" s="1105" t="s">
        <v>578</v>
      </c>
      <c r="BA37" s="1105"/>
      <c r="BB37" s="1105"/>
      <c r="BC37" s="1105"/>
      <c r="BD37" s="1105"/>
      <c r="BE37" s="1036" t="s">
        <v>583</v>
      </c>
      <c r="BF37" s="1036"/>
      <c r="BG37" s="1036"/>
      <c r="BH37" s="1036"/>
      <c r="BI37" s="1037"/>
      <c r="BJ37" s="228"/>
      <c r="BK37" s="228"/>
      <c r="BL37" s="228"/>
      <c r="BM37" s="228"/>
      <c r="BN37" s="228"/>
      <c r="BO37" s="237"/>
      <c r="BP37" s="237"/>
      <c r="BQ37" s="234">
        <v>31</v>
      </c>
      <c r="BR37" s="235"/>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26"/>
    </row>
    <row r="38" spans="1:131" ht="26.25" customHeight="1" x14ac:dyDescent="0.15">
      <c r="A38" s="238">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28"/>
      <c r="BK38" s="228"/>
      <c r="BL38" s="228"/>
      <c r="BM38" s="228"/>
      <c r="BN38" s="228"/>
      <c r="BO38" s="237"/>
      <c r="BP38" s="237"/>
      <c r="BQ38" s="234">
        <v>32</v>
      </c>
      <c r="BR38" s="235"/>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26"/>
    </row>
    <row r="39" spans="1:131" ht="26.25" customHeight="1" x14ac:dyDescent="0.15">
      <c r="A39" s="238">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28"/>
      <c r="BK39" s="228"/>
      <c r="BL39" s="228"/>
      <c r="BM39" s="228"/>
      <c r="BN39" s="228"/>
      <c r="BO39" s="237"/>
      <c r="BP39" s="237"/>
      <c r="BQ39" s="234">
        <v>33</v>
      </c>
      <c r="BR39" s="235"/>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26"/>
    </row>
    <row r="40" spans="1:131" ht="26.25" customHeight="1" x14ac:dyDescent="0.15">
      <c r="A40" s="234">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28"/>
      <c r="BK40" s="228"/>
      <c r="BL40" s="228"/>
      <c r="BM40" s="228"/>
      <c r="BN40" s="228"/>
      <c r="BO40" s="237"/>
      <c r="BP40" s="237"/>
      <c r="BQ40" s="234">
        <v>34</v>
      </c>
      <c r="BR40" s="235"/>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26"/>
    </row>
    <row r="41" spans="1:131" ht="26.25" customHeight="1" x14ac:dyDescent="0.15">
      <c r="A41" s="234">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28"/>
      <c r="BK41" s="228"/>
      <c r="BL41" s="228"/>
      <c r="BM41" s="228"/>
      <c r="BN41" s="228"/>
      <c r="BO41" s="237"/>
      <c r="BP41" s="237"/>
      <c r="BQ41" s="234">
        <v>35</v>
      </c>
      <c r="BR41" s="235"/>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26"/>
    </row>
    <row r="42" spans="1:131" ht="26.25" customHeight="1" x14ac:dyDescent="0.15">
      <c r="A42" s="234">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28"/>
      <c r="BK42" s="228"/>
      <c r="BL42" s="228"/>
      <c r="BM42" s="228"/>
      <c r="BN42" s="228"/>
      <c r="BO42" s="237"/>
      <c r="BP42" s="237"/>
      <c r="BQ42" s="234">
        <v>36</v>
      </c>
      <c r="BR42" s="235"/>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26"/>
    </row>
    <row r="43" spans="1:131" ht="26.25" customHeight="1" x14ac:dyDescent="0.15">
      <c r="A43" s="234">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28"/>
      <c r="BK43" s="228"/>
      <c r="BL43" s="228"/>
      <c r="BM43" s="228"/>
      <c r="BN43" s="228"/>
      <c r="BO43" s="237"/>
      <c r="BP43" s="237"/>
      <c r="BQ43" s="234">
        <v>37</v>
      </c>
      <c r="BR43" s="235"/>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26"/>
    </row>
    <row r="44" spans="1:131" ht="26.25" customHeight="1" x14ac:dyDescent="0.15">
      <c r="A44" s="234">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28"/>
      <c r="BK44" s="228"/>
      <c r="BL44" s="228"/>
      <c r="BM44" s="228"/>
      <c r="BN44" s="228"/>
      <c r="BO44" s="237"/>
      <c r="BP44" s="237"/>
      <c r="BQ44" s="234">
        <v>38</v>
      </c>
      <c r="BR44" s="235"/>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26"/>
    </row>
    <row r="45" spans="1:131" ht="26.25" customHeight="1" x14ac:dyDescent="0.15">
      <c r="A45" s="234">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28"/>
      <c r="BK45" s="228"/>
      <c r="BL45" s="228"/>
      <c r="BM45" s="228"/>
      <c r="BN45" s="228"/>
      <c r="BO45" s="237"/>
      <c r="BP45" s="237"/>
      <c r="BQ45" s="234">
        <v>39</v>
      </c>
      <c r="BR45" s="235"/>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26"/>
    </row>
    <row r="46" spans="1:131" ht="26.25" customHeight="1" x14ac:dyDescent="0.15">
      <c r="A46" s="234">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28"/>
      <c r="BK46" s="228"/>
      <c r="BL46" s="228"/>
      <c r="BM46" s="228"/>
      <c r="BN46" s="228"/>
      <c r="BO46" s="237"/>
      <c r="BP46" s="237"/>
      <c r="BQ46" s="234">
        <v>40</v>
      </c>
      <c r="BR46" s="235"/>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26"/>
    </row>
    <row r="47" spans="1:131" ht="26.25" customHeight="1" x14ac:dyDescent="0.15">
      <c r="A47" s="234">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28"/>
      <c r="BK47" s="228"/>
      <c r="BL47" s="228"/>
      <c r="BM47" s="228"/>
      <c r="BN47" s="228"/>
      <c r="BO47" s="237"/>
      <c r="BP47" s="237"/>
      <c r="BQ47" s="234">
        <v>41</v>
      </c>
      <c r="BR47" s="235"/>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26"/>
    </row>
    <row r="48" spans="1:131" ht="26.25" customHeight="1" x14ac:dyDescent="0.15">
      <c r="A48" s="234">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28"/>
      <c r="BK48" s="228"/>
      <c r="BL48" s="228"/>
      <c r="BM48" s="228"/>
      <c r="BN48" s="228"/>
      <c r="BO48" s="237"/>
      <c r="BP48" s="237"/>
      <c r="BQ48" s="234">
        <v>42</v>
      </c>
      <c r="BR48" s="235"/>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26"/>
    </row>
    <row r="49" spans="1:131" ht="26.25" customHeight="1" x14ac:dyDescent="0.15">
      <c r="A49" s="234">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28"/>
      <c r="BK49" s="228"/>
      <c r="BL49" s="228"/>
      <c r="BM49" s="228"/>
      <c r="BN49" s="228"/>
      <c r="BO49" s="237"/>
      <c r="BP49" s="237"/>
      <c r="BQ49" s="234">
        <v>43</v>
      </c>
      <c r="BR49" s="235"/>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26"/>
    </row>
    <row r="50" spans="1:131" ht="26.25" customHeight="1" x14ac:dyDescent="0.15">
      <c r="A50" s="234">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28"/>
      <c r="BK50" s="228"/>
      <c r="BL50" s="228"/>
      <c r="BM50" s="228"/>
      <c r="BN50" s="228"/>
      <c r="BO50" s="237"/>
      <c r="BP50" s="237"/>
      <c r="BQ50" s="234">
        <v>44</v>
      </c>
      <c r="BR50" s="235"/>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26"/>
    </row>
    <row r="51" spans="1:131" ht="26.25" customHeight="1" x14ac:dyDescent="0.15">
      <c r="A51" s="234">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28"/>
      <c r="BK51" s="228"/>
      <c r="BL51" s="228"/>
      <c r="BM51" s="228"/>
      <c r="BN51" s="228"/>
      <c r="BO51" s="237"/>
      <c r="BP51" s="237"/>
      <c r="BQ51" s="234">
        <v>45</v>
      </c>
      <c r="BR51" s="235"/>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26"/>
    </row>
    <row r="52" spans="1:131" ht="26.25" customHeight="1" x14ac:dyDescent="0.15">
      <c r="A52" s="234">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28"/>
      <c r="BK52" s="228"/>
      <c r="BL52" s="228"/>
      <c r="BM52" s="228"/>
      <c r="BN52" s="228"/>
      <c r="BO52" s="237"/>
      <c r="BP52" s="237"/>
      <c r="BQ52" s="234">
        <v>46</v>
      </c>
      <c r="BR52" s="235"/>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26"/>
    </row>
    <row r="53" spans="1:131" ht="26.25" customHeight="1" x14ac:dyDescent="0.15">
      <c r="A53" s="234">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28"/>
      <c r="BK53" s="228"/>
      <c r="BL53" s="228"/>
      <c r="BM53" s="228"/>
      <c r="BN53" s="228"/>
      <c r="BO53" s="237"/>
      <c r="BP53" s="237"/>
      <c r="BQ53" s="234">
        <v>47</v>
      </c>
      <c r="BR53" s="235"/>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26"/>
    </row>
    <row r="54" spans="1:131" ht="26.25" customHeight="1" x14ac:dyDescent="0.15">
      <c r="A54" s="234">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28"/>
      <c r="BK54" s="228"/>
      <c r="BL54" s="228"/>
      <c r="BM54" s="228"/>
      <c r="BN54" s="228"/>
      <c r="BO54" s="237"/>
      <c r="BP54" s="237"/>
      <c r="BQ54" s="234">
        <v>48</v>
      </c>
      <c r="BR54" s="235"/>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26"/>
    </row>
    <row r="55" spans="1:131" ht="26.25" customHeight="1" x14ac:dyDescent="0.15">
      <c r="A55" s="234">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28"/>
      <c r="BK55" s="228"/>
      <c r="BL55" s="228"/>
      <c r="BM55" s="228"/>
      <c r="BN55" s="228"/>
      <c r="BO55" s="237"/>
      <c r="BP55" s="237"/>
      <c r="BQ55" s="234">
        <v>49</v>
      </c>
      <c r="BR55" s="235"/>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26"/>
    </row>
    <row r="56" spans="1:131" ht="26.25" customHeight="1" x14ac:dyDescent="0.15">
      <c r="A56" s="234">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28"/>
      <c r="BK56" s="228"/>
      <c r="BL56" s="228"/>
      <c r="BM56" s="228"/>
      <c r="BN56" s="228"/>
      <c r="BO56" s="237"/>
      <c r="BP56" s="237"/>
      <c r="BQ56" s="234">
        <v>50</v>
      </c>
      <c r="BR56" s="235"/>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26"/>
    </row>
    <row r="57" spans="1:131" ht="26.25" customHeight="1" x14ac:dyDescent="0.15">
      <c r="A57" s="234">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28"/>
      <c r="BK57" s="228"/>
      <c r="BL57" s="228"/>
      <c r="BM57" s="228"/>
      <c r="BN57" s="228"/>
      <c r="BO57" s="237"/>
      <c r="BP57" s="237"/>
      <c r="BQ57" s="234">
        <v>51</v>
      </c>
      <c r="BR57" s="235"/>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26"/>
    </row>
    <row r="58" spans="1:131" ht="26.25" customHeight="1" x14ac:dyDescent="0.15">
      <c r="A58" s="234">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28"/>
      <c r="BK58" s="228"/>
      <c r="BL58" s="228"/>
      <c r="BM58" s="228"/>
      <c r="BN58" s="228"/>
      <c r="BO58" s="237"/>
      <c r="BP58" s="237"/>
      <c r="BQ58" s="234">
        <v>52</v>
      </c>
      <c r="BR58" s="235"/>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26"/>
    </row>
    <row r="59" spans="1:131" ht="26.25" customHeight="1" x14ac:dyDescent="0.15">
      <c r="A59" s="234">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28"/>
      <c r="BK59" s="228"/>
      <c r="BL59" s="228"/>
      <c r="BM59" s="228"/>
      <c r="BN59" s="228"/>
      <c r="BO59" s="237"/>
      <c r="BP59" s="237"/>
      <c r="BQ59" s="234">
        <v>53</v>
      </c>
      <c r="BR59" s="235"/>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26"/>
    </row>
    <row r="60" spans="1:131" ht="26.25" customHeight="1" x14ac:dyDescent="0.15">
      <c r="A60" s="234">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28"/>
      <c r="BK60" s="228"/>
      <c r="BL60" s="228"/>
      <c r="BM60" s="228"/>
      <c r="BN60" s="228"/>
      <c r="BO60" s="237"/>
      <c r="BP60" s="237"/>
      <c r="BQ60" s="234">
        <v>54</v>
      </c>
      <c r="BR60" s="235"/>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26"/>
    </row>
    <row r="61" spans="1:131" ht="26.25" customHeight="1" thickBot="1" x14ac:dyDescent="0.2">
      <c r="A61" s="234">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28"/>
      <c r="BK61" s="228"/>
      <c r="BL61" s="228"/>
      <c r="BM61" s="228"/>
      <c r="BN61" s="228"/>
      <c r="BO61" s="237"/>
      <c r="BP61" s="237"/>
      <c r="BQ61" s="234">
        <v>55</v>
      </c>
      <c r="BR61" s="235"/>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26"/>
    </row>
    <row r="62" spans="1:131" ht="26.25" customHeight="1" x14ac:dyDescent="0.15">
      <c r="A62" s="234">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412</v>
      </c>
      <c r="BK62" s="1092"/>
      <c r="BL62" s="1092"/>
      <c r="BM62" s="1092"/>
      <c r="BN62" s="1093"/>
      <c r="BO62" s="237"/>
      <c r="BP62" s="237"/>
      <c r="BQ62" s="234">
        <v>56</v>
      </c>
      <c r="BR62" s="235"/>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26"/>
    </row>
    <row r="63" spans="1:131" ht="26.25" customHeight="1" thickBot="1" x14ac:dyDescent="0.2">
      <c r="A63" s="236" t="s">
        <v>388</v>
      </c>
      <c r="B63" s="1001" t="s">
        <v>413</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4163</v>
      </c>
      <c r="AG63" s="1023"/>
      <c r="AH63" s="1023"/>
      <c r="AI63" s="1023"/>
      <c r="AJ63" s="1086"/>
      <c r="AK63" s="1087"/>
      <c r="AL63" s="1027"/>
      <c r="AM63" s="1027"/>
      <c r="AN63" s="1027"/>
      <c r="AO63" s="1027"/>
      <c r="AP63" s="1023">
        <f>+SUM(AP31:AP36)</f>
        <v>19953</v>
      </c>
      <c r="AQ63" s="1023"/>
      <c r="AR63" s="1023"/>
      <c r="AS63" s="1023"/>
      <c r="AT63" s="1023"/>
      <c r="AU63" s="1023">
        <f>+SUM(AU31:AU36)</f>
        <v>11439</v>
      </c>
      <c r="AV63" s="1023"/>
      <c r="AW63" s="1023"/>
      <c r="AX63" s="1023"/>
      <c r="AY63" s="1023"/>
      <c r="AZ63" s="1081"/>
      <c r="BA63" s="1081"/>
      <c r="BB63" s="1081"/>
      <c r="BC63" s="1081"/>
      <c r="BD63" s="1081"/>
      <c r="BE63" s="1024"/>
      <c r="BF63" s="1024"/>
      <c r="BG63" s="1024"/>
      <c r="BH63" s="1024"/>
      <c r="BI63" s="1025"/>
      <c r="BJ63" s="1082" t="s">
        <v>127</v>
      </c>
      <c r="BK63" s="1017"/>
      <c r="BL63" s="1017"/>
      <c r="BM63" s="1017"/>
      <c r="BN63" s="1083"/>
      <c r="BO63" s="237"/>
      <c r="BP63" s="237"/>
      <c r="BQ63" s="234">
        <v>57</v>
      </c>
      <c r="BR63" s="235"/>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26"/>
    </row>
    <row r="65" spans="1:131" ht="26.25" customHeight="1" thickBot="1" x14ac:dyDescent="0.2">
      <c r="A65" s="228" t="s">
        <v>414</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26"/>
    </row>
    <row r="66" spans="1:131" ht="26.25" customHeight="1" x14ac:dyDescent="0.15">
      <c r="A66" s="1059" t="s">
        <v>415</v>
      </c>
      <c r="B66" s="1060"/>
      <c r="C66" s="1060"/>
      <c r="D66" s="1060"/>
      <c r="E66" s="1060"/>
      <c r="F66" s="1060"/>
      <c r="G66" s="1060"/>
      <c r="H66" s="1060"/>
      <c r="I66" s="1060"/>
      <c r="J66" s="1060"/>
      <c r="K66" s="1060"/>
      <c r="L66" s="1060"/>
      <c r="M66" s="1060"/>
      <c r="N66" s="1060"/>
      <c r="O66" s="1060"/>
      <c r="P66" s="1061"/>
      <c r="Q66" s="1065" t="s">
        <v>392</v>
      </c>
      <c r="R66" s="1066"/>
      <c r="S66" s="1066"/>
      <c r="T66" s="1066"/>
      <c r="U66" s="1067"/>
      <c r="V66" s="1065" t="s">
        <v>416</v>
      </c>
      <c r="W66" s="1066"/>
      <c r="X66" s="1066"/>
      <c r="Y66" s="1066"/>
      <c r="Z66" s="1067"/>
      <c r="AA66" s="1065" t="s">
        <v>394</v>
      </c>
      <c r="AB66" s="1066"/>
      <c r="AC66" s="1066"/>
      <c r="AD66" s="1066"/>
      <c r="AE66" s="1067"/>
      <c r="AF66" s="1071" t="s">
        <v>417</v>
      </c>
      <c r="AG66" s="1072"/>
      <c r="AH66" s="1072"/>
      <c r="AI66" s="1072"/>
      <c r="AJ66" s="1073"/>
      <c r="AK66" s="1065" t="s">
        <v>418</v>
      </c>
      <c r="AL66" s="1060"/>
      <c r="AM66" s="1060"/>
      <c r="AN66" s="1060"/>
      <c r="AO66" s="1061"/>
      <c r="AP66" s="1065" t="s">
        <v>419</v>
      </c>
      <c r="AQ66" s="1066"/>
      <c r="AR66" s="1066"/>
      <c r="AS66" s="1066"/>
      <c r="AT66" s="1067"/>
      <c r="AU66" s="1065" t="s">
        <v>420</v>
      </c>
      <c r="AV66" s="1066"/>
      <c r="AW66" s="1066"/>
      <c r="AX66" s="1066"/>
      <c r="AY66" s="1067"/>
      <c r="AZ66" s="1065" t="s">
        <v>376</v>
      </c>
      <c r="BA66" s="1066"/>
      <c r="BB66" s="1066"/>
      <c r="BC66" s="1066"/>
      <c r="BD66" s="1079"/>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x14ac:dyDescent="0.2">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x14ac:dyDescent="0.15">
      <c r="A68" s="232">
        <v>1</v>
      </c>
      <c r="B68" s="1049" t="s">
        <v>584</v>
      </c>
      <c r="C68" s="1050"/>
      <c r="D68" s="1050"/>
      <c r="E68" s="1050"/>
      <c r="F68" s="1050"/>
      <c r="G68" s="1050"/>
      <c r="H68" s="1050"/>
      <c r="I68" s="1050"/>
      <c r="J68" s="1050"/>
      <c r="K68" s="1050"/>
      <c r="L68" s="1050"/>
      <c r="M68" s="1050"/>
      <c r="N68" s="1050"/>
      <c r="O68" s="1050"/>
      <c r="P68" s="1051"/>
      <c r="Q68" s="1052">
        <v>10978</v>
      </c>
      <c r="R68" s="1046"/>
      <c r="S68" s="1046"/>
      <c r="T68" s="1046"/>
      <c r="U68" s="1046"/>
      <c r="V68" s="1046">
        <v>10532</v>
      </c>
      <c r="W68" s="1046"/>
      <c r="X68" s="1046"/>
      <c r="Y68" s="1046"/>
      <c r="Z68" s="1046"/>
      <c r="AA68" s="1046">
        <v>446</v>
      </c>
      <c r="AB68" s="1046"/>
      <c r="AC68" s="1046"/>
      <c r="AD68" s="1046"/>
      <c r="AE68" s="1046"/>
      <c r="AF68" s="1046">
        <v>446</v>
      </c>
      <c r="AG68" s="1046"/>
      <c r="AH68" s="1046"/>
      <c r="AI68" s="1046"/>
      <c r="AJ68" s="1046"/>
      <c r="AK68" s="1046">
        <v>660</v>
      </c>
      <c r="AL68" s="1046"/>
      <c r="AM68" s="1046"/>
      <c r="AN68" s="1046"/>
      <c r="AO68" s="1046"/>
      <c r="AP68" s="1046" t="s">
        <v>585</v>
      </c>
      <c r="AQ68" s="1046"/>
      <c r="AR68" s="1046"/>
      <c r="AS68" s="1046"/>
      <c r="AT68" s="1046"/>
      <c r="AU68" s="1046" t="s">
        <v>581</v>
      </c>
      <c r="AV68" s="1046"/>
      <c r="AW68" s="1046"/>
      <c r="AX68" s="1046"/>
      <c r="AY68" s="1046"/>
      <c r="AZ68" s="1047"/>
      <c r="BA68" s="1047"/>
      <c r="BB68" s="1047"/>
      <c r="BC68" s="1047"/>
      <c r="BD68" s="1048"/>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x14ac:dyDescent="0.15">
      <c r="A69" s="234">
        <v>2</v>
      </c>
      <c r="B69" s="1038" t="s">
        <v>586</v>
      </c>
      <c r="C69" s="1039"/>
      <c r="D69" s="1039"/>
      <c r="E69" s="1039"/>
      <c r="F69" s="1039"/>
      <c r="G69" s="1039"/>
      <c r="H69" s="1039"/>
      <c r="I69" s="1039"/>
      <c r="J69" s="1039"/>
      <c r="K69" s="1039"/>
      <c r="L69" s="1039"/>
      <c r="M69" s="1039"/>
      <c r="N69" s="1039"/>
      <c r="O69" s="1039"/>
      <c r="P69" s="1040"/>
      <c r="Q69" s="1042">
        <v>860</v>
      </c>
      <c r="R69" s="1043"/>
      <c r="S69" s="1043"/>
      <c r="T69" s="1043"/>
      <c r="U69" s="1044"/>
      <c r="V69" s="1045">
        <v>858</v>
      </c>
      <c r="W69" s="1043"/>
      <c r="X69" s="1043"/>
      <c r="Y69" s="1043"/>
      <c r="Z69" s="1044"/>
      <c r="AA69" s="1045">
        <v>2</v>
      </c>
      <c r="AB69" s="1043"/>
      <c r="AC69" s="1043"/>
      <c r="AD69" s="1043"/>
      <c r="AE69" s="1044"/>
      <c r="AF69" s="1045">
        <v>2</v>
      </c>
      <c r="AG69" s="1043"/>
      <c r="AH69" s="1043"/>
      <c r="AI69" s="1043"/>
      <c r="AJ69" s="1044"/>
      <c r="AK69" s="1045">
        <v>1</v>
      </c>
      <c r="AL69" s="1043"/>
      <c r="AM69" s="1043"/>
      <c r="AN69" s="1043"/>
      <c r="AO69" s="1044"/>
      <c r="AP69" s="1045" t="s">
        <v>578</v>
      </c>
      <c r="AQ69" s="1043"/>
      <c r="AR69" s="1043"/>
      <c r="AS69" s="1043"/>
      <c r="AT69" s="1044"/>
      <c r="AU69" s="1035" t="s">
        <v>581</v>
      </c>
      <c r="AV69" s="1035"/>
      <c r="AW69" s="1035"/>
      <c r="AX69" s="1035"/>
      <c r="AY69" s="1035"/>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x14ac:dyDescent="0.15">
      <c r="A70" s="234">
        <v>3</v>
      </c>
      <c r="B70" s="1038" t="s">
        <v>587</v>
      </c>
      <c r="C70" s="1039"/>
      <c r="D70" s="1039"/>
      <c r="E70" s="1039"/>
      <c r="F70" s="1039"/>
      <c r="G70" s="1039"/>
      <c r="H70" s="1039"/>
      <c r="I70" s="1039"/>
      <c r="J70" s="1039"/>
      <c r="K70" s="1039"/>
      <c r="L70" s="1039"/>
      <c r="M70" s="1039"/>
      <c r="N70" s="1039"/>
      <c r="O70" s="1039"/>
      <c r="P70" s="1040"/>
      <c r="Q70" s="1041">
        <v>1812</v>
      </c>
      <c r="R70" s="1035"/>
      <c r="S70" s="1035"/>
      <c r="T70" s="1035"/>
      <c r="U70" s="1035"/>
      <c r="V70" s="1035">
        <v>1778</v>
      </c>
      <c r="W70" s="1035"/>
      <c r="X70" s="1035"/>
      <c r="Y70" s="1035"/>
      <c r="Z70" s="1035"/>
      <c r="AA70" s="1035">
        <v>34</v>
      </c>
      <c r="AB70" s="1035"/>
      <c r="AC70" s="1035"/>
      <c r="AD70" s="1035"/>
      <c r="AE70" s="1035"/>
      <c r="AF70" s="1035">
        <v>29</v>
      </c>
      <c r="AG70" s="1035"/>
      <c r="AH70" s="1035"/>
      <c r="AI70" s="1035"/>
      <c r="AJ70" s="1035"/>
      <c r="AK70" s="1035">
        <v>17</v>
      </c>
      <c r="AL70" s="1035"/>
      <c r="AM70" s="1035"/>
      <c r="AN70" s="1035"/>
      <c r="AO70" s="1035"/>
      <c r="AP70" s="1035">
        <v>140</v>
      </c>
      <c r="AQ70" s="1035"/>
      <c r="AR70" s="1035"/>
      <c r="AS70" s="1035"/>
      <c r="AT70" s="1035"/>
      <c r="AU70" s="1035">
        <v>118</v>
      </c>
      <c r="AV70" s="1035"/>
      <c r="AW70" s="1035"/>
      <c r="AX70" s="1035"/>
      <c r="AY70" s="1035"/>
      <c r="AZ70" s="1036"/>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x14ac:dyDescent="0.15">
      <c r="A71" s="234">
        <v>4</v>
      </c>
      <c r="B71" s="1038" t="s">
        <v>588</v>
      </c>
      <c r="C71" s="1039"/>
      <c r="D71" s="1039"/>
      <c r="E71" s="1039"/>
      <c r="F71" s="1039"/>
      <c r="G71" s="1039"/>
      <c r="H71" s="1039"/>
      <c r="I71" s="1039"/>
      <c r="J71" s="1039"/>
      <c r="K71" s="1039"/>
      <c r="L71" s="1039"/>
      <c r="M71" s="1039"/>
      <c r="N71" s="1039"/>
      <c r="O71" s="1039"/>
      <c r="P71" s="1040"/>
      <c r="Q71" s="1041">
        <v>163</v>
      </c>
      <c r="R71" s="1035"/>
      <c r="S71" s="1035"/>
      <c r="T71" s="1035"/>
      <c r="U71" s="1035"/>
      <c r="V71" s="1035">
        <v>160</v>
      </c>
      <c r="W71" s="1035"/>
      <c r="X71" s="1035"/>
      <c r="Y71" s="1035"/>
      <c r="Z71" s="1035"/>
      <c r="AA71" s="1035">
        <v>3</v>
      </c>
      <c r="AB71" s="1035"/>
      <c r="AC71" s="1035"/>
      <c r="AD71" s="1035"/>
      <c r="AE71" s="1035"/>
      <c r="AF71" s="1035">
        <v>3</v>
      </c>
      <c r="AG71" s="1035"/>
      <c r="AH71" s="1035"/>
      <c r="AI71" s="1035"/>
      <c r="AJ71" s="1035"/>
      <c r="AK71" s="1035">
        <v>8</v>
      </c>
      <c r="AL71" s="1035"/>
      <c r="AM71" s="1035"/>
      <c r="AN71" s="1035"/>
      <c r="AO71" s="1035"/>
      <c r="AP71" s="1035" t="s">
        <v>578</v>
      </c>
      <c r="AQ71" s="1035"/>
      <c r="AR71" s="1035"/>
      <c r="AS71" s="1035"/>
      <c r="AT71" s="1035"/>
      <c r="AU71" s="1035" t="s">
        <v>581</v>
      </c>
      <c r="AV71" s="1035"/>
      <c r="AW71" s="1035"/>
      <c r="AX71" s="1035"/>
      <c r="AY71" s="1035"/>
      <c r="AZ71" s="1036"/>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x14ac:dyDescent="0.15">
      <c r="A72" s="234">
        <v>5</v>
      </c>
      <c r="B72" s="1038" t="s">
        <v>589</v>
      </c>
      <c r="C72" s="1039"/>
      <c r="D72" s="1039"/>
      <c r="E72" s="1039"/>
      <c r="F72" s="1039"/>
      <c r="G72" s="1039"/>
      <c r="H72" s="1039"/>
      <c r="I72" s="1039"/>
      <c r="J72" s="1039"/>
      <c r="K72" s="1039"/>
      <c r="L72" s="1039"/>
      <c r="M72" s="1039"/>
      <c r="N72" s="1039"/>
      <c r="O72" s="1039"/>
      <c r="P72" s="1040"/>
      <c r="Q72" s="1041">
        <v>249</v>
      </c>
      <c r="R72" s="1035"/>
      <c r="S72" s="1035"/>
      <c r="T72" s="1035"/>
      <c r="U72" s="1035"/>
      <c r="V72" s="1035">
        <v>171</v>
      </c>
      <c r="W72" s="1035"/>
      <c r="X72" s="1035"/>
      <c r="Y72" s="1035"/>
      <c r="Z72" s="1035"/>
      <c r="AA72" s="1035">
        <v>78</v>
      </c>
      <c r="AB72" s="1035"/>
      <c r="AC72" s="1035"/>
      <c r="AD72" s="1035"/>
      <c r="AE72" s="1035"/>
      <c r="AF72" s="1035">
        <v>78</v>
      </c>
      <c r="AG72" s="1035"/>
      <c r="AH72" s="1035"/>
      <c r="AI72" s="1035"/>
      <c r="AJ72" s="1035"/>
      <c r="AK72" s="1035">
        <v>35</v>
      </c>
      <c r="AL72" s="1035"/>
      <c r="AM72" s="1035"/>
      <c r="AN72" s="1035"/>
      <c r="AO72" s="1035"/>
      <c r="AP72" s="1035" t="s">
        <v>581</v>
      </c>
      <c r="AQ72" s="1035"/>
      <c r="AR72" s="1035"/>
      <c r="AS72" s="1035"/>
      <c r="AT72" s="1035"/>
      <c r="AU72" s="1035" t="s">
        <v>581</v>
      </c>
      <c r="AV72" s="1035"/>
      <c r="AW72" s="1035"/>
      <c r="AX72" s="1035"/>
      <c r="AY72" s="1035"/>
      <c r="AZ72" s="1036"/>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x14ac:dyDescent="0.15">
      <c r="A73" s="234">
        <v>6</v>
      </c>
      <c r="B73" s="1038" t="s">
        <v>590</v>
      </c>
      <c r="C73" s="1039"/>
      <c r="D73" s="1039"/>
      <c r="E73" s="1039"/>
      <c r="F73" s="1039"/>
      <c r="G73" s="1039"/>
      <c r="H73" s="1039"/>
      <c r="I73" s="1039"/>
      <c r="J73" s="1039"/>
      <c r="K73" s="1039"/>
      <c r="L73" s="1039"/>
      <c r="M73" s="1039"/>
      <c r="N73" s="1039"/>
      <c r="O73" s="1039"/>
      <c r="P73" s="1040"/>
      <c r="Q73" s="1041">
        <v>273284</v>
      </c>
      <c r="R73" s="1035"/>
      <c r="S73" s="1035"/>
      <c r="T73" s="1035"/>
      <c r="U73" s="1035"/>
      <c r="V73" s="1035">
        <v>266441</v>
      </c>
      <c r="W73" s="1035"/>
      <c r="X73" s="1035"/>
      <c r="Y73" s="1035"/>
      <c r="Z73" s="1035"/>
      <c r="AA73" s="1035">
        <v>6843</v>
      </c>
      <c r="AB73" s="1035"/>
      <c r="AC73" s="1035"/>
      <c r="AD73" s="1035"/>
      <c r="AE73" s="1035"/>
      <c r="AF73" s="1035">
        <v>6843</v>
      </c>
      <c r="AG73" s="1035"/>
      <c r="AH73" s="1035"/>
      <c r="AI73" s="1035"/>
      <c r="AJ73" s="1035"/>
      <c r="AK73" s="1035">
        <v>11003</v>
      </c>
      <c r="AL73" s="1035"/>
      <c r="AM73" s="1035"/>
      <c r="AN73" s="1035"/>
      <c r="AO73" s="1035"/>
      <c r="AP73" s="1035" t="s">
        <v>578</v>
      </c>
      <c r="AQ73" s="1035"/>
      <c r="AR73" s="1035"/>
      <c r="AS73" s="1035"/>
      <c r="AT73" s="1035"/>
      <c r="AU73" s="1035" t="s">
        <v>578</v>
      </c>
      <c r="AV73" s="1035"/>
      <c r="AW73" s="1035"/>
      <c r="AX73" s="1035"/>
      <c r="AY73" s="1035"/>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x14ac:dyDescent="0.15">
      <c r="A74" s="234">
        <v>7</v>
      </c>
      <c r="B74" s="1038"/>
      <c r="C74" s="1039"/>
      <c r="D74" s="1039"/>
      <c r="E74" s="1039"/>
      <c r="F74" s="1039"/>
      <c r="G74" s="1039"/>
      <c r="H74" s="1039"/>
      <c r="I74" s="1039"/>
      <c r="J74" s="1039"/>
      <c r="K74" s="1039"/>
      <c r="L74" s="1039"/>
      <c r="M74" s="1039"/>
      <c r="N74" s="1039"/>
      <c r="O74" s="1039"/>
      <c r="P74" s="1040"/>
      <c r="Q74" s="1041"/>
      <c r="R74" s="1035"/>
      <c r="S74" s="1035"/>
      <c r="T74" s="1035"/>
      <c r="U74" s="1035"/>
      <c r="V74" s="1035"/>
      <c r="W74" s="1035"/>
      <c r="X74" s="1035"/>
      <c r="Y74" s="1035"/>
      <c r="Z74" s="1035"/>
      <c r="AA74" s="1035"/>
      <c r="AB74" s="1035"/>
      <c r="AC74" s="1035"/>
      <c r="AD74" s="1035"/>
      <c r="AE74" s="1035"/>
      <c r="AF74" s="1035"/>
      <c r="AG74" s="1035"/>
      <c r="AH74" s="1035"/>
      <c r="AI74" s="1035"/>
      <c r="AJ74" s="1035"/>
      <c r="AK74" s="1035"/>
      <c r="AL74" s="1035"/>
      <c r="AM74" s="1035"/>
      <c r="AN74" s="1035"/>
      <c r="AO74" s="1035"/>
      <c r="AP74" s="1035"/>
      <c r="AQ74" s="1035"/>
      <c r="AR74" s="1035"/>
      <c r="AS74" s="1035"/>
      <c r="AT74" s="1035"/>
      <c r="AU74" s="1035"/>
      <c r="AV74" s="1035"/>
      <c r="AW74" s="1035"/>
      <c r="AX74" s="1035"/>
      <c r="AY74" s="1035"/>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x14ac:dyDescent="0.15">
      <c r="A75" s="234">
        <v>8</v>
      </c>
      <c r="B75" s="1038"/>
      <c r="C75" s="1039"/>
      <c r="D75" s="1039"/>
      <c r="E75" s="1039"/>
      <c r="F75" s="1039"/>
      <c r="G75" s="1039"/>
      <c r="H75" s="1039"/>
      <c r="I75" s="1039"/>
      <c r="J75" s="1039"/>
      <c r="K75" s="1039"/>
      <c r="L75" s="1039"/>
      <c r="M75" s="1039"/>
      <c r="N75" s="1039"/>
      <c r="O75" s="1039"/>
      <c r="P75" s="1040"/>
      <c r="Q75" s="1042"/>
      <c r="R75" s="1043"/>
      <c r="S75" s="1043"/>
      <c r="T75" s="1043"/>
      <c r="U75" s="1044"/>
      <c r="V75" s="1045"/>
      <c r="W75" s="1043"/>
      <c r="X75" s="1043"/>
      <c r="Y75" s="1043"/>
      <c r="Z75" s="1044"/>
      <c r="AA75" s="1045"/>
      <c r="AB75" s="1043"/>
      <c r="AC75" s="1043"/>
      <c r="AD75" s="1043"/>
      <c r="AE75" s="1044"/>
      <c r="AF75" s="1045"/>
      <c r="AG75" s="1043"/>
      <c r="AH75" s="1043"/>
      <c r="AI75" s="1043"/>
      <c r="AJ75" s="1044"/>
      <c r="AK75" s="1045"/>
      <c r="AL75" s="1043"/>
      <c r="AM75" s="1043"/>
      <c r="AN75" s="1043"/>
      <c r="AO75" s="1044"/>
      <c r="AP75" s="1045"/>
      <c r="AQ75" s="1043"/>
      <c r="AR75" s="1043"/>
      <c r="AS75" s="1043"/>
      <c r="AT75" s="1044"/>
      <c r="AU75" s="1045"/>
      <c r="AV75" s="1043"/>
      <c r="AW75" s="1043"/>
      <c r="AX75" s="1043"/>
      <c r="AY75" s="1044"/>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x14ac:dyDescent="0.15">
      <c r="A76" s="234">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x14ac:dyDescent="0.15">
      <c r="A77" s="234">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x14ac:dyDescent="0.15">
      <c r="A78" s="234">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x14ac:dyDescent="0.15">
      <c r="A79" s="234">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x14ac:dyDescent="0.15">
      <c r="A80" s="234">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x14ac:dyDescent="0.15">
      <c r="A81" s="234">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x14ac:dyDescent="0.15">
      <c r="A82" s="234">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x14ac:dyDescent="0.15">
      <c r="A83" s="234">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x14ac:dyDescent="0.15">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x14ac:dyDescent="0.15">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x14ac:dyDescent="0.15">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x14ac:dyDescent="0.15">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x14ac:dyDescent="0.2">
      <c r="A88" s="236" t="s">
        <v>388</v>
      </c>
      <c r="B88" s="1001" t="s">
        <v>421</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f>SUM(AF68:AJ87)</f>
        <v>7401</v>
      </c>
      <c r="AG88" s="1023"/>
      <c r="AH88" s="1023"/>
      <c r="AI88" s="1023"/>
      <c r="AJ88" s="1023"/>
      <c r="AK88" s="1027"/>
      <c r="AL88" s="1027"/>
      <c r="AM88" s="1027"/>
      <c r="AN88" s="1027"/>
      <c r="AO88" s="1027"/>
      <c r="AP88" s="1023">
        <f>+AP70</f>
        <v>140</v>
      </c>
      <c r="AQ88" s="1023"/>
      <c r="AR88" s="1023"/>
      <c r="AS88" s="1023"/>
      <c r="AT88" s="1023"/>
      <c r="AU88" s="1023">
        <f>+AU70</f>
        <v>118</v>
      </c>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388</v>
      </c>
      <c r="BR102" s="1001" t="s">
        <v>422</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f>+CR7+CR8</f>
        <v>370</v>
      </c>
      <c r="CS102" s="1017"/>
      <c r="CT102" s="1017"/>
      <c r="CU102" s="1017"/>
      <c r="CV102" s="1018"/>
      <c r="CW102" s="1016">
        <f>+CW7</f>
        <v>20</v>
      </c>
      <c r="CX102" s="1017"/>
      <c r="CY102" s="1017"/>
      <c r="CZ102" s="1017"/>
      <c r="DA102" s="1018"/>
      <c r="DB102" s="1016" t="s">
        <v>578</v>
      </c>
      <c r="DC102" s="1017"/>
      <c r="DD102" s="1017"/>
      <c r="DE102" s="1017"/>
      <c r="DF102" s="1018"/>
      <c r="DG102" s="1016" t="s">
        <v>578</v>
      </c>
      <c r="DH102" s="1017"/>
      <c r="DI102" s="1017"/>
      <c r="DJ102" s="1017"/>
      <c r="DK102" s="1018"/>
      <c r="DL102" s="1016" t="s">
        <v>578</v>
      </c>
      <c r="DM102" s="1017"/>
      <c r="DN102" s="1017"/>
      <c r="DO102" s="1017"/>
      <c r="DP102" s="1018"/>
      <c r="DQ102" s="1016" t="s">
        <v>578</v>
      </c>
      <c r="DR102" s="1017"/>
      <c r="DS102" s="1017"/>
      <c r="DT102" s="1017"/>
      <c r="DU102" s="1018"/>
      <c r="DV102" s="1001"/>
      <c r="DW102" s="1002"/>
      <c r="DX102" s="1002"/>
      <c r="DY102" s="1002"/>
      <c r="DZ102" s="1003"/>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423</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424</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425</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426</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6" t="s">
        <v>427</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428</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x14ac:dyDescent="0.15">
      <c r="A109" s="959" t="s">
        <v>429</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430</v>
      </c>
      <c r="AB109" s="960"/>
      <c r="AC109" s="960"/>
      <c r="AD109" s="960"/>
      <c r="AE109" s="961"/>
      <c r="AF109" s="962" t="s">
        <v>431</v>
      </c>
      <c r="AG109" s="960"/>
      <c r="AH109" s="960"/>
      <c r="AI109" s="960"/>
      <c r="AJ109" s="961"/>
      <c r="AK109" s="962" t="s">
        <v>303</v>
      </c>
      <c r="AL109" s="960"/>
      <c r="AM109" s="960"/>
      <c r="AN109" s="960"/>
      <c r="AO109" s="961"/>
      <c r="AP109" s="962" t="s">
        <v>432</v>
      </c>
      <c r="AQ109" s="960"/>
      <c r="AR109" s="960"/>
      <c r="AS109" s="960"/>
      <c r="AT109" s="993"/>
      <c r="AU109" s="959" t="s">
        <v>429</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430</v>
      </c>
      <c r="BR109" s="960"/>
      <c r="BS109" s="960"/>
      <c r="BT109" s="960"/>
      <c r="BU109" s="961"/>
      <c r="BV109" s="962" t="s">
        <v>431</v>
      </c>
      <c r="BW109" s="960"/>
      <c r="BX109" s="960"/>
      <c r="BY109" s="960"/>
      <c r="BZ109" s="961"/>
      <c r="CA109" s="962" t="s">
        <v>303</v>
      </c>
      <c r="CB109" s="960"/>
      <c r="CC109" s="960"/>
      <c r="CD109" s="960"/>
      <c r="CE109" s="961"/>
      <c r="CF109" s="1000" t="s">
        <v>432</v>
      </c>
      <c r="CG109" s="1000"/>
      <c r="CH109" s="1000"/>
      <c r="CI109" s="1000"/>
      <c r="CJ109" s="1000"/>
      <c r="CK109" s="962" t="s">
        <v>433</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430</v>
      </c>
      <c r="DH109" s="960"/>
      <c r="DI109" s="960"/>
      <c r="DJ109" s="960"/>
      <c r="DK109" s="961"/>
      <c r="DL109" s="962" t="s">
        <v>431</v>
      </c>
      <c r="DM109" s="960"/>
      <c r="DN109" s="960"/>
      <c r="DO109" s="960"/>
      <c r="DP109" s="961"/>
      <c r="DQ109" s="962" t="s">
        <v>303</v>
      </c>
      <c r="DR109" s="960"/>
      <c r="DS109" s="960"/>
      <c r="DT109" s="960"/>
      <c r="DU109" s="961"/>
      <c r="DV109" s="962" t="s">
        <v>432</v>
      </c>
      <c r="DW109" s="960"/>
      <c r="DX109" s="960"/>
      <c r="DY109" s="960"/>
      <c r="DZ109" s="993"/>
    </row>
    <row r="110" spans="1:131" s="226" customFormat="1" ht="26.25" customHeight="1" x14ac:dyDescent="0.15">
      <c r="A110" s="871" t="s">
        <v>434</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3040265</v>
      </c>
      <c r="AB110" s="953"/>
      <c r="AC110" s="953"/>
      <c r="AD110" s="953"/>
      <c r="AE110" s="954"/>
      <c r="AF110" s="955">
        <v>3308094</v>
      </c>
      <c r="AG110" s="953"/>
      <c r="AH110" s="953"/>
      <c r="AI110" s="953"/>
      <c r="AJ110" s="954"/>
      <c r="AK110" s="955">
        <v>3475344</v>
      </c>
      <c r="AL110" s="953"/>
      <c r="AM110" s="953"/>
      <c r="AN110" s="953"/>
      <c r="AO110" s="954"/>
      <c r="AP110" s="956">
        <v>20.8</v>
      </c>
      <c r="AQ110" s="957"/>
      <c r="AR110" s="957"/>
      <c r="AS110" s="957"/>
      <c r="AT110" s="958"/>
      <c r="AU110" s="994" t="s">
        <v>72</v>
      </c>
      <c r="AV110" s="995"/>
      <c r="AW110" s="995"/>
      <c r="AX110" s="995"/>
      <c r="AY110" s="995"/>
      <c r="AZ110" s="924" t="s">
        <v>435</v>
      </c>
      <c r="BA110" s="872"/>
      <c r="BB110" s="872"/>
      <c r="BC110" s="872"/>
      <c r="BD110" s="872"/>
      <c r="BE110" s="872"/>
      <c r="BF110" s="872"/>
      <c r="BG110" s="872"/>
      <c r="BH110" s="872"/>
      <c r="BI110" s="872"/>
      <c r="BJ110" s="872"/>
      <c r="BK110" s="872"/>
      <c r="BL110" s="872"/>
      <c r="BM110" s="872"/>
      <c r="BN110" s="872"/>
      <c r="BO110" s="872"/>
      <c r="BP110" s="873"/>
      <c r="BQ110" s="925">
        <v>38850702</v>
      </c>
      <c r="BR110" s="906"/>
      <c r="BS110" s="906"/>
      <c r="BT110" s="906"/>
      <c r="BU110" s="906"/>
      <c r="BV110" s="906">
        <v>39574192</v>
      </c>
      <c r="BW110" s="906"/>
      <c r="BX110" s="906"/>
      <c r="BY110" s="906"/>
      <c r="BZ110" s="906"/>
      <c r="CA110" s="906">
        <v>30643361</v>
      </c>
      <c r="CB110" s="906"/>
      <c r="CC110" s="906"/>
      <c r="CD110" s="906"/>
      <c r="CE110" s="906"/>
      <c r="CF110" s="930">
        <v>183.5</v>
      </c>
      <c r="CG110" s="931"/>
      <c r="CH110" s="931"/>
      <c r="CI110" s="931"/>
      <c r="CJ110" s="931"/>
      <c r="CK110" s="990" t="s">
        <v>436</v>
      </c>
      <c r="CL110" s="883"/>
      <c r="CM110" s="924" t="s">
        <v>437</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127</v>
      </c>
      <c r="DH110" s="906"/>
      <c r="DI110" s="906"/>
      <c r="DJ110" s="906"/>
      <c r="DK110" s="906"/>
      <c r="DL110" s="906" t="s">
        <v>438</v>
      </c>
      <c r="DM110" s="906"/>
      <c r="DN110" s="906"/>
      <c r="DO110" s="906"/>
      <c r="DP110" s="906"/>
      <c r="DQ110" s="906" t="s">
        <v>439</v>
      </c>
      <c r="DR110" s="906"/>
      <c r="DS110" s="906"/>
      <c r="DT110" s="906"/>
      <c r="DU110" s="906"/>
      <c r="DV110" s="907" t="s">
        <v>439</v>
      </c>
      <c r="DW110" s="907"/>
      <c r="DX110" s="907"/>
      <c r="DY110" s="907"/>
      <c r="DZ110" s="908"/>
    </row>
    <row r="111" spans="1:131" s="226" customFormat="1" ht="26.25" customHeight="1" x14ac:dyDescent="0.15">
      <c r="A111" s="838" t="s">
        <v>440</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127</v>
      </c>
      <c r="AB111" s="983"/>
      <c r="AC111" s="983"/>
      <c r="AD111" s="983"/>
      <c r="AE111" s="984"/>
      <c r="AF111" s="985" t="s">
        <v>127</v>
      </c>
      <c r="AG111" s="983"/>
      <c r="AH111" s="983"/>
      <c r="AI111" s="983"/>
      <c r="AJ111" s="984"/>
      <c r="AK111" s="985" t="s">
        <v>127</v>
      </c>
      <c r="AL111" s="983"/>
      <c r="AM111" s="983"/>
      <c r="AN111" s="983"/>
      <c r="AO111" s="984"/>
      <c r="AP111" s="986" t="s">
        <v>127</v>
      </c>
      <c r="AQ111" s="987"/>
      <c r="AR111" s="987"/>
      <c r="AS111" s="987"/>
      <c r="AT111" s="988"/>
      <c r="AU111" s="996"/>
      <c r="AV111" s="997"/>
      <c r="AW111" s="997"/>
      <c r="AX111" s="997"/>
      <c r="AY111" s="997"/>
      <c r="AZ111" s="879" t="s">
        <v>441</v>
      </c>
      <c r="BA111" s="816"/>
      <c r="BB111" s="816"/>
      <c r="BC111" s="816"/>
      <c r="BD111" s="816"/>
      <c r="BE111" s="816"/>
      <c r="BF111" s="816"/>
      <c r="BG111" s="816"/>
      <c r="BH111" s="816"/>
      <c r="BI111" s="816"/>
      <c r="BJ111" s="816"/>
      <c r="BK111" s="816"/>
      <c r="BL111" s="816"/>
      <c r="BM111" s="816"/>
      <c r="BN111" s="816"/>
      <c r="BO111" s="816"/>
      <c r="BP111" s="817"/>
      <c r="BQ111" s="880">
        <v>60000</v>
      </c>
      <c r="BR111" s="881"/>
      <c r="BS111" s="881"/>
      <c r="BT111" s="881"/>
      <c r="BU111" s="881"/>
      <c r="BV111" s="881" t="s">
        <v>439</v>
      </c>
      <c r="BW111" s="881"/>
      <c r="BX111" s="881"/>
      <c r="BY111" s="881"/>
      <c r="BZ111" s="881"/>
      <c r="CA111" s="881" t="s">
        <v>127</v>
      </c>
      <c r="CB111" s="881"/>
      <c r="CC111" s="881"/>
      <c r="CD111" s="881"/>
      <c r="CE111" s="881"/>
      <c r="CF111" s="939" t="s">
        <v>442</v>
      </c>
      <c r="CG111" s="940"/>
      <c r="CH111" s="940"/>
      <c r="CI111" s="940"/>
      <c r="CJ111" s="940"/>
      <c r="CK111" s="991"/>
      <c r="CL111" s="885"/>
      <c r="CM111" s="879" t="s">
        <v>443</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439</v>
      </c>
      <c r="DH111" s="881"/>
      <c r="DI111" s="881"/>
      <c r="DJ111" s="881"/>
      <c r="DK111" s="881"/>
      <c r="DL111" s="881" t="s">
        <v>127</v>
      </c>
      <c r="DM111" s="881"/>
      <c r="DN111" s="881"/>
      <c r="DO111" s="881"/>
      <c r="DP111" s="881"/>
      <c r="DQ111" s="881" t="s">
        <v>439</v>
      </c>
      <c r="DR111" s="881"/>
      <c r="DS111" s="881"/>
      <c r="DT111" s="881"/>
      <c r="DU111" s="881"/>
      <c r="DV111" s="858" t="s">
        <v>439</v>
      </c>
      <c r="DW111" s="858"/>
      <c r="DX111" s="858"/>
      <c r="DY111" s="858"/>
      <c r="DZ111" s="859"/>
    </row>
    <row r="112" spans="1:131" s="226" customFormat="1" ht="26.25" customHeight="1" x14ac:dyDescent="0.15">
      <c r="A112" s="976" t="s">
        <v>444</v>
      </c>
      <c r="B112" s="977"/>
      <c r="C112" s="816" t="s">
        <v>445</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439</v>
      </c>
      <c r="AB112" s="844"/>
      <c r="AC112" s="844"/>
      <c r="AD112" s="844"/>
      <c r="AE112" s="845"/>
      <c r="AF112" s="846" t="s">
        <v>438</v>
      </c>
      <c r="AG112" s="844"/>
      <c r="AH112" s="844"/>
      <c r="AI112" s="844"/>
      <c r="AJ112" s="845"/>
      <c r="AK112" s="846" t="s">
        <v>127</v>
      </c>
      <c r="AL112" s="844"/>
      <c r="AM112" s="844"/>
      <c r="AN112" s="844"/>
      <c r="AO112" s="845"/>
      <c r="AP112" s="888" t="s">
        <v>438</v>
      </c>
      <c r="AQ112" s="889"/>
      <c r="AR112" s="889"/>
      <c r="AS112" s="889"/>
      <c r="AT112" s="890"/>
      <c r="AU112" s="996"/>
      <c r="AV112" s="997"/>
      <c r="AW112" s="997"/>
      <c r="AX112" s="997"/>
      <c r="AY112" s="997"/>
      <c r="AZ112" s="879" t="s">
        <v>446</v>
      </c>
      <c r="BA112" s="816"/>
      <c r="BB112" s="816"/>
      <c r="BC112" s="816"/>
      <c r="BD112" s="816"/>
      <c r="BE112" s="816"/>
      <c r="BF112" s="816"/>
      <c r="BG112" s="816"/>
      <c r="BH112" s="816"/>
      <c r="BI112" s="816"/>
      <c r="BJ112" s="816"/>
      <c r="BK112" s="816"/>
      <c r="BL112" s="816"/>
      <c r="BM112" s="816"/>
      <c r="BN112" s="816"/>
      <c r="BO112" s="816"/>
      <c r="BP112" s="817"/>
      <c r="BQ112" s="880">
        <v>13246325</v>
      </c>
      <c r="BR112" s="881"/>
      <c r="BS112" s="881"/>
      <c r="BT112" s="881"/>
      <c r="BU112" s="881"/>
      <c r="BV112" s="881">
        <v>12232983</v>
      </c>
      <c r="BW112" s="881"/>
      <c r="BX112" s="881"/>
      <c r="BY112" s="881"/>
      <c r="BZ112" s="881"/>
      <c r="CA112" s="881">
        <v>11438182</v>
      </c>
      <c r="CB112" s="881"/>
      <c r="CC112" s="881"/>
      <c r="CD112" s="881"/>
      <c r="CE112" s="881"/>
      <c r="CF112" s="939">
        <v>68.5</v>
      </c>
      <c r="CG112" s="940"/>
      <c r="CH112" s="940"/>
      <c r="CI112" s="940"/>
      <c r="CJ112" s="940"/>
      <c r="CK112" s="991"/>
      <c r="CL112" s="885"/>
      <c r="CM112" s="879" t="s">
        <v>447</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127</v>
      </c>
      <c r="DH112" s="881"/>
      <c r="DI112" s="881"/>
      <c r="DJ112" s="881"/>
      <c r="DK112" s="881"/>
      <c r="DL112" s="881" t="s">
        <v>438</v>
      </c>
      <c r="DM112" s="881"/>
      <c r="DN112" s="881"/>
      <c r="DO112" s="881"/>
      <c r="DP112" s="881"/>
      <c r="DQ112" s="881" t="s">
        <v>438</v>
      </c>
      <c r="DR112" s="881"/>
      <c r="DS112" s="881"/>
      <c r="DT112" s="881"/>
      <c r="DU112" s="881"/>
      <c r="DV112" s="858" t="s">
        <v>438</v>
      </c>
      <c r="DW112" s="858"/>
      <c r="DX112" s="858"/>
      <c r="DY112" s="858"/>
      <c r="DZ112" s="859"/>
    </row>
    <row r="113" spans="1:130" s="226" customFormat="1" ht="26.25" customHeight="1" x14ac:dyDescent="0.15">
      <c r="A113" s="978"/>
      <c r="B113" s="979"/>
      <c r="C113" s="816" t="s">
        <v>448</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1313117</v>
      </c>
      <c r="AB113" s="983"/>
      <c r="AC113" s="983"/>
      <c r="AD113" s="983"/>
      <c r="AE113" s="984"/>
      <c r="AF113" s="985">
        <v>1112851</v>
      </c>
      <c r="AG113" s="983"/>
      <c r="AH113" s="983"/>
      <c r="AI113" s="983"/>
      <c r="AJ113" s="984"/>
      <c r="AK113" s="985">
        <v>830628</v>
      </c>
      <c r="AL113" s="983"/>
      <c r="AM113" s="983"/>
      <c r="AN113" s="983"/>
      <c r="AO113" s="984"/>
      <c r="AP113" s="986">
        <v>5</v>
      </c>
      <c r="AQ113" s="987"/>
      <c r="AR113" s="987"/>
      <c r="AS113" s="987"/>
      <c r="AT113" s="988"/>
      <c r="AU113" s="996"/>
      <c r="AV113" s="997"/>
      <c r="AW113" s="997"/>
      <c r="AX113" s="997"/>
      <c r="AY113" s="997"/>
      <c r="AZ113" s="879" t="s">
        <v>449</v>
      </c>
      <c r="BA113" s="816"/>
      <c r="BB113" s="816"/>
      <c r="BC113" s="816"/>
      <c r="BD113" s="816"/>
      <c r="BE113" s="816"/>
      <c r="BF113" s="816"/>
      <c r="BG113" s="816"/>
      <c r="BH113" s="816"/>
      <c r="BI113" s="816"/>
      <c r="BJ113" s="816"/>
      <c r="BK113" s="816"/>
      <c r="BL113" s="816"/>
      <c r="BM113" s="816"/>
      <c r="BN113" s="816"/>
      <c r="BO113" s="816"/>
      <c r="BP113" s="817"/>
      <c r="BQ113" s="880">
        <v>235928</v>
      </c>
      <c r="BR113" s="881"/>
      <c r="BS113" s="881"/>
      <c r="BT113" s="881"/>
      <c r="BU113" s="881"/>
      <c r="BV113" s="881">
        <v>170720</v>
      </c>
      <c r="BW113" s="881"/>
      <c r="BX113" s="881"/>
      <c r="BY113" s="881"/>
      <c r="BZ113" s="881"/>
      <c r="CA113" s="881">
        <v>117712</v>
      </c>
      <c r="CB113" s="881"/>
      <c r="CC113" s="881"/>
      <c r="CD113" s="881"/>
      <c r="CE113" s="881"/>
      <c r="CF113" s="939">
        <v>0.7</v>
      </c>
      <c r="CG113" s="940"/>
      <c r="CH113" s="940"/>
      <c r="CI113" s="940"/>
      <c r="CJ113" s="940"/>
      <c r="CK113" s="991"/>
      <c r="CL113" s="885"/>
      <c r="CM113" s="879" t="s">
        <v>450</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127</v>
      </c>
      <c r="DH113" s="844"/>
      <c r="DI113" s="844"/>
      <c r="DJ113" s="844"/>
      <c r="DK113" s="845"/>
      <c r="DL113" s="846" t="s">
        <v>438</v>
      </c>
      <c r="DM113" s="844"/>
      <c r="DN113" s="844"/>
      <c r="DO113" s="844"/>
      <c r="DP113" s="845"/>
      <c r="DQ113" s="846" t="s">
        <v>439</v>
      </c>
      <c r="DR113" s="844"/>
      <c r="DS113" s="844"/>
      <c r="DT113" s="844"/>
      <c r="DU113" s="845"/>
      <c r="DV113" s="888" t="s">
        <v>438</v>
      </c>
      <c r="DW113" s="889"/>
      <c r="DX113" s="889"/>
      <c r="DY113" s="889"/>
      <c r="DZ113" s="890"/>
    </row>
    <row r="114" spans="1:130" s="226" customFormat="1" ht="26.25" customHeight="1" x14ac:dyDescent="0.15">
      <c r="A114" s="978"/>
      <c r="B114" s="979"/>
      <c r="C114" s="816" t="s">
        <v>451</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65430</v>
      </c>
      <c r="AB114" s="844"/>
      <c r="AC114" s="844"/>
      <c r="AD114" s="844"/>
      <c r="AE114" s="845"/>
      <c r="AF114" s="846">
        <v>64854</v>
      </c>
      <c r="AG114" s="844"/>
      <c r="AH114" s="844"/>
      <c r="AI114" s="844"/>
      <c r="AJ114" s="845"/>
      <c r="AK114" s="846">
        <v>53034</v>
      </c>
      <c r="AL114" s="844"/>
      <c r="AM114" s="844"/>
      <c r="AN114" s="844"/>
      <c r="AO114" s="845"/>
      <c r="AP114" s="888">
        <v>0.3</v>
      </c>
      <c r="AQ114" s="889"/>
      <c r="AR114" s="889"/>
      <c r="AS114" s="889"/>
      <c r="AT114" s="890"/>
      <c r="AU114" s="996"/>
      <c r="AV114" s="997"/>
      <c r="AW114" s="997"/>
      <c r="AX114" s="997"/>
      <c r="AY114" s="997"/>
      <c r="AZ114" s="879" t="s">
        <v>452</v>
      </c>
      <c r="BA114" s="816"/>
      <c r="BB114" s="816"/>
      <c r="BC114" s="816"/>
      <c r="BD114" s="816"/>
      <c r="BE114" s="816"/>
      <c r="BF114" s="816"/>
      <c r="BG114" s="816"/>
      <c r="BH114" s="816"/>
      <c r="BI114" s="816"/>
      <c r="BJ114" s="816"/>
      <c r="BK114" s="816"/>
      <c r="BL114" s="816"/>
      <c r="BM114" s="816"/>
      <c r="BN114" s="816"/>
      <c r="BO114" s="816"/>
      <c r="BP114" s="817"/>
      <c r="BQ114" s="880">
        <v>4704515</v>
      </c>
      <c r="BR114" s="881"/>
      <c r="BS114" s="881"/>
      <c r="BT114" s="881"/>
      <c r="BU114" s="881"/>
      <c r="BV114" s="881">
        <v>4571310</v>
      </c>
      <c r="BW114" s="881"/>
      <c r="BX114" s="881"/>
      <c r="BY114" s="881"/>
      <c r="BZ114" s="881"/>
      <c r="CA114" s="881">
        <v>4642989</v>
      </c>
      <c r="CB114" s="881"/>
      <c r="CC114" s="881"/>
      <c r="CD114" s="881"/>
      <c r="CE114" s="881"/>
      <c r="CF114" s="939">
        <v>27.8</v>
      </c>
      <c r="CG114" s="940"/>
      <c r="CH114" s="940"/>
      <c r="CI114" s="940"/>
      <c r="CJ114" s="940"/>
      <c r="CK114" s="991"/>
      <c r="CL114" s="885"/>
      <c r="CM114" s="879" t="s">
        <v>453</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439</v>
      </c>
      <c r="DH114" s="844"/>
      <c r="DI114" s="844"/>
      <c r="DJ114" s="844"/>
      <c r="DK114" s="845"/>
      <c r="DL114" s="846" t="s">
        <v>438</v>
      </c>
      <c r="DM114" s="844"/>
      <c r="DN114" s="844"/>
      <c r="DO114" s="844"/>
      <c r="DP114" s="845"/>
      <c r="DQ114" s="846" t="s">
        <v>127</v>
      </c>
      <c r="DR114" s="844"/>
      <c r="DS114" s="844"/>
      <c r="DT114" s="844"/>
      <c r="DU114" s="845"/>
      <c r="DV114" s="888" t="s">
        <v>439</v>
      </c>
      <c r="DW114" s="889"/>
      <c r="DX114" s="889"/>
      <c r="DY114" s="889"/>
      <c r="DZ114" s="890"/>
    </row>
    <row r="115" spans="1:130" s="226" customFormat="1" ht="26.25" customHeight="1" x14ac:dyDescent="0.15">
      <c r="A115" s="978"/>
      <c r="B115" s="979"/>
      <c r="C115" s="816" t="s">
        <v>454</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182</v>
      </c>
      <c r="AB115" s="983"/>
      <c r="AC115" s="983"/>
      <c r="AD115" s="983"/>
      <c r="AE115" s="984"/>
      <c r="AF115" s="985">
        <v>150</v>
      </c>
      <c r="AG115" s="983"/>
      <c r="AH115" s="983"/>
      <c r="AI115" s="983"/>
      <c r="AJ115" s="984"/>
      <c r="AK115" s="985">
        <v>1148</v>
      </c>
      <c r="AL115" s="983"/>
      <c r="AM115" s="983"/>
      <c r="AN115" s="983"/>
      <c r="AO115" s="984"/>
      <c r="AP115" s="986">
        <v>0</v>
      </c>
      <c r="AQ115" s="987"/>
      <c r="AR115" s="987"/>
      <c r="AS115" s="987"/>
      <c r="AT115" s="988"/>
      <c r="AU115" s="996"/>
      <c r="AV115" s="997"/>
      <c r="AW115" s="997"/>
      <c r="AX115" s="997"/>
      <c r="AY115" s="997"/>
      <c r="AZ115" s="879" t="s">
        <v>455</v>
      </c>
      <c r="BA115" s="816"/>
      <c r="BB115" s="816"/>
      <c r="BC115" s="816"/>
      <c r="BD115" s="816"/>
      <c r="BE115" s="816"/>
      <c r="BF115" s="816"/>
      <c r="BG115" s="816"/>
      <c r="BH115" s="816"/>
      <c r="BI115" s="816"/>
      <c r="BJ115" s="816"/>
      <c r="BK115" s="816"/>
      <c r="BL115" s="816"/>
      <c r="BM115" s="816"/>
      <c r="BN115" s="816"/>
      <c r="BO115" s="816"/>
      <c r="BP115" s="817"/>
      <c r="BQ115" s="880">
        <v>17255</v>
      </c>
      <c r="BR115" s="881"/>
      <c r="BS115" s="881"/>
      <c r="BT115" s="881"/>
      <c r="BU115" s="881"/>
      <c r="BV115" s="881">
        <v>18502</v>
      </c>
      <c r="BW115" s="881"/>
      <c r="BX115" s="881"/>
      <c r="BY115" s="881"/>
      <c r="BZ115" s="881"/>
      <c r="CA115" s="881">
        <v>10256</v>
      </c>
      <c r="CB115" s="881"/>
      <c r="CC115" s="881"/>
      <c r="CD115" s="881"/>
      <c r="CE115" s="881"/>
      <c r="CF115" s="939">
        <v>0.1</v>
      </c>
      <c r="CG115" s="940"/>
      <c r="CH115" s="940"/>
      <c r="CI115" s="940"/>
      <c r="CJ115" s="940"/>
      <c r="CK115" s="991"/>
      <c r="CL115" s="885"/>
      <c r="CM115" s="879" t="s">
        <v>456</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127</v>
      </c>
      <c r="DH115" s="844"/>
      <c r="DI115" s="844"/>
      <c r="DJ115" s="844"/>
      <c r="DK115" s="845"/>
      <c r="DL115" s="846" t="s">
        <v>439</v>
      </c>
      <c r="DM115" s="844"/>
      <c r="DN115" s="844"/>
      <c r="DO115" s="844"/>
      <c r="DP115" s="845"/>
      <c r="DQ115" s="846" t="s">
        <v>127</v>
      </c>
      <c r="DR115" s="844"/>
      <c r="DS115" s="844"/>
      <c r="DT115" s="844"/>
      <c r="DU115" s="845"/>
      <c r="DV115" s="888" t="s">
        <v>438</v>
      </c>
      <c r="DW115" s="889"/>
      <c r="DX115" s="889"/>
      <c r="DY115" s="889"/>
      <c r="DZ115" s="890"/>
    </row>
    <row r="116" spans="1:130" s="226" customFormat="1" ht="26.25" customHeight="1" x14ac:dyDescent="0.15">
      <c r="A116" s="980"/>
      <c r="B116" s="981"/>
      <c r="C116" s="903" t="s">
        <v>457</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127</v>
      </c>
      <c r="AB116" s="844"/>
      <c r="AC116" s="844"/>
      <c r="AD116" s="844"/>
      <c r="AE116" s="845"/>
      <c r="AF116" s="846" t="s">
        <v>439</v>
      </c>
      <c r="AG116" s="844"/>
      <c r="AH116" s="844"/>
      <c r="AI116" s="844"/>
      <c r="AJ116" s="845"/>
      <c r="AK116" s="846" t="s">
        <v>439</v>
      </c>
      <c r="AL116" s="844"/>
      <c r="AM116" s="844"/>
      <c r="AN116" s="844"/>
      <c r="AO116" s="845"/>
      <c r="AP116" s="888" t="s">
        <v>127</v>
      </c>
      <c r="AQ116" s="889"/>
      <c r="AR116" s="889"/>
      <c r="AS116" s="889"/>
      <c r="AT116" s="890"/>
      <c r="AU116" s="996"/>
      <c r="AV116" s="997"/>
      <c r="AW116" s="997"/>
      <c r="AX116" s="997"/>
      <c r="AY116" s="997"/>
      <c r="AZ116" s="973" t="s">
        <v>458</v>
      </c>
      <c r="BA116" s="974"/>
      <c r="BB116" s="974"/>
      <c r="BC116" s="974"/>
      <c r="BD116" s="974"/>
      <c r="BE116" s="974"/>
      <c r="BF116" s="974"/>
      <c r="BG116" s="974"/>
      <c r="BH116" s="974"/>
      <c r="BI116" s="974"/>
      <c r="BJ116" s="974"/>
      <c r="BK116" s="974"/>
      <c r="BL116" s="974"/>
      <c r="BM116" s="974"/>
      <c r="BN116" s="974"/>
      <c r="BO116" s="974"/>
      <c r="BP116" s="975"/>
      <c r="BQ116" s="880" t="s">
        <v>127</v>
      </c>
      <c r="BR116" s="881"/>
      <c r="BS116" s="881"/>
      <c r="BT116" s="881"/>
      <c r="BU116" s="881"/>
      <c r="BV116" s="881" t="s">
        <v>438</v>
      </c>
      <c r="BW116" s="881"/>
      <c r="BX116" s="881"/>
      <c r="BY116" s="881"/>
      <c r="BZ116" s="881"/>
      <c r="CA116" s="881" t="s">
        <v>127</v>
      </c>
      <c r="CB116" s="881"/>
      <c r="CC116" s="881"/>
      <c r="CD116" s="881"/>
      <c r="CE116" s="881"/>
      <c r="CF116" s="939" t="s">
        <v>439</v>
      </c>
      <c r="CG116" s="940"/>
      <c r="CH116" s="940"/>
      <c r="CI116" s="940"/>
      <c r="CJ116" s="940"/>
      <c r="CK116" s="991"/>
      <c r="CL116" s="885"/>
      <c r="CM116" s="879" t="s">
        <v>459</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127</v>
      </c>
      <c r="DH116" s="844"/>
      <c r="DI116" s="844"/>
      <c r="DJ116" s="844"/>
      <c r="DK116" s="845"/>
      <c r="DL116" s="846" t="s">
        <v>439</v>
      </c>
      <c r="DM116" s="844"/>
      <c r="DN116" s="844"/>
      <c r="DO116" s="844"/>
      <c r="DP116" s="845"/>
      <c r="DQ116" s="846" t="s">
        <v>439</v>
      </c>
      <c r="DR116" s="844"/>
      <c r="DS116" s="844"/>
      <c r="DT116" s="844"/>
      <c r="DU116" s="845"/>
      <c r="DV116" s="888" t="s">
        <v>438</v>
      </c>
      <c r="DW116" s="889"/>
      <c r="DX116" s="889"/>
      <c r="DY116" s="889"/>
      <c r="DZ116" s="890"/>
    </row>
    <row r="117" spans="1:130" s="226" customFormat="1" ht="26.25" customHeight="1" x14ac:dyDescent="0.15">
      <c r="A117" s="959" t="s">
        <v>187</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460</v>
      </c>
      <c r="Z117" s="961"/>
      <c r="AA117" s="966">
        <v>4418994</v>
      </c>
      <c r="AB117" s="967"/>
      <c r="AC117" s="967"/>
      <c r="AD117" s="967"/>
      <c r="AE117" s="968"/>
      <c r="AF117" s="969">
        <v>4485949</v>
      </c>
      <c r="AG117" s="967"/>
      <c r="AH117" s="967"/>
      <c r="AI117" s="967"/>
      <c r="AJ117" s="968"/>
      <c r="AK117" s="969">
        <v>4360154</v>
      </c>
      <c r="AL117" s="967"/>
      <c r="AM117" s="967"/>
      <c r="AN117" s="967"/>
      <c r="AO117" s="968"/>
      <c r="AP117" s="970"/>
      <c r="AQ117" s="971"/>
      <c r="AR117" s="971"/>
      <c r="AS117" s="971"/>
      <c r="AT117" s="972"/>
      <c r="AU117" s="996"/>
      <c r="AV117" s="997"/>
      <c r="AW117" s="997"/>
      <c r="AX117" s="997"/>
      <c r="AY117" s="997"/>
      <c r="AZ117" s="927" t="s">
        <v>461</v>
      </c>
      <c r="BA117" s="928"/>
      <c r="BB117" s="928"/>
      <c r="BC117" s="928"/>
      <c r="BD117" s="928"/>
      <c r="BE117" s="928"/>
      <c r="BF117" s="928"/>
      <c r="BG117" s="928"/>
      <c r="BH117" s="928"/>
      <c r="BI117" s="928"/>
      <c r="BJ117" s="928"/>
      <c r="BK117" s="928"/>
      <c r="BL117" s="928"/>
      <c r="BM117" s="928"/>
      <c r="BN117" s="928"/>
      <c r="BO117" s="928"/>
      <c r="BP117" s="929"/>
      <c r="BQ117" s="880" t="s">
        <v>438</v>
      </c>
      <c r="BR117" s="881"/>
      <c r="BS117" s="881"/>
      <c r="BT117" s="881"/>
      <c r="BU117" s="881"/>
      <c r="BV117" s="881" t="s">
        <v>439</v>
      </c>
      <c r="BW117" s="881"/>
      <c r="BX117" s="881"/>
      <c r="BY117" s="881"/>
      <c r="BZ117" s="881"/>
      <c r="CA117" s="881" t="s">
        <v>439</v>
      </c>
      <c r="CB117" s="881"/>
      <c r="CC117" s="881"/>
      <c r="CD117" s="881"/>
      <c r="CE117" s="881"/>
      <c r="CF117" s="939" t="s">
        <v>438</v>
      </c>
      <c r="CG117" s="940"/>
      <c r="CH117" s="940"/>
      <c r="CI117" s="940"/>
      <c r="CJ117" s="940"/>
      <c r="CK117" s="991"/>
      <c r="CL117" s="885"/>
      <c r="CM117" s="879" t="s">
        <v>462</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439</v>
      </c>
      <c r="DH117" s="844"/>
      <c r="DI117" s="844"/>
      <c r="DJ117" s="844"/>
      <c r="DK117" s="845"/>
      <c r="DL117" s="846" t="s">
        <v>127</v>
      </c>
      <c r="DM117" s="844"/>
      <c r="DN117" s="844"/>
      <c r="DO117" s="844"/>
      <c r="DP117" s="845"/>
      <c r="DQ117" s="846" t="s">
        <v>439</v>
      </c>
      <c r="DR117" s="844"/>
      <c r="DS117" s="844"/>
      <c r="DT117" s="844"/>
      <c r="DU117" s="845"/>
      <c r="DV117" s="888" t="s">
        <v>439</v>
      </c>
      <c r="DW117" s="889"/>
      <c r="DX117" s="889"/>
      <c r="DY117" s="889"/>
      <c r="DZ117" s="890"/>
    </row>
    <row r="118" spans="1:130" s="226" customFormat="1" ht="26.25" customHeight="1" x14ac:dyDescent="0.15">
      <c r="A118" s="959" t="s">
        <v>433</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430</v>
      </c>
      <c r="AB118" s="960"/>
      <c r="AC118" s="960"/>
      <c r="AD118" s="960"/>
      <c r="AE118" s="961"/>
      <c r="AF118" s="962" t="s">
        <v>431</v>
      </c>
      <c r="AG118" s="960"/>
      <c r="AH118" s="960"/>
      <c r="AI118" s="960"/>
      <c r="AJ118" s="961"/>
      <c r="AK118" s="962" t="s">
        <v>303</v>
      </c>
      <c r="AL118" s="960"/>
      <c r="AM118" s="960"/>
      <c r="AN118" s="960"/>
      <c r="AO118" s="961"/>
      <c r="AP118" s="963" t="s">
        <v>432</v>
      </c>
      <c r="AQ118" s="964"/>
      <c r="AR118" s="964"/>
      <c r="AS118" s="964"/>
      <c r="AT118" s="965"/>
      <c r="AU118" s="996"/>
      <c r="AV118" s="997"/>
      <c r="AW118" s="997"/>
      <c r="AX118" s="997"/>
      <c r="AY118" s="997"/>
      <c r="AZ118" s="902" t="s">
        <v>463</v>
      </c>
      <c r="BA118" s="903"/>
      <c r="BB118" s="903"/>
      <c r="BC118" s="903"/>
      <c r="BD118" s="903"/>
      <c r="BE118" s="903"/>
      <c r="BF118" s="903"/>
      <c r="BG118" s="903"/>
      <c r="BH118" s="903"/>
      <c r="BI118" s="903"/>
      <c r="BJ118" s="903"/>
      <c r="BK118" s="903"/>
      <c r="BL118" s="903"/>
      <c r="BM118" s="903"/>
      <c r="BN118" s="903"/>
      <c r="BO118" s="903"/>
      <c r="BP118" s="904"/>
      <c r="BQ118" s="943" t="s">
        <v>127</v>
      </c>
      <c r="BR118" s="909"/>
      <c r="BS118" s="909"/>
      <c r="BT118" s="909"/>
      <c r="BU118" s="909"/>
      <c r="BV118" s="909" t="s">
        <v>442</v>
      </c>
      <c r="BW118" s="909"/>
      <c r="BX118" s="909"/>
      <c r="BY118" s="909"/>
      <c r="BZ118" s="909"/>
      <c r="CA118" s="909" t="s">
        <v>439</v>
      </c>
      <c r="CB118" s="909"/>
      <c r="CC118" s="909"/>
      <c r="CD118" s="909"/>
      <c r="CE118" s="909"/>
      <c r="CF118" s="939" t="s">
        <v>127</v>
      </c>
      <c r="CG118" s="940"/>
      <c r="CH118" s="940"/>
      <c r="CI118" s="940"/>
      <c r="CJ118" s="940"/>
      <c r="CK118" s="991"/>
      <c r="CL118" s="885"/>
      <c r="CM118" s="879" t="s">
        <v>464</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127</v>
      </c>
      <c r="DH118" s="844"/>
      <c r="DI118" s="844"/>
      <c r="DJ118" s="844"/>
      <c r="DK118" s="845"/>
      <c r="DL118" s="846" t="s">
        <v>439</v>
      </c>
      <c r="DM118" s="844"/>
      <c r="DN118" s="844"/>
      <c r="DO118" s="844"/>
      <c r="DP118" s="845"/>
      <c r="DQ118" s="846" t="s">
        <v>439</v>
      </c>
      <c r="DR118" s="844"/>
      <c r="DS118" s="844"/>
      <c r="DT118" s="844"/>
      <c r="DU118" s="845"/>
      <c r="DV118" s="888" t="s">
        <v>438</v>
      </c>
      <c r="DW118" s="889"/>
      <c r="DX118" s="889"/>
      <c r="DY118" s="889"/>
      <c r="DZ118" s="890"/>
    </row>
    <row r="119" spans="1:130" s="226" customFormat="1" ht="26.25" customHeight="1" x14ac:dyDescent="0.15">
      <c r="A119" s="882" t="s">
        <v>436</v>
      </c>
      <c r="B119" s="883"/>
      <c r="C119" s="924" t="s">
        <v>437</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127</v>
      </c>
      <c r="AB119" s="953"/>
      <c r="AC119" s="953"/>
      <c r="AD119" s="953"/>
      <c r="AE119" s="954"/>
      <c r="AF119" s="955" t="s">
        <v>439</v>
      </c>
      <c r="AG119" s="953"/>
      <c r="AH119" s="953"/>
      <c r="AI119" s="953"/>
      <c r="AJ119" s="954"/>
      <c r="AK119" s="955" t="s">
        <v>127</v>
      </c>
      <c r="AL119" s="953"/>
      <c r="AM119" s="953"/>
      <c r="AN119" s="953"/>
      <c r="AO119" s="954"/>
      <c r="AP119" s="956" t="s">
        <v>439</v>
      </c>
      <c r="AQ119" s="957"/>
      <c r="AR119" s="957"/>
      <c r="AS119" s="957"/>
      <c r="AT119" s="958"/>
      <c r="AU119" s="998"/>
      <c r="AV119" s="999"/>
      <c r="AW119" s="999"/>
      <c r="AX119" s="999"/>
      <c r="AY119" s="999"/>
      <c r="AZ119" s="247" t="s">
        <v>187</v>
      </c>
      <c r="BA119" s="247"/>
      <c r="BB119" s="247"/>
      <c r="BC119" s="247"/>
      <c r="BD119" s="247"/>
      <c r="BE119" s="247"/>
      <c r="BF119" s="247"/>
      <c r="BG119" s="247"/>
      <c r="BH119" s="247"/>
      <c r="BI119" s="247"/>
      <c r="BJ119" s="247"/>
      <c r="BK119" s="247"/>
      <c r="BL119" s="247"/>
      <c r="BM119" s="247"/>
      <c r="BN119" s="247"/>
      <c r="BO119" s="941" t="s">
        <v>465</v>
      </c>
      <c r="BP119" s="942"/>
      <c r="BQ119" s="943">
        <v>57114725</v>
      </c>
      <c r="BR119" s="909"/>
      <c r="BS119" s="909"/>
      <c r="BT119" s="909"/>
      <c r="BU119" s="909"/>
      <c r="BV119" s="909">
        <v>56567707</v>
      </c>
      <c r="BW119" s="909"/>
      <c r="BX119" s="909"/>
      <c r="BY119" s="909"/>
      <c r="BZ119" s="909"/>
      <c r="CA119" s="909">
        <v>46852500</v>
      </c>
      <c r="CB119" s="909"/>
      <c r="CC119" s="909"/>
      <c r="CD119" s="909"/>
      <c r="CE119" s="909"/>
      <c r="CF119" s="812"/>
      <c r="CG119" s="813"/>
      <c r="CH119" s="813"/>
      <c r="CI119" s="813"/>
      <c r="CJ119" s="898"/>
      <c r="CK119" s="992"/>
      <c r="CL119" s="887"/>
      <c r="CM119" s="902" t="s">
        <v>466</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v>60000</v>
      </c>
      <c r="DH119" s="828"/>
      <c r="DI119" s="828"/>
      <c r="DJ119" s="828"/>
      <c r="DK119" s="829"/>
      <c r="DL119" s="830" t="s">
        <v>438</v>
      </c>
      <c r="DM119" s="828"/>
      <c r="DN119" s="828"/>
      <c r="DO119" s="828"/>
      <c r="DP119" s="829"/>
      <c r="DQ119" s="830" t="s">
        <v>439</v>
      </c>
      <c r="DR119" s="828"/>
      <c r="DS119" s="828"/>
      <c r="DT119" s="828"/>
      <c r="DU119" s="829"/>
      <c r="DV119" s="912" t="s">
        <v>439</v>
      </c>
      <c r="DW119" s="913"/>
      <c r="DX119" s="913"/>
      <c r="DY119" s="913"/>
      <c r="DZ119" s="914"/>
    </row>
    <row r="120" spans="1:130" s="226" customFormat="1" ht="26.25" customHeight="1" x14ac:dyDescent="0.15">
      <c r="A120" s="884"/>
      <c r="B120" s="885"/>
      <c r="C120" s="879" t="s">
        <v>443</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127</v>
      </c>
      <c r="AB120" s="844"/>
      <c r="AC120" s="844"/>
      <c r="AD120" s="844"/>
      <c r="AE120" s="845"/>
      <c r="AF120" s="846" t="s">
        <v>439</v>
      </c>
      <c r="AG120" s="844"/>
      <c r="AH120" s="844"/>
      <c r="AI120" s="844"/>
      <c r="AJ120" s="845"/>
      <c r="AK120" s="846" t="s">
        <v>439</v>
      </c>
      <c r="AL120" s="844"/>
      <c r="AM120" s="844"/>
      <c r="AN120" s="844"/>
      <c r="AO120" s="845"/>
      <c r="AP120" s="888" t="s">
        <v>439</v>
      </c>
      <c r="AQ120" s="889"/>
      <c r="AR120" s="889"/>
      <c r="AS120" s="889"/>
      <c r="AT120" s="890"/>
      <c r="AU120" s="944" t="s">
        <v>467</v>
      </c>
      <c r="AV120" s="945"/>
      <c r="AW120" s="945"/>
      <c r="AX120" s="945"/>
      <c r="AY120" s="946"/>
      <c r="AZ120" s="924" t="s">
        <v>468</v>
      </c>
      <c r="BA120" s="872"/>
      <c r="BB120" s="872"/>
      <c r="BC120" s="872"/>
      <c r="BD120" s="872"/>
      <c r="BE120" s="872"/>
      <c r="BF120" s="872"/>
      <c r="BG120" s="872"/>
      <c r="BH120" s="872"/>
      <c r="BI120" s="872"/>
      <c r="BJ120" s="872"/>
      <c r="BK120" s="872"/>
      <c r="BL120" s="872"/>
      <c r="BM120" s="872"/>
      <c r="BN120" s="872"/>
      <c r="BO120" s="872"/>
      <c r="BP120" s="873"/>
      <c r="BQ120" s="925">
        <v>26454519</v>
      </c>
      <c r="BR120" s="906"/>
      <c r="BS120" s="906"/>
      <c r="BT120" s="906"/>
      <c r="BU120" s="906"/>
      <c r="BV120" s="906">
        <v>25409706</v>
      </c>
      <c r="BW120" s="906"/>
      <c r="BX120" s="906"/>
      <c r="BY120" s="906"/>
      <c r="BZ120" s="906"/>
      <c r="CA120" s="906">
        <v>21057811</v>
      </c>
      <c r="CB120" s="906"/>
      <c r="CC120" s="906"/>
      <c r="CD120" s="906"/>
      <c r="CE120" s="906"/>
      <c r="CF120" s="930">
        <v>126.1</v>
      </c>
      <c r="CG120" s="931"/>
      <c r="CH120" s="931"/>
      <c r="CI120" s="931"/>
      <c r="CJ120" s="931"/>
      <c r="CK120" s="932" t="s">
        <v>469</v>
      </c>
      <c r="CL120" s="916"/>
      <c r="CM120" s="916"/>
      <c r="CN120" s="916"/>
      <c r="CO120" s="917"/>
      <c r="CP120" s="936" t="s">
        <v>407</v>
      </c>
      <c r="CQ120" s="937"/>
      <c r="CR120" s="937"/>
      <c r="CS120" s="937"/>
      <c r="CT120" s="937"/>
      <c r="CU120" s="937"/>
      <c r="CV120" s="937"/>
      <c r="CW120" s="937"/>
      <c r="CX120" s="937"/>
      <c r="CY120" s="937"/>
      <c r="CZ120" s="937"/>
      <c r="DA120" s="937"/>
      <c r="DB120" s="937"/>
      <c r="DC120" s="937"/>
      <c r="DD120" s="937"/>
      <c r="DE120" s="937"/>
      <c r="DF120" s="938"/>
      <c r="DG120" s="925" t="s">
        <v>442</v>
      </c>
      <c r="DH120" s="906"/>
      <c r="DI120" s="906"/>
      <c r="DJ120" s="906"/>
      <c r="DK120" s="906"/>
      <c r="DL120" s="906">
        <v>6594197</v>
      </c>
      <c r="DM120" s="906"/>
      <c r="DN120" s="906"/>
      <c r="DO120" s="906"/>
      <c r="DP120" s="906"/>
      <c r="DQ120" s="906">
        <v>6194920</v>
      </c>
      <c r="DR120" s="906"/>
      <c r="DS120" s="906"/>
      <c r="DT120" s="906"/>
      <c r="DU120" s="906"/>
      <c r="DV120" s="907">
        <v>37.1</v>
      </c>
      <c r="DW120" s="907"/>
      <c r="DX120" s="907"/>
      <c r="DY120" s="907"/>
      <c r="DZ120" s="908"/>
    </row>
    <row r="121" spans="1:130" s="226" customFormat="1" ht="26.25" customHeight="1" x14ac:dyDescent="0.15">
      <c r="A121" s="884"/>
      <c r="B121" s="885"/>
      <c r="C121" s="927" t="s">
        <v>470</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439</v>
      </c>
      <c r="AB121" s="844"/>
      <c r="AC121" s="844"/>
      <c r="AD121" s="844"/>
      <c r="AE121" s="845"/>
      <c r="AF121" s="846" t="s">
        <v>439</v>
      </c>
      <c r="AG121" s="844"/>
      <c r="AH121" s="844"/>
      <c r="AI121" s="844"/>
      <c r="AJ121" s="845"/>
      <c r="AK121" s="846" t="s">
        <v>439</v>
      </c>
      <c r="AL121" s="844"/>
      <c r="AM121" s="844"/>
      <c r="AN121" s="844"/>
      <c r="AO121" s="845"/>
      <c r="AP121" s="888" t="s">
        <v>439</v>
      </c>
      <c r="AQ121" s="889"/>
      <c r="AR121" s="889"/>
      <c r="AS121" s="889"/>
      <c r="AT121" s="890"/>
      <c r="AU121" s="947"/>
      <c r="AV121" s="948"/>
      <c r="AW121" s="948"/>
      <c r="AX121" s="948"/>
      <c r="AY121" s="949"/>
      <c r="AZ121" s="879" t="s">
        <v>471</v>
      </c>
      <c r="BA121" s="816"/>
      <c r="BB121" s="816"/>
      <c r="BC121" s="816"/>
      <c r="BD121" s="816"/>
      <c r="BE121" s="816"/>
      <c r="BF121" s="816"/>
      <c r="BG121" s="816"/>
      <c r="BH121" s="816"/>
      <c r="BI121" s="816"/>
      <c r="BJ121" s="816"/>
      <c r="BK121" s="816"/>
      <c r="BL121" s="816"/>
      <c r="BM121" s="816"/>
      <c r="BN121" s="816"/>
      <c r="BO121" s="816"/>
      <c r="BP121" s="817"/>
      <c r="BQ121" s="880">
        <v>11756428</v>
      </c>
      <c r="BR121" s="881"/>
      <c r="BS121" s="881"/>
      <c r="BT121" s="881"/>
      <c r="BU121" s="881"/>
      <c r="BV121" s="881">
        <v>8528609</v>
      </c>
      <c r="BW121" s="881"/>
      <c r="BX121" s="881"/>
      <c r="BY121" s="881"/>
      <c r="BZ121" s="881"/>
      <c r="CA121" s="881">
        <v>2536719</v>
      </c>
      <c r="CB121" s="881"/>
      <c r="CC121" s="881"/>
      <c r="CD121" s="881"/>
      <c r="CE121" s="881"/>
      <c r="CF121" s="939">
        <v>15.2</v>
      </c>
      <c r="CG121" s="940"/>
      <c r="CH121" s="940"/>
      <c r="CI121" s="940"/>
      <c r="CJ121" s="940"/>
      <c r="CK121" s="933"/>
      <c r="CL121" s="919"/>
      <c r="CM121" s="919"/>
      <c r="CN121" s="919"/>
      <c r="CO121" s="920"/>
      <c r="CP121" s="899" t="s">
        <v>408</v>
      </c>
      <c r="CQ121" s="900"/>
      <c r="CR121" s="900"/>
      <c r="CS121" s="900"/>
      <c r="CT121" s="900"/>
      <c r="CU121" s="900"/>
      <c r="CV121" s="900"/>
      <c r="CW121" s="900"/>
      <c r="CX121" s="900"/>
      <c r="CY121" s="900"/>
      <c r="CZ121" s="900"/>
      <c r="DA121" s="900"/>
      <c r="DB121" s="900"/>
      <c r="DC121" s="900"/>
      <c r="DD121" s="900"/>
      <c r="DE121" s="900"/>
      <c r="DF121" s="901"/>
      <c r="DG121" s="880">
        <v>5005049</v>
      </c>
      <c r="DH121" s="881"/>
      <c r="DI121" s="881"/>
      <c r="DJ121" s="881"/>
      <c r="DK121" s="881"/>
      <c r="DL121" s="881">
        <v>3564687</v>
      </c>
      <c r="DM121" s="881"/>
      <c r="DN121" s="881"/>
      <c r="DO121" s="881"/>
      <c r="DP121" s="881"/>
      <c r="DQ121" s="881">
        <v>3245751</v>
      </c>
      <c r="DR121" s="881"/>
      <c r="DS121" s="881"/>
      <c r="DT121" s="881"/>
      <c r="DU121" s="881"/>
      <c r="DV121" s="858">
        <v>19.399999999999999</v>
      </c>
      <c r="DW121" s="858"/>
      <c r="DX121" s="858"/>
      <c r="DY121" s="858"/>
      <c r="DZ121" s="859"/>
    </row>
    <row r="122" spans="1:130" s="226" customFormat="1" ht="26.25" customHeight="1" x14ac:dyDescent="0.15">
      <c r="A122" s="884"/>
      <c r="B122" s="885"/>
      <c r="C122" s="879" t="s">
        <v>453</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439</v>
      </c>
      <c r="AB122" s="844"/>
      <c r="AC122" s="844"/>
      <c r="AD122" s="844"/>
      <c r="AE122" s="845"/>
      <c r="AF122" s="846" t="s">
        <v>438</v>
      </c>
      <c r="AG122" s="844"/>
      <c r="AH122" s="844"/>
      <c r="AI122" s="844"/>
      <c r="AJ122" s="845"/>
      <c r="AK122" s="846" t="s">
        <v>127</v>
      </c>
      <c r="AL122" s="844"/>
      <c r="AM122" s="844"/>
      <c r="AN122" s="844"/>
      <c r="AO122" s="845"/>
      <c r="AP122" s="888" t="s">
        <v>439</v>
      </c>
      <c r="AQ122" s="889"/>
      <c r="AR122" s="889"/>
      <c r="AS122" s="889"/>
      <c r="AT122" s="890"/>
      <c r="AU122" s="947"/>
      <c r="AV122" s="948"/>
      <c r="AW122" s="948"/>
      <c r="AX122" s="948"/>
      <c r="AY122" s="949"/>
      <c r="AZ122" s="902" t="s">
        <v>472</v>
      </c>
      <c r="BA122" s="903"/>
      <c r="BB122" s="903"/>
      <c r="BC122" s="903"/>
      <c r="BD122" s="903"/>
      <c r="BE122" s="903"/>
      <c r="BF122" s="903"/>
      <c r="BG122" s="903"/>
      <c r="BH122" s="903"/>
      <c r="BI122" s="903"/>
      <c r="BJ122" s="903"/>
      <c r="BK122" s="903"/>
      <c r="BL122" s="903"/>
      <c r="BM122" s="903"/>
      <c r="BN122" s="903"/>
      <c r="BO122" s="903"/>
      <c r="BP122" s="904"/>
      <c r="BQ122" s="943">
        <v>28141826</v>
      </c>
      <c r="BR122" s="909"/>
      <c r="BS122" s="909"/>
      <c r="BT122" s="909"/>
      <c r="BU122" s="909"/>
      <c r="BV122" s="909">
        <v>27474716</v>
      </c>
      <c r="BW122" s="909"/>
      <c r="BX122" s="909"/>
      <c r="BY122" s="909"/>
      <c r="BZ122" s="909"/>
      <c r="CA122" s="909">
        <v>27413310</v>
      </c>
      <c r="CB122" s="909"/>
      <c r="CC122" s="909"/>
      <c r="CD122" s="909"/>
      <c r="CE122" s="909"/>
      <c r="CF122" s="910">
        <v>164.1</v>
      </c>
      <c r="CG122" s="911"/>
      <c r="CH122" s="911"/>
      <c r="CI122" s="911"/>
      <c r="CJ122" s="911"/>
      <c r="CK122" s="933"/>
      <c r="CL122" s="919"/>
      <c r="CM122" s="919"/>
      <c r="CN122" s="919"/>
      <c r="CO122" s="920"/>
      <c r="CP122" s="899" t="s">
        <v>473</v>
      </c>
      <c r="CQ122" s="900"/>
      <c r="CR122" s="900"/>
      <c r="CS122" s="900"/>
      <c r="CT122" s="900"/>
      <c r="CU122" s="900"/>
      <c r="CV122" s="900"/>
      <c r="CW122" s="900"/>
      <c r="CX122" s="900"/>
      <c r="CY122" s="900"/>
      <c r="CZ122" s="900"/>
      <c r="DA122" s="900"/>
      <c r="DB122" s="900"/>
      <c r="DC122" s="900"/>
      <c r="DD122" s="900"/>
      <c r="DE122" s="900"/>
      <c r="DF122" s="901"/>
      <c r="DG122" s="880">
        <v>856486</v>
      </c>
      <c r="DH122" s="881"/>
      <c r="DI122" s="881"/>
      <c r="DJ122" s="881"/>
      <c r="DK122" s="881"/>
      <c r="DL122" s="881">
        <v>911246</v>
      </c>
      <c r="DM122" s="881"/>
      <c r="DN122" s="881"/>
      <c r="DO122" s="881"/>
      <c r="DP122" s="881"/>
      <c r="DQ122" s="881">
        <v>888533</v>
      </c>
      <c r="DR122" s="881"/>
      <c r="DS122" s="881"/>
      <c r="DT122" s="881"/>
      <c r="DU122" s="881"/>
      <c r="DV122" s="858">
        <v>5.3</v>
      </c>
      <c r="DW122" s="858"/>
      <c r="DX122" s="858"/>
      <c r="DY122" s="858"/>
      <c r="DZ122" s="859"/>
    </row>
    <row r="123" spans="1:130" s="226" customFormat="1" ht="26.25" customHeight="1" x14ac:dyDescent="0.15">
      <c r="A123" s="884"/>
      <c r="B123" s="885"/>
      <c r="C123" s="879" t="s">
        <v>459</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439</v>
      </c>
      <c r="AB123" s="844"/>
      <c r="AC123" s="844"/>
      <c r="AD123" s="844"/>
      <c r="AE123" s="845"/>
      <c r="AF123" s="846" t="s">
        <v>439</v>
      </c>
      <c r="AG123" s="844"/>
      <c r="AH123" s="844"/>
      <c r="AI123" s="844"/>
      <c r="AJ123" s="845"/>
      <c r="AK123" s="846" t="s">
        <v>439</v>
      </c>
      <c r="AL123" s="844"/>
      <c r="AM123" s="844"/>
      <c r="AN123" s="844"/>
      <c r="AO123" s="845"/>
      <c r="AP123" s="888" t="s">
        <v>439</v>
      </c>
      <c r="AQ123" s="889"/>
      <c r="AR123" s="889"/>
      <c r="AS123" s="889"/>
      <c r="AT123" s="890"/>
      <c r="AU123" s="950"/>
      <c r="AV123" s="951"/>
      <c r="AW123" s="951"/>
      <c r="AX123" s="951"/>
      <c r="AY123" s="951"/>
      <c r="AZ123" s="247" t="s">
        <v>187</v>
      </c>
      <c r="BA123" s="247"/>
      <c r="BB123" s="247"/>
      <c r="BC123" s="247"/>
      <c r="BD123" s="247"/>
      <c r="BE123" s="247"/>
      <c r="BF123" s="247"/>
      <c r="BG123" s="247"/>
      <c r="BH123" s="247"/>
      <c r="BI123" s="247"/>
      <c r="BJ123" s="247"/>
      <c r="BK123" s="247"/>
      <c r="BL123" s="247"/>
      <c r="BM123" s="247"/>
      <c r="BN123" s="247"/>
      <c r="BO123" s="941" t="s">
        <v>474</v>
      </c>
      <c r="BP123" s="942"/>
      <c r="BQ123" s="896">
        <v>66352773</v>
      </c>
      <c r="BR123" s="897"/>
      <c r="BS123" s="897"/>
      <c r="BT123" s="897"/>
      <c r="BU123" s="897"/>
      <c r="BV123" s="897">
        <v>61413031</v>
      </c>
      <c r="BW123" s="897"/>
      <c r="BX123" s="897"/>
      <c r="BY123" s="897"/>
      <c r="BZ123" s="897"/>
      <c r="CA123" s="897">
        <v>51007840</v>
      </c>
      <c r="CB123" s="897"/>
      <c r="CC123" s="897"/>
      <c r="CD123" s="897"/>
      <c r="CE123" s="897"/>
      <c r="CF123" s="812"/>
      <c r="CG123" s="813"/>
      <c r="CH123" s="813"/>
      <c r="CI123" s="813"/>
      <c r="CJ123" s="898"/>
      <c r="CK123" s="933"/>
      <c r="CL123" s="919"/>
      <c r="CM123" s="919"/>
      <c r="CN123" s="919"/>
      <c r="CO123" s="920"/>
      <c r="CP123" s="899" t="s">
        <v>409</v>
      </c>
      <c r="CQ123" s="900"/>
      <c r="CR123" s="900"/>
      <c r="CS123" s="900"/>
      <c r="CT123" s="900"/>
      <c r="CU123" s="900"/>
      <c r="CV123" s="900"/>
      <c r="CW123" s="900"/>
      <c r="CX123" s="900"/>
      <c r="CY123" s="900"/>
      <c r="CZ123" s="900"/>
      <c r="DA123" s="900"/>
      <c r="DB123" s="900"/>
      <c r="DC123" s="900"/>
      <c r="DD123" s="900"/>
      <c r="DE123" s="900"/>
      <c r="DF123" s="901"/>
      <c r="DG123" s="843">
        <v>626671</v>
      </c>
      <c r="DH123" s="844"/>
      <c r="DI123" s="844"/>
      <c r="DJ123" s="844"/>
      <c r="DK123" s="845"/>
      <c r="DL123" s="846">
        <v>560289</v>
      </c>
      <c r="DM123" s="844"/>
      <c r="DN123" s="844"/>
      <c r="DO123" s="844"/>
      <c r="DP123" s="845"/>
      <c r="DQ123" s="846">
        <v>543968</v>
      </c>
      <c r="DR123" s="844"/>
      <c r="DS123" s="844"/>
      <c r="DT123" s="844"/>
      <c r="DU123" s="845"/>
      <c r="DV123" s="888">
        <v>3.3</v>
      </c>
      <c r="DW123" s="889"/>
      <c r="DX123" s="889"/>
      <c r="DY123" s="889"/>
      <c r="DZ123" s="890"/>
    </row>
    <row r="124" spans="1:130" s="226" customFormat="1" ht="26.25" customHeight="1" thickBot="1" x14ac:dyDescent="0.2">
      <c r="A124" s="884"/>
      <c r="B124" s="885"/>
      <c r="C124" s="879" t="s">
        <v>462</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439</v>
      </c>
      <c r="AB124" s="844"/>
      <c r="AC124" s="844"/>
      <c r="AD124" s="844"/>
      <c r="AE124" s="845"/>
      <c r="AF124" s="846" t="s">
        <v>439</v>
      </c>
      <c r="AG124" s="844"/>
      <c r="AH124" s="844"/>
      <c r="AI124" s="844"/>
      <c r="AJ124" s="845"/>
      <c r="AK124" s="846" t="s">
        <v>438</v>
      </c>
      <c r="AL124" s="844"/>
      <c r="AM124" s="844"/>
      <c r="AN124" s="844"/>
      <c r="AO124" s="845"/>
      <c r="AP124" s="888" t="s">
        <v>439</v>
      </c>
      <c r="AQ124" s="889"/>
      <c r="AR124" s="889"/>
      <c r="AS124" s="889"/>
      <c r="AT124" s="890"/>
      <c r="AU124" s="891" t="s">
        <v>475</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t="s">
        <v>439</v>
      </c>
      <c r="BR124" s="895"/>
      <c r="BS124" s="895"/>
      <c r="BT124" s="895"/>
      <c r="BU124" s="895"/>
      <c r="BV124" s="895" t="s">
        <v>127</v>
      </c>
      <c r="BW124" s="895"/>
      <c r="BX124" s="895"/>
      <c r="BY124" s="895"/>
      <c r="BZ124" s="895"/>
      <c r="CA124" s="895" t="s">
        <v>439</v>
      </c>
      <c r="CB124" s="895"/>
      <c r="CC124" s="895"/>
      <c r="CD124" s="895"/>
      <c r="CE124" s="895"/>
      <c r="CF124" s="790"/>
      <c r="CG124" s="791"/>
      <c r="CH124" s="791"/>
      <c r="CI124" s="791"/>
      <c r="CJ124" s="926"/>
      <c r="CK124" s="934"/>
      <c r="CL124" s="934"/>
      <c r="CM124" s="934"/>
      <c r="CN124" s="934"/>
      <c r="CO124" s="935"/>
      <c r="CP124" s="899" t="s">
        <v>476</v>
      </c>
      <c r="CQ124" s="900"/>
      <c r="CR124" s="900"/>
      <c r="CS124" s="900"/>
      <c r="CT124" s="900"/>
      <c r="CU124" s="900"/>
      <c r="CV124" s="900"/>
      <c r="CW124" s="900"/>
      <c r="CX124" s="900"/>
      <c r="CY124" s="900"/>
      <c r="CZ124" s="900"/>
      <c r="DA124" s="900"/>
      <c r="DB124" s="900"/>
      <c r="DC124" s="900"/>
      <c r="DD124" s="900"/>
      <c r="DE124" s="900"/>
      <c r="DF124" s="901"/>
      <c r="DG124" s="827">
        <v>6758119</v>
      </c>
      <c r="DH124" s="828"/>
      <c r="DI124" s="828"/>
      <c r="DJ124" s="828"/>
      <c r="DK124" s="829"/>
      <c r="DL124" s="830">
        <v>602564</v>
      </c>
      <c r="DM124" s="828"/>
      <c r="DN124" s="828"/>
      <c r="DO124" s="828"/>
      <c r="DP124" s="829"/>
      <c r="DQ124" s="830">
        <v>565010</v>
      </c>
      <c r="DR124" s="828"/>
      <c r="DS124" s="828"/>
      <c r="DT124" s="828"/>
      <c r="DU124" s="829"/>
      <c r="DV124" s="912">
        <v>3.4</v>
      </c>
      <c r="DW124" s="913"/>
      <c r="DX124" s="913"/>
      <c r="DY124" s="913"/>
      <c r="DZ124" s="914"/>
    </row>
    <row r="125" spans="1:130" s="226" customFormat="1" ht="26.25" customHeight="1" x14ac:dyDescent="0.15">
      <c r="A125" s="884"/>
      <c r="B125" s="885"/>
      <c r="C125" s="879" t="s">
        <v>464</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439</v>
      </c>
      <c r="AB125" s="844"/>
      <c r="AC125" s="844"/>
      <c r="AD125" s="844"/>
      <c r="AE125" s="845"/>
      <c r="AF125" s="846" t="s">
        <v>439</v>
      </c>
      <c r="AG125" s="844"/>
      <c r="AH125" s="844"/>
      <c r="AI125" s="844"/>
      <c r="AJ125" s="845"/>
      <c r="AK125" s="846" t="s">
        <v>439</v>
      </c>
      <c r="AL125" s="844"/>
      <c r="AM125" s="844"/>
      <c r="AN125" s="844"/>
      <c r="AO125" s="845"/>
      <c r="AP125" s="888" t="s">
        <v>439</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477</v>
      </c>
      <c r="CL125" s="916"/>
      <c r="CM125" s="916"/>
      <c r="CN125" s="916"/>
      <c r="CO125" s="917"/>
      <c r="CP125" s="924" t="s">
        <v>478</v>
      </c>
      <c r="CQ125" s="872"/>
      <c r="CR125" s="872"/>
      <c r="CS125" s="872"/>
      <c r="CT125" s="872"/>
      <c r="CU125" s="872"/>
      <c r="CV125" s="872"/>
      <c r="CW125" s="872"/>
      <c r="CX125" s="872"/>
      <c r="CY125" s="872"/>
      <c r="CZ125" s="872"/>
      <c r="DA125" s="872"/>
      <c r="DB125" s="872"/>
      <c r="DC125" s="872"/>
      <c r="DD125" s="872"/>
      <c r="DE125" s="872"/>
      <c r="DF125" s="873"/>
      <c r="DG125" s="925" t="s">
        <v>439</v>
      </c>
      <c r="DH125" s="906"/>
      <c r="DI125" s="906"/>
      <c r="DJ125" s="906"/>
      <c r="DK125" s="906"/>
      <c r="DL125" s="906" t="s">
        <v>127</v>
      </c>
      <c r="DM125" s="906"/>
      <c r="DN125" s="906"/>
      <c r="DO125" s="906"/>
      <c r="DP125" s="906"/>
      <c r="DQ125" s="906" t="s">
        <v>439</v>
      </c>
      <c r="DR125" s="906"/>
      <c r="DS125" s="906"/>
      <c r="DT125" s="906"/>
      <c r="DU125" s="906"/>
      <c r="DV125" s="907" t="s">
        <v>439</v>
      </c>
      <c r="DW125" s="907"/>
      <c r="DX125" s="907"/>
      <c r="DY125" s="907"/>
      <c r="DZ125" s="908"/>
    </row>
    <row r="126" spans="1:130" s="226" customFormat="1" ht="26.25" customHeight="1" thickBot="1" x14ac:dyDescent="0.2">
      <c r="A126" s="884"/>
      <c r="B126" s="885"/>
      <c r="C126" s="879" t="s">
        <v>466</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439</v>
      </c>
      <c r="AB126" s="844"/>
      <c r="AC126" s="844"/>
      <c r="AD126" s="844"/>
      <c r="AE126" s="845"/>
      <c r="AF126" s="846" t="s">
        <v>439</v>
      </c>
      <c r="AG126" s="844"/>
      <c r="AH126" s="844"/>
      <c r="AI126" s="844"/>
      <c r="AJ126" s="845"/>
      <c r="AK126" s="846" t="s">
        <v>439</v>
      </c>
      <c r="AL126" s="844"/>
      <c r="AM126" s="844"/>
      <c r="AN126" s="844"/>
      <c r="AO126" s="845"/>
      <c r="AP126" s="888" t="s">
        <v>439</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479</v>
      </c>
      <c r="CQ126" s="816"/>
      <c r="CR126" s="816"/>
      <c r="CS126" s="816"/>
      <c r="CT126" s="816"/>
      <c r="CU126" s="816"/>
      <c r="CV126" s="816"/>
      <c r="CW126" s="816"/>
      <c r="CX126" s="816"/>
      <c r="CY126" s="816"/>
      <c r="CZ126" s="816"/>
      <c r="DA126" s="816"/>
      <c r="DB126" s="816"/>
      <c r="DC126" s="816"/>
      <c r="DD126" s="816"/>
      <c r="DE126" s="816"/>
      <c r="DF126" s="817"/>
      <c r="DG126" s="880" t="s">
        <v>439</v>
      </c>
      <c r="DH126" s="881"/>
      <c r="DI126" s="881"/>
      <c r="DJ126" s="881"/>
      <c r="DK126" s="881"/>
      <c r="DL126" s="881" t="s">
        <v>439</v>
      </c>
      <c r="DM126" s="881"/>
      <c r="DN126" s="881"/>
      <c r="DO126" s="881"/>
      <c r="DP126" s="881"/>
      <c r="DQ126" s="881" t="s">
        <v>439</v>
      </c>
      <c r="DR126" s="881"/>
      <c r="DS126" s="881"/>
      <c r="DT126" s="881"/>
      <c r="DU126" s="881"/>
      <c r="DV126" s="858" t="s">
        <v>439</v>
      </c>
      <c r="DW126" s="858"/>
      <c r="DX126" s="858"/>
      <c r="DY126" s="858"/>
      <c r="DZ126" s="859"/>
    </row>
    <row r="127" spans="1:130" s="226" customFormat="1" ht="26.25" customHeight="1" x14ac:dyDescent="0.15">
      <c r="A127" s="886"/>
      <c r="B127" s="887"/>
      <c r="C127" s="902" t="s">
        <v>480</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v>182</v>
      </c>
      <c r="AB127" s="844"/>
      <c r="AC127" s="844"/>
      <c r="AD127" s="844"/>
      <c r="AE127" s="845"/>
      <c r="AF127" s="846">
        <v>150</v>
      </c>
      <c r="AG127" s="844"/>
      <c r="AH127" s="844"/>
      <c r="AI127" s="844"/>
      <c r="AJ127" s="845"/>
      <c r="AK127" s="846">
        <v>1148</v>
      </c>
      <c r="AL127" s="844"/>
      <c r="AM127" s="844"/>
      <c r="AN127" s="844"/>
      <c r="AO127" s="845"/>
      <c r="AP127" s="888">
        <v>0</v>
      </c>
      <c r="AQ127" s="889"/>
      <c r="AR127" s="889"/>
      <c r="AS127" s="889"/>
      <c r="AT127" s="890"/>
      <c r="AU127" s="228"/>
      <c r="AV127" s="228"/>
      <c r="AW127" s="228"/>
      <c r="AX127" s="905" t="s">
        <v>481</v>
      </c>
      <c r="AY127" s="876"/>
      <c r="AZ127" s="876"/>
      <c r="BA127" s="876"/>
      <c r="BB127" s="876"/>
      <c r="BC127" s="876"/>
      <c r="BD127" s="876"/>
      <c r="BE127" s="877"/>
      <c r="BF127" s="875" t="s">
        <v>482</v>
      </c>
      <c r="BG127" s="876"/>
      <c r="BH127" s="876"/>
      <c r="BI127" s="876"/>
      <c r="BJ127" s="876"/>
      <c r="BK127" s="876"/>
      <c r="BL127" s="877"/>
      <c r="BM127" s="875" t="s">
        <v>483</v>
      </c>
      <c r="BN127" s="876"/>
      <c r="BO127" s="876"/>
      <c r="BP127" s="876"/>
      <c r="BQ127" s="876"/>
      <c r="BR127" s="876"/>
      <c r="BS127" s="877"/>
      <c r="BT127" s="875" t="s">
        <v>484</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485</v>
      </c>
      <c r="CQ127" s="816"/>
      <c r="CR127" s="816"/>
      <c r="CS127" s="816"/>
      <c r="CT127" s="816"/>
      <c r="CU127" s="816"/>
      <c r="CV127" s="816"/>
      <c r="CW127" s="816"/>
      <c r="CX127" s="816"/>
      <c r="CY127" s="816"/>
      <c r="CZ127" s="816"/>
      <c r="DA127" s="816"/>
      <c r="DB127" s="816"/>
      <c r="DC127" s="816"/>
      <c r="DD127" s="816"/>
      <c r="DE127" s="816"/>
      <c r="DF127" s="817"/>
      <c r="DG127" s="880" t="s">
        <v>439</v>
      </c>
      <c r="DH127" s="881"/>
      <c r="DI127" s="881"/>
      <c r="DJ127" s="881"/>
      <c r="DK127" s="881"/>
      <c r="DL127" s="881" t="s">
        <v>439</v>
      </c>
      <c r="DM127" s="881"/>
      <c r="DN127" s="881"/>
      <c r="DO127" s="881"/>
      <c r="DP127" s="881"/>
      <c r="DQ127" s="881" t="s">
        <v>439</v>
      </c>
      <c r="DR127" s="881"/>
      <c r="DS127" s="881"/>
      <c r="DT127" s="881"/>
      <c r="DU127" s="881"/>
      <c r="DV127" s="858" t="s">
        <v>127</v>
      </c>
      <c r="DW127" s="858"/>
      <c r="DX127" s="858"/>
      <c r="DY127" s="858"/>
      <c r="DZ127" s="859"/>
    </row>
    <row r="128" spans="1:130" s="226" customFormat="1" ht="26.25" customHeight="1" thickBot="1" x14ac:dyDescent="0.2">
      <c r="A128" s="860" t="s">
        <v>486</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487</v>
      </c>
      <c r="X128" s="862"/>
      <c r="Y128" s="862"/>
      <c r="Z128" s="863"/>
      <c r="AA128" s="864">
        <v>490656</v>
      </c>
      <c r="AB128" s="865"/>
      <c r="AC128" s="865"/>
      <c r="AD128" s="865"/>
      <c r="AE128" s="866"/>
      <c r="AF128" s="867">
        <v>561181</v>
      </c>
      <c r="AG128" s="865"/>
      <c r="AH128" s="865"/>
      <c r="AI128" s="865"/>
      <c r="AJ128" s="866"/>
      <c r="AK128" s="867">
        <v>363994</v>
      </c>
      <c r="AL128" s="865"/>
      <c r="AM128" s="865"/>
      <c r="AN128" s="865"/>
      <c r="AO128" s="866"/>
      <c r="AP128" s="868"/>
      <c r="AQ128" s="869"/>
      <c r="AR128" s="869"/>
      <c r="AS128" s="869"/>
      <c r="AT128" s="870"/>
      <c r="AU128" s="228"/>
      <c r="AV128" s="228"/>
      <c r="AW128" s="228"/>
      <c r="AX128" s="871" t="s">
        <v>488</v>
      </c>
      <c r="AY128" s="872"/>
      <c r="AZ128" s="872"/>
      <c r="BA128" s="872"/>
      <c r="BB128" s="872"/>
      <c r="BC128" s="872"/>
      <c r="BD128" s="872"/>
      <c r="BE128" s="873"/>
      <c r="BF128" s="850" t="s">
        <v>442</v>
      </c>
      <c r="BG128" s="851"/>
      <c r="BH128" s="851"/>
      <c r="BI128" s="851"/>
      <c r="BJ128" s="851"/>
      <c r="BK128" s="851"/>
      <c r="BL128" s="874"/>
      <c r="BM128" s="850">
        <v>12.53</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489</v>
      </c>
      <c r="CQ128" s="794"/>
      <c r="CR128" s="794"/>
      <c r="CS128" s="794"/>
      <c r="CT128" s="794"/>
      <c r="CU128" s="794"/>
      <c r="CV128" s="794"/>
      <c r="CW128" s="794"/>
      <c r="CX128" s="794"/>
      <c r="CY128" s="794"/>
      <c r="CZ128" s="794"/>
      <c r="DA128" s="794"/>
      <c r="DB128" s="794"/>
      <c r="DC128" s="794"/>
      <c r="DD128" s="794"/>
      <c r="DE128" s="794"/>
      <c r="DF128" s="795"/>
      <c r="DG128" s="854">
        <v>17255</v>
      </c>
      <c r="DH128" s="855"/>
      <c r="DI128" s="855"/>
      <c r="DJ128" s="855"/>
      <c r="DK128" s="855"/>
      <c r="DL128" s="855">
        <v>18502</v>
      </c>
      <c r="DM128" s="855"/>
      <c r="DN128" s="855"/>
      <c r="DO128" s="855"/>
      <c r="DP128" s="855"/>
      <c r="DQ128" s="855">
        <v>10256</v>
      </c>
      <c r="DR128" s="855"/>
      <c r="DS128" s="855"/>
      <c r="DT128" s="855"/>
      <c r="DU128" s="855"/>
      <c r="DV128" s="856">
        <v>0.1</v>
      </c>
      <c r="DW128" s="856"/>
      <c r="DX128" s="856"/>
      <c r="DY128" s="856"/>
      <c r="DZ128" s="857"/>
    </row>
    <row r="129" spans="1:131" s="226" customFormat="1" ht="26.25" customHeight="1" x14ac:dyDescent="0.15">
      <c r="A129" s="838" t="s">
        <v>105</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490</v>
      </c>
      <c r="X129" s="841"/>
      <c r="Y129" s="841"/>
      <c r="Z129" s="842"/>
      <c r="AA129" s="843">
        <v>17904610</v>
      </c>
      <c r="AB129" s="844"/>
      <c r="AC129" s="844"/>
      <c r="AD129" s="844"/>
      <c r="AE129" s="845"/>
      <c r="AF129" s="846">
        <v>18365906</v>
      </c>
      <c r="AG129" s="844"/>
      <c r="AH129" s="844"/>
      <c r="AI129" s="844"/>
      <c r="AJ129" s="845"/>
      <c r="AK129" s="846">
        <v>19242836</v>
      </c>
      <c r="AL129" s="844"/>
      <c r="AM129" s="844"/>
      <c r="AN129" s="844"/>
      <c r="AO129" s="845"/>
      <c r="AP129" s="847"/>
      <c r="AQ129" s="848"/>
      <c r="AR129" s="848"/>
      <c r="AS129" s="848"/>
      <c r="AT129" s="849"/>
      <c r="AU129" s="229"/>
      <c r="AV129" s="229"/>
      <c r="AW129" s="229"/>
      <c r="AX129" s="815" t="s">
        <v>491</v>
      </c>
      <c r="AY129" s="816"/>
      <c r="AZ129" s="816"/>
      <c r="BA129" s="816"/>
      <c r="BB129" s="816"/>
      <c r="BC129" s="816"/>
      <c r="BD129" s="816"/>
      <c r="BE129" s="817"/>
      <c r="BF129" s="834" t="s">
        <v>439</v>
      </c>
      <c r="BG129" s="835"/>
      <c r="BH129" s="835"/>
      <c r="BI129" s="835"/>
      <c r="BJ129" s="835"/>
      <c r="BK129" s="835"/>
      <c r="BL129" s="836"/>
      <c r="BM129" s="834">
        <v>17.53</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8" t="s">
        <v>492</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493</v>
      </c>
      <c r="X130" s="841"/>
      <c r="Y130" s="841"/>
      <c r="Z130" s="842"/>
      <c r="AA130" s="843">
        <v>2484922</v>
      </c>
      <c r="AB130" s="844"/>
      <c r="AC130" s="844"/>
      <c r="AD130" s="844"/>
      <c r="AE130" s="845"/>
      <c r="AF130" s="846">
        <v>2536556</v>
      </c>
      <c r="AG130" s="844"/>
      <c r="AH130" s="844"/>
      <c r="AI130" s="844"/>
      <c r="AJ130" s="845"/>
      <c r="AK130" s="846">
        <v>2539130</v>
      </c>
      <c r="AL130" s="844"/>
      <c r="AM130" s="844"/>
      <c r="AN130" s="844"/>
      <c r="AO130" s="845"/>
      <c r="AP130" s="847"/>
      <c r="AQ130" s="848"/>
      <c r="AR130" s="848"/>
      <c r="AS130" s="848"/>
      <c r="AT130" s="849"/>
      <c r="AU130" s="229"/>
      <c r="AV130" s="229"/>
      <c r="AW130" s="229"/>
      <c r="AX130" s="815" t="s">
        <v>494</v>
      </c>
      <c r="AY130" s="816"/>
      <c r="AZ130" s="816"/>
      <c r="BA130" s="816"/>
      <c r="BB130" s="816"/>
      <c r="BC130" s="816"/>
      <c r="BD130" s="816"/>
      <c r="BE130" s="817"/>
      <c r="BF130" s="818">
        <v>8.9</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495</v>
      </c>
      <c r="X131" s="825"/>
      <c r="Y131" s="825"/>
      <c r="Z131" s="826"/>
      <c r="AA131" s="827">
        <v>15419688</v>
      </c>
      <c r="AB131" s="828"/>
      <c r="AC131" s="828"/>
      <c r="AD131" s="828"/>
      <c r="AE131" s="829"/>
      <c r="AF131" s="830">
        <v>15829350</v>
      </c>
      <c r="AG131" s="828"/>
      <c r="AH131" s="828"/>
      <c r="AI131" s="828"/>
      <c r="AJ131" s="829"/>
      <c r="AK131" s="830">
        <v>16703706</v>
      </c>
      <c r="AL131" s="828"/>
      <c r="AM131" s="828"/>
      <c r="AN131" s="828"/>
      <c r="AO131" s="829"/>
      <c r="AP131" s="831"/>
      <c r="AQ131" s="832"/>
      <c r="AR131" s="832"/>
      <c r="AS131" s="832"/>
      <c r="AT131" s="833"/>
      <c r="AU131" s="229"/>
      <c r="AV131" s="229"/>
      <c r="AW131" s="229"/>
      <c r="AX131" s="793" t="s">
        <v>496</v>
      </c>
      <c r="AY131" s="794"/>
      <c r="AZ131" s="794"/>
      <c r="BA131" s="794"/>
      <c r="BB131" s="794"/>
      <c r="BC131" s="794"/>
      <c r="BD131" s="794"/>
      <c r="BE131" s="795"/>
      <c r="BF131" s="796" t="s">
        <v>439</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2" t="s">
        <v>497</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498</v>
      </c>
      <c r="W132" s="806"/>
      <c r="X132" s="806"/>
      <c r="Y132" s="806"/>
      <c r="Z132" s="807"/>
      <c r="AA132" s="808">
        <v>9.3608638509999995</v>
      </c>
      <c r="AB132" s="809"/>
      <c r="AC132" s="809"/>
      <c r="AD132" s="809"/>
      <c r="AE132" s="810"/>
      <c r="AF132" s="811">
        <v>8.7698610489999993</v>
      </c>
      <c r="AG132" s="809"/>
      <c r="AH132" s="809"/>
      <c r="AI132" s="809"/>
      <c r="AJ132" s="810"/>
      <c r="AK132" s="811">
        <v>8.7227948099999999</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499</v>
      </c>
      <c r="W133" s="785"/>
      <c r="X133" s="785"/>
      <c r="Y133" s="785"/>
      <c r="Z133" s="786"/>
      <c r="AA133" s="787">
        <v>9.5</v>
      </c>
      <c r="AB133" s="788"/>
      <c r="AC133" s="788"/>
      <c r="AD133" s="788"/>
      <c r="AE133" s="789"/>
      <c r="AF133" s="787">
        <v>9.1999999999999993</v>
      </c>
      <c r="AG133" s="788"/>
      <c r="AH133" s="788"/>
      <c r="AI133" s="788"/>
      <c r="AJ133" s="789"/>
      <c r="AK133" s="787">
        <v>8.9</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3N31SjlmrW1nv/NNKrvEFFbB15pnSt+or1KPLJyO3JUJ2eaPrqZ2k89Nj/24mWHiQEmUF5Z5QmwwCy/UruJluQ==" saltValue="2a+O20MBoGlbZA6IsdMdq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500</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kykqIwrOGVmNyikfecVKSZlYGVeJwWsogd6ZQdyVPP4B24V6ybDa8BHjC3Q4x7IWBpeqPTTf4vNWtVLgs7pqw==" saltValue="rJuhzv4inMm8CatI04IRg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501</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502</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2" t="s">
        <v>503</v>
      </c>
      <c r="AP7" s="268"/>
      <c r="AQ7" s="269" t="s">
        <v>504</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3"/>
      <c r="AP8" s="274" t="s">
        <v>505</v>
      </c>
      <c r="AQ8" s="275" t="s">
        <v>506</v>
      </c>
      <c r="AR8" s="276" t="s">
        <v>507</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4" t="s">
        <v>508</v>
      </c>
      <c r="AL9" s="1195"/>
      <c r="AM9" s="1195"/>
      <c r="AN9" s="1196"/>
      <c r="AO9" s="277">
        <v>6644906</v>
      </c>
      <c r="AP9" s="277">
        <v>110470</v>
      </c>
      <c r="AQ9" s="278">
        <v>85700</v>
      </c>
      <c r="AR9" s="279">
        <v>28.9</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4" t="s">
        <v>509</v>
      </c>
      <c r="AL10" s="1195"/>
      <c r="AM10" s="1195"/>
      <c r="AN10" s="1196"/>
      <c r="AO10" s="280">
        <v>1139927</v>
      </c>
      <c r="AP10" s="280">
        <v>18951</v>
      </c>
      <c r="AQ10" s="281">
        <v>7424</v>
      </c>
      <c r="AR10" s="282">
        <v>155.30000000000001</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4" t="s">
        <v>510</v>
      </c>
      <c r="AL11" s="1195"/>
      <c r="AM11" s="1195"/>
      <c r="AN11" s="1196"/>
      <c r="AO11" s="280">
        <v>438848</v>
      </c>
      <c r="AP11" s="280">
        <v>7296</v>
      </c>
      <c r="AQ11" s="281">
        <v>1613</v>
      </c>
      <c r="AR11" s="282">
        <v>352.3</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4" t="s">
        <v>511</v>
      </c>
      <c r="AL12" s="1195"/>
      <c r="AM12" s="1195"/>
      <c r="AN12" s="1196"/>
      <c r="AO12" s="280">
        <v>35199</v>
      </c>
      <c r="AP12" s="280">
        <v>585</v>
      </c>
      <c r="AQ12" s="281">
        <v>12</v>
      </c>
      <c r="AR12" s="282">
        <v>4775</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4" t="s">
        <v>512</v>
      </c>
      <c r="AL13" s="1195"/>
      <c r="AM13" s="1195"/>
      <c r="AN13" s="1196"/>
      <c r="AO13" s="280">
        <v>328750</v>
      </c>
      <c r="AP13" s="280">
        <v>5465</v>
      </c>
      <c r="AQ13" s="281">
        <v>3153</v>
      </c>
      <c r="AR13" s="282">
        <v>73.3</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4" t="s">
        <v>513</v>
      </c>
      <c r="AL14" s="1195"/>
      <c r="AM14" s="1195"/>
      <c r="AN14" s="1196"/>
      <c r="AO14" s="280">
        <v>79029</v>
      </c>
      <c r="AP14" s="280">
        <v>1314</v>
      </c>
      <c r="AQ14" s="281">
        <v>1845</v>
      </c>
      <c r="AR14" s="282">
        <v>-28.8</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7" t="s">
        <v>514</v>
      </c>
      <c r="AL15" s="1198"/>
      <c r="AM15" s="1198"/>
      <c r="AN15" s="1199"/>
      <c r="AO15" s="280">
        <v>-498959</v>
      </c>
      <c r="AP15" s="280">
        <v>-8295</v>
      </c>
      <c r="AQ15" s="281">
        <v>-6635</v>
      </c>
      <c r="AR15" s="282">
        <v>25</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7" t="s">
        <v>187</v>
      </c>
      <c r="AL16" s="1198"/>
      <c r="AM16" s="1198"/>
      <c r="AN16" s="1199"/>
      <c r="AO16" s="280">
        <v>8167700</v>
      </c>
      <c r="AP16" s="280">
        <v>135787</v>
      </c>
      <c r="AQ16" s="281">
        <v>93111</v>
      </c>
      <c r="AR16" s="282">
        <v>45.8</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515</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516</v>
      </c>
      <c r="AP20" s="289" t="s">
        <v>517</v>
      </c>
      <c r="AQ20" s="290" t="s">
        <v>518</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0" t="s">
        <v>519</v>
      </c>
      <c r="AL21" s="1201"/>
      <c r="AM21" s="1201"/>
      <c r="AN21" s="1202"/>
      <c r="AO21" s="293">
        <v>11.09</v>
      </c>
      <c r="AP21" s="294">
        <v>8.58</v>
      </c>
      <c r="AQ21" s="295">
        <v>2.5099999999999998</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0" t="s">
        <v>520</v>
      </c>
      <c r="AL22" s="1201"/>
      <c r="AM22" s="1201"/>
      <c r="AN22" s="1202"/>
      <c r="AO22" s="298">
        <v>95.4</v>
      </c>
      <c r="AP22" s="299">
        <v>97.7</v>
      </c>
      <c r="AQ22" s="300">
        <v>-2.2999999999999998</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3" t="s">
        <v>521</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63"/>
    </row>
    <row r="27" spans="1:46" x14ac:dyDescent="0.15">
      <c r="A27" s="305"/>
      <c r="AO27" s="258"/>
      <c r="AP27" s="258"/>
      <c r="AQ27" s="258"/>
      <c r="AR27" s="258"/>
      <c r="AS27" s="258"/>
      <c r="AT27" s="258"/>
    </row>
    <row r="28" spans="1:46" ht="17.25" x14ac:dyDescent="0.15">
      <c r="A28" s="259" t="s">
        <v>522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523</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2" t="s">
        <v>503</v>
      </c>
      <c r="AP30" s="268"/>
      <c r="AQ30" s="269" t="s">
        <v>504</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3"/>
      <c r="AP31" s="274" t="s">
        <v>505</v>
      </c>
      <c r="AQ31" s="275" t="s">
        <v>506</v>
      </c>
      <c r="AR31" s="276" t="s">
        <v>507</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4" t="s">
        <v>524</v>
      </c>
      <c r="AL32" s="1185"/>
      <c r="AM32" s="1185"/>
      <c r="AN32" s="1186"/>
      <c r="AO32" s="308">
        <v>3475344</v>
      </c>
      <c r="AP32" s="308">
        <v>57777</v>
      </c>
      <c r="AQ32" s="309">
        <v>61596</v>
      </c>
      <c r="AR32" s="310">
        <v>-6.2</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4" t="s">
        <v>525</v>
      </c>
      <c r="AL33" s="1185"/>
      <c r="AM33" s="1185"/>
      <c r="AN33" s="1186"/>
      <c r="AO33" s="308" t="s">
        <v>526</v>
      </c>
      <c r="AP33" s="308" t="s">
        <v>526</v>
      </c>
      <c r="AQ33" s="309" t="s">
        <v>526</v>
      </c>
      <c r="AR33" s="310" t="s">
        <v>526</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4" t="s">
        <v>527</v>
      </c>
      <c r="AL34" s="1185"/>
      <c r="AM34" s="1185"/>
      <c r="AN34" s="1186"/>
      <c r="AO34" s="308" t="s">
        <v>526</v>
      </c>
      <c r="AP34" s="308" t="s">
        <v>526</v>
      </c>
      <c r="AQ34" s="309">
        <v>3</v>
      </c>
      <c r="AR34" s="310" t="s">
        <v>526</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4" t="s">
        <v>528</v>
      </c>
      <c r="AL35" s="1185"/>
      <c r="AM35" s="1185"/>
      <c r="AN35" s="1186"/>
      <c r="AO35" s="308">
        <v>830628</v>
      </c>
      <c r="AP35" s="308">
        <v>13809</v>
      </c>
      <c r="AQ35" s="309">
        <v>14651</v>
      </c>
      <c r="AR35" s="310">
        <v>-5.7</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4" t="s">
        <v>529</v>
      </c>
      <c r="AL36" s="1185"/>
      <c r="AM36" s="1185"/>
      <c r="AN36" s="1186"/>
      <c r="AO36" s="308">
        <v>53034</v>
      </c>
      <c r="AP36" s="308">
        <v>882</v>
      </c>
      <c r="AQ36" s="309">
        <v>1794</v>
      </c>
      <c r="AR36" s="310">
        <v>-50.8</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4" t="s">
        <v>530</v>
      </c>
      <c r="AL37" s="1185"/>
      <c r="AM37" s="1185"/>
      <c r="AN37" s="1186"/>
      <c r="AO37" s="308">
        <v>1148</v>
      </c>
      <c r="AP37" s="308">
        <v>19</v>
      </c>
      <c r="AQ37" s="309">
        <v>505</v>
      </c>
      <c r="AR37" s="310">
        <v>-96.2</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7" t="s">
        <v>531</v>
      </c>
      <c r="AL38" s="1188"/>
      <c r="AM38" s="1188"/>
      <c r="AN38" s="1189"/>
      <c r="AO38" s="311" t="s">
        <v>526</v>
      </c>
      <c r="AP38" s="311" t="s">
        <v>526</v>
      </c>
      <c r="AQ38" s="312">
        <v>1</v>
      </c>
      <c r="AR38" s="300" t="s">
        <v>526</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7" t="s">
        <v>532</v>
      </c>
      <c r="AL39" s="1188"/>
      <c r="AM39" s="1188"/>
      <c r="AN39" s="1189"/>
      <c r="AO39" s="308">
        <v>-363994</v>
      </c>
      <c r="AP39" s="308">
        <v>-6051</v>
      </c>
      <c r="AQ39" s="309">
        <v>-3020</v>
      </c>
      <c r="AR39" s="310">
        <v>100.4</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4" t="s">
        <v>533</v>
      </c>
      <c r="AL40" s="1185"/>
      <c r="AM40" s="1185"/>
      <c r="AN40" s="1186"/>
      <c r="AO40" s="308">
        <v>-2539130</v>
      </c>
      <c r="AP40" s="308">
        <v>-42213</v>
      </c>
      <c r="AQ40" s="309">
        <v>-54563</v>
      </c>
      <c r="AR40" s="310">
        <v>-22.6</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0" t="s">
        <v>296</v>
      </c>
      <c r="AL41" s="1191"/>
      <c r="AM41" s="1191"/>
      <c r="AN41" s="1192"/>
      <c r="AO41" s="308">
        <v>1457030</v>
      </c>
      <c r="AP41" s="308">
        <v>24223</v>
      </c>
      <c r="AQ41" s="309">
        <v>20967</v>
      </c>
      <c r="AR41" s="310">
        <v>15.5</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534</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535</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536</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7" t="s">
        <v>503</v>
      </c>
      <c r="AN49" s="1179" t="s">
        <v>537</v>
      </c>
      <c r="AO49" s="1180"/>
      <c r="AP49" s="1180"/>
      <c r="AQ49" s="1180"/>
      <c r="AR49" s="1181"/>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8"/>
      <c r="AN50" s="324" t="s">
        <v>538</v>
      </c>
      <c r="AO50" s="325" t="s">
        <v>539</v>
      </c>
      <c r="AP50" s="326" t="s">
        <v>540</v>
      </c>
      <c r="AQ50" s="327" t="s">
        <v>541</v>
      </c>
      <c r="AR50" s="328" t="s">
        <v>542</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543</v>
      </c>
      <c r="AL51" s="321"/>
      <c r="AM51" s="329">
        <v>43782032</v>
      </c>
      <c r="AN51" s="330">
        <v>674119</v>
      </c>
      <c r="AO51" s="331">
        <v>-53.5</v>
      </c>
      <c r="AP51" s="332">
        <v>54110</v>
      </c>
      <c r="AQ51" s="333">
        <v>-5.6</v>
      </c>
      <c r="AR51" s="334">
        <v>-47.9</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544</v>
      </c>
      <c r="AM52" s="337">
        <v>1865218</v>
      </c>
      <c r="AN52" s="338">
        <v>28719</v>
      </c>
      <c r="AO52" s="339">
        <v>-30</v>
      </c>
      <c r="AP52" s="340">
        <v>30620</v>
      </c>
      <c r="AQ52" s="341">
        <v>-6.6</v>
      </c>
      <c r="AR52" s="342">
        <v>-23.4</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545</v>
      </c>
      <c r="AL53" s="321"/>
      <c r="AM53" s="329">
        <v>33058921</v>
      </c>
      <c r="AN53" s="330">
        <v>517621</v>
      </c>
      <c r="AO53" s="331">
        <v>-23.2</v>
      </c>
      <c r="AP53" s="332">
        <v>54684</v>
      </c>
      <c r="AQ53" s="333">
        <v>1.1000000000000001</v>
      </c>
      <c r="AR53" s="334">
        <v>-24.3</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544</v>
      </c>
      <c r="AM54" s="337">
        <v>1716920</v>
      </c>
      <c r="AN54" s="338">
        <v>26883</v>
      </c>
      <c r="AO54" s="339">
        <v>-6.4</v>
      </c>
      <c r="AP54" s="340">
        <v>32829</v>
      </c>
      <c r="AQ54" s="341">
        <v>7.2</v>
      </c>
      <c r="AR54" s="342">
        <v>-13.6</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546</v>
      </c>
      <c r="AL55" s="321"/>
      <c r="AM55" s="329">
        <v>26183959</v>
      </c>
      <c r="AN55" s="330">
        <v>418267</v>
      </c>
      <c r="AO55" s="331">
        <v>-19.2</v>
      </c>
      <c r="AP55" s="332">
        <v>62383</v>
      </c>
      <c r="AQ55" s="333">
        <v>14.1</v>
      </c>
      <c r="AR55" s="334">
        <v>-33.299999999999997</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544</v>
      </c>
      <c r="AM56" s="337">
        <v>1601258</v>
      </c>
      <c r="AN56" s="338">
        <v>25579</v>
      </c>
      <c r="AO56" s="339">
        <v>-4.9000000000000004</v>
      </c>
      <c r="AP56" s="340">
        <v>35325</v>
      </c>
      <c r="AQ56" s="341">
        <v>7.6</v>
      </c>
      <c r="AR56" s="342">
        <v>-12.5</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547</v>
      </c>
      <c r="AL57" s="321"/>
      <c r="AM57" s="329">
        <v>28346740</v>
      </c>
      <c r="AN57" s="330">
        <v>461335</v>
      </c>
      <c r="AO57" s="331">
        <v>10.3</v>
      </c>
      <c r="AP57" s="332">
        <v>63812</v>
      </c>
      <c r="AQ57" s="333">
        <v>2.2999999999999998</v>
      </c>
      <c r="AR57" s="334">
        <v>8</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544</v>
      </c>
      <c r="AM58" s="337">
        <v>2874127</v>
      </c>
      <c r="AN58" s="338">
        <v>46776</v>
      </c>
      <c r="AO58" s="339">
        <v>82.9</v>
      </c>
      <c r="AP58" s="340">
        <v>33848</v>
      </c>
      <c r="AQ58" s="341">
        <v>-4.2</v>
      </c>
      <c r="AR58" s="342">
        <v>87.1</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548</v>
      </c>
      <c r="AL59" s="321"/>
      <c r="AM59" s="329">
        <v>17270080</v>
      </c>
      <c r="AN59" s="330">
        <v>287112</v>
      </c>
      <c r="AO59" s="331">
        <v>-37.799999999999997</v>
      </c>
      <c r="AP59" s="332">
        <v>71871</v>
      </c>
      <c r="AQ59" s="333">
        <v>12.6</v>
      </c>
      <c r="AR59" s="334">
        <v>-50.4</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544</v>
      </c>
      <c r="AM60" s="337">
        <v>1711734</v>
      </c>
      <c r="AN60" s="338">
        <v>28457</v>
      </c>
      <c r="AO60" s="339">
        <v>-39.200000000000003</v>
      </c>
      <c r="AP60" s="340">
        <v>38232</v>
      </c>
      <c r="AQ60" s="341">
        <v>13</v>
      </c>
      <c r="AR60" s="342">
        <v>-52.2</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549</v>
      </c>
      <c r="AL61" s="343"/>
      <c r="AM61" s="344">
        <v>29728346</v>
      </c>
      <c r="AN61" s="345">
        <v>471691</v>
      </c>
      <c r="AO61" s="346">
        <v>-24.7</v>
      </c>
      <c r="AP61" s="347">
        <v>61372</v>
      </c>
      <c r="AQ61" s="348">
        <v>4.9000000000000004</v>
      </c>
      <c r="AR61" s="334">
        <v>-29.6</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544</v>
      </c>
      <c r="AM62" s="337">
        <v>1953851</v>
      </c>
      <c r="AN62" s="338">
        <v>31283</v>
      </c>
      <c r="AO62" s="339">
        <v>0.5</v>
      </c>
      <c r="AP62" s="340">
        <v>34171</v>
      </c>
      <c r="AQ62" s="341">
        <v>3.4</v>
      </c>
      <c r="AR62" s="342">
        <v>-2.9</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XisQtX8aS6LmiAg1IGuLV4Gu0SLuhCW9aBMNSPW8f7B8k3SCRWR24gnG0HonLyPsq3svFdUEjVzXONE9XgNWGQ==" saltValue="M/RXcKLKYp+kfKmnB/cb2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551</v>
      </c>
    </row>
    <row r="120" spans="125:125" ht="13.5" hidden="1" customHeight="1" x14ac:dyDescent="0.15"/>
    <row r="121" spans="125:125" ht="13.5" hidden="1" customHeight="1" x14ac:dyDescent="0.15">
      <c r="DU121" s="255"/>
    </row>
  </sheetData>
  <sheetProtection algorithmName="SHA-512" hashValue="/zQBINnbgVWZtdZJPXNwj9KW6IUZn/deP3Aa6AmfBXgSdR9NHNoTRBqvRR/wQR1bFf+kXU8O9DIG9qFNbkkUfQ==" saltValue="TaCPIdlZOy/iYOkNETOIf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552</v>
      </c>
    </row>
  </sheetData>
  <sheetProtection algorithmName="SHA-512" hashValue="MEwuD7x+N13Iiu4x3k5dmbgss0wIsjnXuKw3DoDxtRumk4h29YpVezeoW6DQrlpBEgS0OPj/R6RXs3XDDFqR2w==" saltValue="YBKw1odbfaCCTEHsvgQGI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03" t="s">
        <v>3</v>
      </c>
      <c r="D47" s="1203"/>
      <c r="E47" s="1204"/>
      <c r="F47" s="11">
        <v>84.31</v>
      </c>
      <c r="G47" s="12">
        <v>94.18</v>
      </c>
      <c r="H47" s="12">
        <v>82.74</v>
      </c>
      <c r="I47" s="12">
        <v>63.1</v>
      </c>
      <c r="J47" s="13">
        <v>70.099999999999994</v>
      </c>
    </row>
    <row r="48" spans="2:10" ht="57.75" customHeight="1" x14ac:dyDescent="0.15">
      <c r="B48" s="14"/>
      <c r="C48" s="1205" t="s">
        <v>4</v>
      </c>
      <c r="D48" s="1205"/>
      <c r="E48" s="1206"/>
      <c r="F48" s="15">
        <v>29.31</v>
      </c>
      <c r="G48" s="16">
        <v>32.200000000000003</v>
      </c>
      <c r="H48" s="16">
        <v>25.53</v>
      </c>
      <c r="I48" s="16">
        <v>19.32</v>
      </c>
      <c r="J48" s="17">
        <v>19.940000000000001</v>
      </c>
    </row>
    <row r="49" spans="2:10" ht="57.75" customHeight="1" thickBot="1" x14ac:dyDescent="0.2">
      <c r="B49" s="18"/>
      <c r="C49" s="1207" t="s">
        <v>5</v>
      </c>
      <c r="D49" s="1207"/>
      <c r="E49" s="1208"/>
      <c r="F49" s="19" t="s">
        <v>558</v>
      </c>
      <c r="G49" s="20" t="s">
        <v>559</v>
      </c>
      <c r="H49" s="20" t="s">
        <v>560</v>
      </c>
      <c r="I49" s="20" t="s">
        <v>561</v>
      </c>
      <c r="J49" s="21">
        <v>44.09</v>
      </c>
    </row>
    <row r="50" spans="2:10" x14ac:dyDescent="0.15"/>
  </sheetData>
  <sheetProtection algorithmName="SHA-512" hashValue="3reCmQ8u9LXaPqL5MPSHyLCpflyeTY+lloFcr8hd5Zskt+dvgv9zlnMPnW1rUQ00s1/8Exqk4IelCgaLWCHr/w==" saltValue="6hQAkPAuUakde++kO/RJy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 </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2023-02-20T03:49:40Z</dcterms:created>
  <dcterms:modified xsi:type="dcterms:W3CDTF">2023-10-12T08:14:25Z</dcterms:modified>
  <cp:category/>
</cp:coreProperties>
</file>