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tabRatio="75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P23" i="12"/>
  <c r="AA23" i="12"/>
  <c r="V23" i="12"/>
  <c r="Q23" i="12"/>
  <c r="AA35" i="12"/>
  <c r="V35" i="12"/>
  <c r="Q35" i="12"/>
  <c r="AP34" i="12"/>
  <c r="AA34" i="12"/>
  <c r="V34" i="12"/>
  <c r="Q34" i="12"/>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<sst xmlns="http://schemas.openxmlformats.org/spreadsheetml/2006/main" count="1107" uniqueCount="616">
  <si>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</si>
  <si>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</si>
  <si>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</si>
  <si>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</si>
  <si>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</si>
  <si>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</si>
  <si>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</si>
  <si>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</si>
  <si>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</si>
  <si>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</si>
  <si>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</si>
  <si>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</si>
  <si>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</si>
  <si>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</si>
  <si>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</si>
  <si>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</si>
  <si>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</si>
  <si>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</si>
  <si>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</si>
  <si>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</si>
  <si>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</si>
  <si>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</si>
  <si>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</si>
  <si>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</si>
  <si>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</si>
  <si>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</si>
  <si>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</si>
  <si>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</si>
  <si>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</si>
  <si>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</si>
  <si>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</si>
  <si>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</si>
  <si>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</si>
  <si>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</si>
  <si>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</si>
  <si>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</si>
  <si>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</si>
  <si>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</si>
  <si>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</si>
  <si>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</si>
  <si>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</si>
  <si>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</si>
  <si>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</si>
  <si>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</si>
  <si>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</si>
  <si>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</si>
  <si>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</si>
  <si>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</si>
  <si>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</si>
  <si>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</si>
  <si>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</si>
  <si>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</si>
  <si>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</si>
  <si>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</si>
  <si>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</si>
  <si>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</si>
  <si>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</si>
  <si>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</si>
  <si>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</si>
  <si>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</si>
  <si>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</si>
  <si>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</si>
  <si>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</si>
  <si>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</si>
  <si>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</si>
  <si>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</si>
  <si>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</si>
  <si>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</si>
  <si>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</si>
  <si>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</si>
  <si>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</si>
  <si>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</si>
  <si>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</si>
  <si>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</si>
  <si>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</si>
  <si>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</si>
  <si>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</si>
  <si>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</si>
  <si>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</si>
  <si>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</si>
  <si>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</si>
  <si>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</si>
  <si>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</si>
  <si>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</si>
  <si>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</si>
  <si>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</si>
  <si>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</si>
  <si>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</si>
  <si>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</si>
  <si>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</si>
  <si>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</si>
  <si>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</si>
  <si>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</si>
  <si>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</si>
  <si>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</si>
  <si>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</si>
  <si>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</si>
  <si>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</si>
  <si>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</si>
  <si>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</si>
  <si>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気仙沼市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</si>
  <si>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</si>
  <si>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</si>
  <si>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</si>
  <si>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</si>
  <si>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</si>
  <si>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</si>
  <si>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</si>
  <si>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</si>
  <si>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</si>
  <si>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</si>
  <si>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</si>
  <si>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</si>
  <si>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</si>
  <si>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</si>
  <si>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</si>
  <si>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</si>
  <si>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</si>
  <si>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</si>
  <si>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</si>
  <si>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</si>
  <si>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</si>
  <si>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</si>
  <si>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</si>
  <si>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</si>
  <si>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</si>
  <si>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</si>
  <si>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</si>
  <si>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</si>
  <si>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</si>
  <si>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</si>
  <si>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</si>
  <si>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</si>
  <si>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</si>
  <si>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</si>
  <si>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</si>
  <si>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</si>
  <si>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</si>
  <si>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</si>
  <si>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</si>
  <si>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</si>
  <si>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</si>
  <si>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</si>
  <si>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</si>
  <si>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</si>
  <si>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</si>
  <si>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</si>
  <si>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</si>
  <si>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</si>
  <si>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</si>
  <si>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</si>
  <si>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</si>
  <si>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</si>
  <si>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</si>
  <si>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</si>
  <si>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</si>
  <si>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</si>
  <si>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</si>
  <si>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</si>
  <si>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</si>
  <si>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</si>
  <si>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</si>
  <si>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</si>
  <si>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</si>
  <si>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</si>
  <si>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</si>
  <si>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</si>
  <si>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</si>
  <si>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</si>
  <si>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</si>
  <si>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</si>
  <si>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</si>
  <si>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</si>
  <si>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</si>
  <si>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</si>
  <si>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</si>
  <si>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</si>
  <si>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</si>
  <si>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</si>
  <si>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</si>
  <si>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</si>
  <si>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</si>
  <si>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</si>
  <si>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</si>
  <si>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</si>
  <si>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</si>
  <si>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</si>
  <si>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</si>
  <si>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</si>
  <si>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</si>
  <si>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</si>
  <si>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</si>
  <si>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</si>
  <si>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</si>
  <si>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</si>
  <si>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</si>
  <si>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</si>
  <si>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</si>
  <si>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</si>
  <si>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</si>
  <si>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</si>
  <si>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</si>
  <si>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</si>
  <si>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</si>
  <si>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</si>
  <si>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</si>
  <si>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</si>
  <si>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</si>
  <si>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</si>
  <si>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</si>
  <si>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</si>
  <si>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</si>
  <si>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</si>
  <si>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</si>
  <si>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</si>
  <si>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</si>
  <si>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</si>
  <si>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</si>
  <si>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</si>
  <si>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</si>
  <si>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宮城県気仙沼市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</si>
  <si>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</si>
  <si>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</si>
  <si>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</si>
  <si>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</si>
  <si>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</si>
  <si>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</si>
  <si>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</si>
  <si>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</si>
  <si>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</si>
  <si>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</si>
  <si>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</si>
  <si>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</si>
  <si>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</si>
  <si>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</si>
  <si>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</si>
  <si>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</si>
  <si>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</si>
  <si>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</si>
  <si>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</si>
  <si>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</si>
  <si>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</si>
  <si>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</si>
  <si>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</si>
  <si>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</si>
  <si>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</si>
  <si>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</si>
  <si>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</si>
  <si>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</si>
  <si>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</si>
  <si>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</si>
  <si>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</si>
  <si>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</si>
  <si>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</si>
  <si>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</si>
  <si>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</si>
  <si>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</si>
  <si>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</si>
  <si>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</si>
  <si>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</si>
  <si>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</si>
  <si>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</si>
  <si>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</si>
  <si>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</si>
  <si>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</si>
  <si>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</si>
  <si>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</si>
  <si>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</si>
  <si>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</si>
  <si>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</si>
  <si>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</si>
  <si>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</si>
  <si>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</si>
  <si>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</si>
  <si>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</si>
  <si>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</si>
  <si>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</si>
  <si>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</si>
  <si>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</si>
  <si>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</si>
  <si>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</si>
  <si>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</si>
  <si>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</si>
  <si>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</si>
  <si>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</si>
  <si>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</si>
  <si>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</si>
  <si>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</si>
  <si>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</si>
  <si>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</si>
  <si>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</si>
  <si>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</si>
  <si>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</si>
  <si>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</si>
  <si>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</si>
  <si>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</si>
  <si>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</si>
  <si>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</si>
  <si>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</si>
  <si>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</si>
  <si>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</si>
  <si>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</si>
  <si>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</si>
  <si>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</si>
  <si>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</si>
  <si>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</si>
  <si>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</si>
  <si>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</si>
  <si>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</si>
  <si>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</si>
  <si>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</si>
  <si>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</si>
  <si>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</si>
  <si>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</si>
  <si>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</si>
  <si>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</si>
  <si>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</si>
  <si>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</si>
  <si>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</si>
  <si>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</si>
  <si>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</si>
  <si>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</si>
  <si>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</si>
  <si>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</si>
  <si>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</si>
  <si>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</si>
  <si>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</si>
  <si>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</si>
  <si>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</si>
  <si>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</si>
  <si>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</si>
  <si>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</si>
  <si>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</si>
  <si>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</si>
  <si>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</si>
  <si>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</si>
  <si>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</si>
  <si>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</si>
  <si>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</si>
  <si>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</si>
  <si>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</si>
  <si>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</si>
  <si>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</si>
  <si>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</si>
  <si>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</si>
  <si>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</si>
  <si>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</si>
  <si>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</si>
  <si>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</si>
  <si>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</si>
  <si>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</si>
  <si>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</si>
  <si>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</si>
  <si>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</si>
  <si>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</si>
  <si>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</si>
  <si>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</si>
  <si>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</si>
  <si>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</si>
  <si>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</si>
  <si>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</si>
  <si>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</si>
  <si>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</si>
  <si>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</si>
  <si>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</si>
  <si>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</si>
  <si>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</si>
  <si>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</si>
  <si>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</si>
  <si>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</si>
  <si>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</si>
  <si>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</si>
  <si>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宮城県気仙沼市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</si>
  <si>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</si>
  <si>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</si>
  <si>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</si>
  <si>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</si>
  <si>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</si>
  <si>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</si>
  <si>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</si>
  <si>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</si>
  <si>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</si>
  <si>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</si>
  <si>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</si>
  <si>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</si>
  <si>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</si>
  <si>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</si>
  <si>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</si>
  <si>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</si>
  <si>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</si>
  <si>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</si>
  <si>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</si>
  <si>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</si>
  <si>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</si>
  <si>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</si>
  <si>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</si>
  <si>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</si>
  <si>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</si>
  <si>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</si>
  <si>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</si>
  <si>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</si>
  <si>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</si>
  <si>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</si>
  <si>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</si>
  <si>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</si>
  <si>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</si>
  <si>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</si>
  <si>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</si>
  <si>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</si>
  <si>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</si>
  <si>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</si>
  <si>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</si>
  <si>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</si>
  <si>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ガス事業会計</t>
    <phoneticPr fontId="5"/>
  </si>
  <si>
    <t>法適用企業</t>
    <phoneticPr fontId="5"/>
  </si>
  <si>
    <t>下水道事業会計</t>
    <phoneticPr fontId="5"/>
  </si>
  <si>
    <t>病院事業会計</t>
    <phoneticPr fontId="5"/>
  </si>
  <si>
    <t>魚市場特別会計</t>
    <phoneticPr fontId="5"/>
  </si>
  <si>
    <t>法非適用企業</t>
    <phoneticPr fontId="5"/>
  </si>
  <si>
    <t>唐桑半島ビジターセンター事業特別会計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</si>
  <si>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</si>
  <si>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</si>
  <si>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</si>
  <si>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</si>
  <si>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</si>
  <si>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</si>
  <si>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</si>
  <si>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</si>
  <si>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</si>
  <si>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</si>
  <si>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</si>
  <si>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</si>
  <si>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</si>
  <si>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</si>
  <si>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</si>
  <si>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</si>
  <si>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</si>
  <si>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</si>
  <si>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</si>
  <si>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</si>
  <si>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</si>
  <si>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</si>
  <si>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</si>
  <si>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</si>
  <si>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</si>
  <si>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</si>
  <si>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</si>
  <si>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</si>
  <si>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</si>
  <si>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</si>
  <si>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</si>
  <si>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</si>
  <si>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</si>
  <si>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</si>
  <si>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</si>
  <si>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</si>
  <si>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</si>
  <si>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</si>
  <si>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</si>
  <si>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</si>
  <si>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</si>
  <si>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</si>
  <si>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</si>
  <si>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</si>
  <si>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</si>
  <si>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</si>
  <si>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</si>
  <si>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</si>
  <si>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</si>
  <si>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</si>
  <si>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</si>
  <si>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</si>
  <si>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</si>
  <si>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</si>
  <si>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</si>
  <si>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</si>
  <si>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</si>
  <si>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</si>
  <si>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</si>
  <si>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</si>
  <si>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</si>
  <si>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</si>
  <si>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</si>
  <si>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</si>
  <si>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</si>
  <si>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</si>
  <si>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</si>
  <si>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魚市場特別会計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</si>
  <si>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</si>
  <si>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</si>
  <si>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</si>
  <si>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</si>
  <si>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</si>
  <si>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</si>
  <si>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</si>
  <si>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</si>
  <si>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</si>
  <si>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</si>
  <si>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</si>
  <si>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</si>
  <si>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</si>
  <si>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</si>
  <si>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</si>
  <si>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</si>
  <si>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</si>
  <si>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</si>
  <si>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</si>
  <si>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</si>
  <si>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</si>
  <si>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</si>
  <si>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</si>
  <si>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</si>
  <si>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</si>
  <si>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</si>
  <si>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</si>
  <si>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</si>
  <si>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</si>
  <si>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</si>
  <si>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</si>
  <si>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</si>
  <si>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</si>
  <si>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</si>
  <si>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</si>
  <si>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</si>
  <si>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</si>
  <si>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</si>
  <si>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</si>
  <si>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</si>
  <si>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</si>
  <si>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</si>
  <si>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</si>
  <si>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</si>
  <si>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</si>
  <si>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</si>
  <si>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</si>
  <si>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</si>
  <si>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</si>
  <si>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</si>
  <si>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</si>
  <si>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</si>
  <si>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</si>
  <si>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</si>
  <si>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</si>
  <si>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</si>
  <si>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</si>
  <si>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</si>
  <si>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</si>
  <si>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</si>
  <si>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</si>
  <si>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</si>
  <si>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</si>
  <si>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</si>
  <si>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</si>
  <si>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</si>
  <si>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</si>
  <si>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</si>
  <si>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</si>
  <si>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</si>
  <si>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</si>
  <si>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</si>
  <si>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</si>
  <si>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</si>
  <si>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</si>
  <si>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</si>
  <si>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</si>
  <si>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</si>
  <si>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</si>
  <si>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</si>
  <si>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</si>
  <si>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</si>
  <si>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</si>
  <si>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2.79</t>
  </si>
  <si>
    <t>▲ 35.99</t>
  </si>
  <si>
    <t>▲ 36.19</t>
  </si>
  <si>
    <t>▲ 24.67</t>
  </si>
  <si>
    <t>病院事業会計</t>
  </si>
  <si>
    <t>一般会計</t>
  </si>
  <si>
    <t>水道事業会計</t>
  </si>
  <si>
    <t>介護保険特別会計</t>
  </si>
  <si>
    <t>ガス事業会計</t>
  </si>
  <si>
    <t>国民健康保険特別会計</t>
  </si>
  <si>
    <t>下水道事業会計</t>
  </si>
  <si>
    <t>簡易水道事業会計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</si>
  <si>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</si>
  <si>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</si>
  <si>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</si>
  <si>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</si>
  <si>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</si>
  <si>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</si>
  <si>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</si>
  <si>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</si>
  <si>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</si>
  <si>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宮城県市町村職員退職手当組合</t>
  </si>
  <si>
    <t>宮城県市町村非常勤消防団員補償報償組合</t>
  </si>
  <si>
    <t>気仙沼・本吉地域広域行政事務組合</t>
  </si>
  <si>
    <t>宮城県市町村自治振興センター</t>
  </si>
  <si>
    <t>宮城県後期高齢者医療広域連合</t>
  </si>
  <si>
    <t>宮城県後期高齢者医療事業会計</t>
  </si>
  <si>
    <t>気仙沼産業センター</t>
  </si>
  <si>
    <t>道の駅大谷海岸</t>
  </si>
  <si>
    <t>市営住宅基金</t>
  </si>
  <si>
    <t>地域振興基金</t>
  </si>
  <si>
    <t>ふるさと応援基金</t>
    <rPh sb="4" eb="8">
      <t>オウエンキキン</t>
    </rPh>
    <phoneticPr fontId="2"/>
  </si>
  <si>
    <t>庁舎建設基金</t>
  </si>
  <si>
    <t>東日本大震災復興基金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</si>
  <si>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</si>
  <si>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</si>
  <si>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</si>
  <si>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</si>
  <si>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</si>
  <si>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実質公債費比率は類似団体と比較して高いものの，将来負担比率は低く（数値なし）なっている。
将来負担比率に数値がないのは，震災要因による基金の増加等のためである。
実質公債費比率は，交付税措置率が有利な地方債の償還割合が増えてきており，徐々に減少してきているものの，今後新庁舎を建設する予定であり，今後も健全な財政運営を継続するため，投資的事業等の実施に当たっては事業及び経費の精査を行い，公債費の適正化に取り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</si>
  <si>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</si>
  <si>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</si>
  <si>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</si>
  <si>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当市では、東日本大震災によって被災した公共施設を再建したり、復興に資する施設を新たに整備したことなどによって、有形固定資産減価償却率は、類似団体平均と比較して低くなっている。 </t>
    <rPh sb="0" eb="2">
      <t>トウシ</t>
    </rPh>
    <rPh sb="5" eb="6">
      <t>ヒガシ</t>
    </rPh>
    <rPh sb="6" eb="8">
      <t>ニホン</t>
    </rPh>
    <rPh sb="8" eb="11">
      <t>ダイシンサイ</t>
    </rPh>
    <rPh sb="15" eb="17">
      <t>ヒサイ</t>
    </rPh>
    <rPh sb="19" eb="21">
      <t>コウキョウ</t>
    </rPh>
    <rPh sb="21" eb="23">
      <t>シセツ</t>
    </rPh>
    <rPh sb="24" eb="26">
      <t>サイケン</t>
    </rPh>
    <rPh sb="30" eb="32">
      <t>フッコウ</t>
    </rPh>
    <rPh sb="33" eb="34">
      <t>シ</t>
    </rPh>
    <rPh sb="36" eb="38">
      <t>シセツ</t>
    </rPh>
    <rPh sb="39" eb="40">
      <t>アラ</t>
    </rPh>
    <rPh sb="42" eb="44">
      <t>セイビ</t>
    </rPh>
    <rPh sb="55" eb="57">
      <t>ユウケイ</t>
    </rPh>
    <rPh sb="57" eb="59">
      <t>コテイ</t>
    </rPh>
    <rPh sb="59" eb="61">
      <t>シサン</t>
    </rPh>
    <rPh sb="61" eb="63">
      <t>ゲンカ</t>
    </rPh>
    <rPh sb="63" eb="65">
      <t>ショウキャク</t>
    </rPh>
    <rPh sb="65" eb="66">
      <t>リツ</t>
    </rPh>
    <rPh sb="68" eb="70">
      <t>ルイジ</t>
    </rPh>
    <rPh sb="70" eb="72">
      <t>ダンタイ</t>
    </rPh>
    <rPh sb="72" eb="74">
      <t>ヘイキン</t>
    </rPh>
    <rPh sb="75" eb="77">
      <t>ヒカク</t>
    </rPh>
    <rPh sb="79" eb="80">
      <t>ヒク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</si>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</sst>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71871</c:v>
                </c:pt>
                <c:pt idx="4">
                  <c:v>71807</c:v>
                </c:pt>
              </c:numCache>
            </c:numRef>
          </c:val>
          <c:smooth val="0"/>
          <c:extLst>
            <c:ext xmlns:c16="http://schemas.microsoft.com/office/drawing/2014/chart" uri="{C3380CC4-5D6E-409C-BE32-E72D297353CC}">
              <c16:uniqueId val="{00000000-8B35-4A86-9AF5-13FADCAEAF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517621</c:v>
                </c:pt>
                <c:pt idx="1">
                  <c:v>418267</c:v>
                </c:pt>
                <c:pt idx="2">
                  <c:v>461335</c:v>
                </c:pt>
                <c:pt idx="3">
                  <c:v>287112</c:v>
                </c:pt>
                <c:pt idx="4">
                  <c:v>146785</c:v>
                </c:pt>
              </c:numCache>
            </c:numRef>
          </c:val>
          <c:smooth val="0"/>
          <c:extLst>
            <c:ext xmlns:c16="http://schemas.microsoft.com/office/drawing/2014/chart" uri="{C3380CC4-5D6E-409C-BE32-E72D297353CC}">
              <c16:uniqueId val="{00000001-8B35-4A86-9AF5-13FADCAEAF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32.200000000000003</c:v>
                </c:pt>
                <c:pt idx="1">
                  <c:v>25.53</c:v>
                </c:pt>
                <c:pt idx="2">
                  <c:v>19.32</c:v>
                </c:pt>
                <c:pt idx="3">
                  <c:v>19.940000000000001</c:v>
                </c:pt>
                <c:pt idx="4">
                  <c:v>13.82</c:v>
                </c:pt>
              </c:numCache>
            </c:numRef>
          </c:val>
          <c:extLst>
            <c:ext xmlns:c16="http://schemas.microsoft.com/office/drawing/2014/chart" uri="{C3380CC4-5D6E-409C-BE32-E72D297353CC}">
              <c16:uniqueId val="{00000000-95B1-48CA-A411-3EA9560C96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94.18</c:v>
                </c:pt>
                <c:pt idx="1">
                  <c:v>82.74</c:v>
                </c:pt>
                <c:pt idx="2">
                  <c:v>63.1</c:v>
                </c:pt>
                <c:pt idx="3">
                  <c:v>70.099999999999994</c:v>
                </c:pt>
                <c:pt idx="4">
                  <c:v>65.75</c:v>
                </c:pt>
              </c:numCache>
            </c:numRef>
          </c:val>
          <c:extLst>
            <c:ext xmlns:c16="http://schemas.microsoft.com/office/drawing/2014/chart" uri="{C3380CC4-5D6E-409C-BE32-E72D297353CC}">
              <c16:uniqueId val="{00000001-95B1-48CA-A411-3EA9560C96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-2.79</c:v>
                </c:pt>
                <c:pt idx="1">
                  <c:v>-35.99</c:v>
                </c:pt>
                <c:pt idx="2">
                  <c:v>-36.19</c:v>
                </c:pt>
                <c:pt idx="3">
                  <c:v>44.09</c:v>
                </c:pt>
                <c:pt idx="4">
                  <c:v>-24.67</c:v>
                </c:pt>
              </c:numCache>
            </c:numRef>
          </c:val>
          <c:smooth val="0"/>
          <c:extLst>
            <c:ext xmlns:c16="http://schemas.microsoft.com/office/drawing/2014/chart" uri="{C3380CC4-5D6E-409C-BE32-E72D297353CC}">
              <c16:uniqueId val="{00000002-95B1-48CA-A411-3EA9560C96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0.08</c:v>
                </c:pt>
                <c:pt idx="4">
                  <c:v>#N/A</c:v>
                </c:pt>
                <c:pt idx="5">
                  <c:v>0</c:v>
                </c:pt>
                <c:pt idx="6">
                  <c:v>#N/A</c:v>
                </c:pt>
                <c:pt idx="7">
                  <c:v>0.05</c:v>
                </c:pt>
                <c:pt idx="8">
                  <c:v>#N/A</c:v>
                </c:pt>
                <c:pt idx="9">
                  <c:v>0.06</c:v>
                </c:pt>
              </c:numCache>
            </c:numRef>
          </c:val>
          <c:extLst>
            <c:ext xmlns:c16="http://schemas.microsoft.com/office/drawing/2014/chart" uri="{C3380CC4-5D6E-409C-BE32-E72D297353CC}">
              <c16:uniqueId val="{00000000-460E-442E-970C-564D022711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0E-442E-970C-564D022711B9}"/>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0.06</c:v>
                </c:pt>
                <c:pt idx="6">
                  <c:v>#N/A</c:v>
                </c:pt>
                <c:pt idx="7">
                  <c:v>0.08</c:v>
                </c:pt>
                <c:pt idx="8">
                  <c:v>#N/A</c:v>
                </c:pt>
                <c:pt idx="9">
                  <c:v>0.09</c:v>
                </c:pt>
              </c:numCache>
            </c:numRef>
          </c:val>
          <c:extLst>
            <c:ext xmlns:c16="http://schemas.microsoft.com/office/drawing/2014/chart" uri="{C3380CC4-5D6E-409C-BE32-E72D297353CC}">
              <c16:uniqueId val="{00000002-460E-442E-970C-564D022711B9}"/>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0.34</c:v>
                </c:pt>
                <c:pt idx="6">
                  <c:v>#N/A</c:v>
                </c:pt>
                <c:pt idx="7">
                  <c:v>0.25</c:v>
                </c:pt>
                <c:pt idx="8">
                  <c:v>#N/A</c:v>
                </c:pt>
                <c:pt idx="9">
                  <c:v>0.73</c:v>
                </c:pt>
              </c:numCache>
            </c:numRef>
          </c:val>
          <c:extLst>
            <c:ext xmlns:c16="http://schemas.microsoft.com/office/drawing/2014/chart" uri="{C3380CC4-5D6E-409C-BE32-E72D297353CC}">
              <c16:uniqueId val="{00000003-460E-442E-970C-564D022711B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1.37</c:v>
                </c:pt>
                <c:pt idx="2">
                  <c:v>#N/A</c:v>
                </c:pt>
                <c:pt idx="3">
                  <c:v>1.06</c:v>
                </c:pt>
                <c:pt idx="4">
                  <c:v>#N/A</c:v>
                </c:pt>
                <c:pt idx="5">
                  <c:v>0.59</c:v>
                </c:pt>
                <c:pt idx="6">
                  <c:v>#N/A</c:v>
                </c:pt>
                <c:pt idx="7">
                  <c:v>0.77</c:v>
                </c:pt>
                <c:pt idx="8">
                  <c:v>#N/A</c:v>
                </c:pt>
                <c:pt idx="9">
                  <c:v>0.79</c:v>
                </c:pt>
              </c:numCache>
            </c:numRef>
          </c:val>
          <c:extLst>
            <c:ext xmlns:c16="http://schemas.microsoft.com/office/drawing/2014/chart" uri="{C3380CC4-5D6E-409C-BE32-E72D297353CC}">
              <c16:uniqueId val="{00000004-460E-442E-970C-564D022711B9}"/>
            </c:ext>
          </c:extLst>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0.76</c:v>
                </c:pt>
                <c:pt idx="2">
                  <c:v>#N/A</c:v>
                </c:pt>
                <c:pt idx="3">
                  <c:v>0.62</c:v>
                </c:pt>
                <c:pt idx="4">
                  <c:v>#N/A</c:v>
                </c:pt>
                <c:pt idx="5">
                  <c:v>0.85</c:v>
                </c:pt>
                <c:pt idx="6">
                  <c:v>#N/A</c:v>
                </c:pt>
                <c:pt idx="7">
                  <c:v>0.91</c:v>
                </c:pt>
                <c:pt idx="8">
                  <c:v>#N/A</c:v>
                </c:pt>
                <c:pt idx="9">
                  <c:v>1.07</c:v>
                </c:pt>
              </c:numCache>
            </c:numRef>
          </c:val>
          <c:extLst>
            <c:ext xmlns:c16="http://schemas.microsoft.com/office/drawing/2014/chart" uri="{C3380CC4-5D6E-409C-BE32-E72D297353CC}">
              <c16:uniqueId val="{00000005-460E-442E-970C-564D022711B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c:v>
                </c:pt>
                <c:pt idx="2">
                  <c:v>#N/A</c:v>
                </c:pt>
                <c:pt idx="3">
                  <c:v>0.37</c:v>
                </c:pt>
                <c:pt idx="4">
                  <c:v>#N/A</c:v>
                </c:pt>
                <c:pt idx="5">
                  <c:v>0.97</c:v>
                </c:pt>
                <c:pt idx="6">
                  <c:v>#N/A</c:v>
                </c:pt>
                <c:pt idx="7">
                  <c:v>1.64</c:v>
                </c:pt>
                <c:pt idx="8">
                  <c:v>#N/A</c:v>
                </c:pt>
                <c:pt idx="9">
                  <c:v>2.44</c:v>
                </c:pt>
              </c:numCache>
            </c:numRef>
          </c:val>
          <c:extLst>
            <c:ext xmlns:c16="http://schemas.microsoft.com/office/drawing/2014/chart" uri="{C3380CC4-5D6E-409C-BE32-E72D297353CC}">
              <c16:uniqueId val="{00000006-460E-442E-970C-564D022711B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6.75</c:v>
                </c:pt>
                <c:pt idx="2">
                  <c:v>#N/A</c:v>
                </c:pt>
                <c:pt idx="3">
                  <c:v>7.07</c:v>
                </c:pt>
                <c:pt idx="4">
                  <c:v>#N/A</c:v>
                </c:pt>
                <c:pt idx="5">
                  <c:v>6.94</c:v>
                </c:pt>
                <c:pt idx="6">
                  <c:v>#N/A</c:v>
                </c:pt>
                <c:pt idx="7">
                  <c:v>6.35</c:v>
                </c:pt>
                <c:pt idx="8">
                  <c:v>#N/A</c:v>
                </c:pt>
                <c:pt idx="9">
                  <c:v>7.26</c:v>
                </c:pt>
              </c:numCache>
            </c:numRef>
          </c:val>
          <c:extLst>
            <c:ext xmlns:c16="http://schemas.microsoft.com/office/drawing/2014/chart" uri="{C3380CC4-5D6E-409C-BE32-E72D297353CC}">
              <c16:uniqueId val="{00000007-460E-442E-970C-564D022711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32.19</c:v>
                </c:pt>
                <c:pt idx="2">
                  <c:v>#N/A</c:v>
                </c:pt>
                <c:pt idx="3">
                  <c:v>25.53</c:v>
                </c:pt>
                <c:pt idx="4">
                  <c:v>#N/A</c:v>
                </c:pt>
                <c:pt idx="5">
                  <c:v>19.309999999999999</c:v>
                </c:pt>
                <c:pt idx="6">
                  <c:v>#N/A</c:v>
                </c:pt>
                <c:pt idx="7">
                  <c:v>19.93</c:v>
                </c:pt>
                <c:pt idx="8">
                  <c:v>#N/A</c:v>
                </c:pt>
                <c:pt idx="9">
                  <c:v>13.82</c:v>
                </c:pt>
              </c:numCache>
            </c:numRef>
          </c:val>
          <c:extLst>
            <c:ext xmlns:c16="http://schemas.microsoft.com/office/drawing/2014/chart" uri="{C3380CC4-5D6E-409C-BE32-E72D297353CC}">
              <c16:uniqueId val="{00000008-460E-442E-970C-564D022711B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3.6</c:v>
                </c:pt>
                <c:pt idx="2">
                  <c:v>#N/A</c:v>
                </c:pt>
                <c:pt idx="3">
                  <c:v>2.81</c:v>
                </c:pt>
                <c:pt idx="4">
                  <c:v>#N/A</c:v>
                </c:pt>
                <c:pt idx="5">
                  <c:v>4.58</c:v>
                </c:pt>
                <c:pt idx="6">
                  <c:v>#N/A</c:v>
                </c:pt>
                <c:pt idx="7">
                  <c:v>11.55</c:v>
                </c:pt>
                <c:pt idx="8">
                  <c:v>#N/A</c:v>
                </c:pt>
                <c:pt idx="9">
                  <c:v>18.47</c:v>
                </c:pt>
              </c:numCache>
            </c:numRef>
          </c:val>
          <c:extLst>
            <c:ext xmlns:c16="http://schemas.microsoft.com/office/drawing/2014/chart" uri="{C3380CC4-5D6E-409C-BE32-E72D297353CC}">
              <c16:uniqueId val="{00000009-460E-442E-970C-564D022711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3080</c:v>
                </c:pt>
                <c:pt idx="5">
                  <c:v>2976</c:v>
                </c:pt>
                <c:pt idx="8">
                  <c:v>3097</c:v>
                </c:pt>
                <c:pt idx="11">
                  <c:v>2903</c:v>
                </c:pt>
                <c:pt idx="14">
                  <c:v>2842</c:v>
                </c:pt>
              </c:numCache>
            </c:numRef>
          </c:val>
          <c:extLst>
            <c:ext xmlns:c16="http://schemas.microsoft.com/office/drawing/2014/chart" uri="{C3380CC4-5D6E-409C-BE32-E72D297353CC}">
              <c16:uniqueId val="{00000000-9409-4A89-8757-971FED1B43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09-4A89-8757-971FED1B43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2-9409-4A89-8757-971FED1B43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63</c:v>
                </c:pt>
                <c:pt idx="3">
                  <c:v>65</c:v>
                </c:pt>
                <c:pt idx="6">
                  <c:v>65</c:v>
                </c:pt>
                <c:pt idx="9">
                  <c:v>53</c:v>
                </c:pt>
                <c:pt idx="12">
                  <c:v>41</c:v>
                </c:pt>
              </c:numCache>
            </c:numRef>
          </c:val>
          <c:extLst>
            <c:ext xmlns:c16="http://schemas.microsoft.com/office/drawing/2014/chart" uri="{C3380CC4-5D6E-409C-BE32-E72D297353CC}">
              <c16:uniqueId val="{00000003-9409-4A89-8757-971FED1B43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1389</c:v>
                </c:pt>
                <c:pt idx="3">
                  <c:v>1313</c:v>
                </c:pt>
                <c:pt idx="6">
                  <c:v>1113</c:v>
                </c:pt>
                <c:pt idx="9">
                  <c:v>831</c:v>
                </c:pt>
                <c:pt idx="12">
                  <c:v>808</c:v>
                </c:pt>
              </c:numCache>
            </c:numRef>
          </c:val>
          <c:extLst>
            <c:ext xmlns:c16="http://schemas.microsoft.com/office/drawing/2014/chart" uri="{C3380CC4-5D6E-409C-BE32-E72D297353CC}">
              <c16:uniqueId val="{00000004-9409-4A89-8757-971FED1B43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09-4A89-8757-971FED1B43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09-4A89-8757-971FED1B43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3121</c:v>
                </c:pt>
                <c:pt idx="3">
                  <c:v>3040</c:v>
                </c:pt>
                <c:pt idx="6">
                  <c:v>3308</c:v>
                </c:pt>
                <c:pt idx="9">
                  <c:v>3475</c:v>
                </c:pt>
                <c:pt idx="12">
                  <c:v>3243</c:v>
                </c:pt>
              </c:numCache>
            </c:numRef>
          </c:val>
          <c:extLst>
            <c:ext xmlns:c16="http://schemas.microsoft.com/office/drawing/2014/chart" uri="{C3380CC4-5D6E-409C-BE32-E72D297353CC}">
              <c16:uniqueId val="{00000007-9409-4A89-8757-971FED1B43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1493</c:v>
                </c:pt>
                <c:pt idx="2">
                  <c:v>#N/A</c:v>
                </c:pt>
                <c:pt idx="3">
                  <c:v>#N/A</c:v>
                </c:pt>
                <c:pt idx="4">
                  <c:v>1442</c:v>
                </c:pt>
                <c:pt idx="5">
                  <c:v>#N/A</c:v>
                </c:pt>
                <c:pt idx="6">
                  <c:v>#N/A</c:v>
                </c:pt>
                <c:pt idx="7">
                  <c:v>1389</c:v>
                </c:pt>
                <c:pt idx="8">
                  <c:v>#N/A</c:v>
                </c:pt>
                <c:pt idx="9">
                  <c:v>#N/A</c:v>
                </c:pt>
                <c:pt idx="10">
                  <c:v>1457</c:v>
                </c:pt>
                <c:pt idx="11">
                  <c:v>#N/A</c:v>
                </c:pt>
                <c:pt idx="12">
                  <c:v>#N/A</c:v>
                </c:pt>
                <c:pt idx="13">
                  <c:v>1251</c:v>
                </c:pt>
                <c:pt idx="14">
                  <c:v>#N/A</c:v>
                </c:pt>
              </c:numCache>
            </c:numRef>
          </c:val>
          <c:smooth val="0"/>
          <c:extLst>
            <c:ext xmlns:c16="http://schemas.microsoft.com/office/drawing/2014/chart" uri="{C3380CC4-5D6E-409C-BE32-E72D297353CC}">
              <c16:uniqueId val="{00000008-9409-4A89-8757-971FED1B43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26857</c:v>
                </c:pt>
                <c:pt idx="5">
                  <c:v>28142</c:v>
                </c:pt>
                <c:pt idx="8">
                  <c:v>27475</c:v>
                </c:pt>
                <c:pt idx="11">
                  <c:v>27413</c:v>
                </c:pt>
                <c:pt idx="14">
                  <c:v>26546</c:v>
                </c:pt>
              </c:numCache>
            </c:numRef>
          </c:val>
          <c:extLst>
            <c:ext xmlns:c16="http://schemas.microsoft.com/office/drawing/2014/chart" uri="{C3380CC4-5D6E-409C-BE32-E72D297353CC}">
              <c16:uniqueId val="{00000000-FC33-423F-B5D0-1E4DD3F167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11476</c:v>
                </c:pt>
                <c:pt idx="5">
                  <c:v>11756</c:v>
                </c:pt>
                <c:pt idx="8">
                  <c:v>8529</c:v>
                </c:pt>
                <c:pt idx="11">
                  <c:v>2537</c:v>
                </c:pt>
                <c:pt idx="14">
                  <c:v>2709</c:v>
                </c:pt>
              </c:numCache>
            </c:numRef>
          </c:val>
          <c:extLst>
            <c:ext xmlns:c16="http://schemas.microsoft.com/office/drawing/2014/chart" uri="{C3380CC4-5D6E-409C-BE32-E72D297353CC}">
              <c16:uniqueId val="{00000001-FC33-423F-B5D0-1E4DD3F167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26349</c:v>
                </c:pt>
                <c:pt idx="5">
                  <c:v>26455</c:v>
                </c:pt>
                <c:pt idx="8">
                  <c:v>25410</c:v>
                </c:pt>
                <c:pt idx="11">
                  <c:v>21058</c:v>
                </c:pt>
                <c:pt idx="14">
                  <c:v>23650</c:v>
                </c:pt>
              </c:numCache>
            </c:numRef>
          </c:val>
          <c:extLst>
            <c:ext xmlns:c16="http://schemas.microsoft.com/office/drawing/2014/chart" uri="{C3380CC4-5D6E-409C-BE32-E72D297353CC}">
              <c16:uniqueId val="{00000002-FC33-423F-B5D0-1E4DD3F167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33-423F-B5D0-1E4DD3F167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33-423F-B5D0-1E4DD3F167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19</c:v>
                </c:pt>
                <c:pt idx="3">
                  <c:v>17</c:v>
                </c:pt>
                <c:pt idx="6">
                  <c:v>19</c:v>
                </c:pt>
                <c:pt idx="9">
                  <c:v>10</c:v>
                </c:pt>
                <c:pt idx="12">
                  <c:v>0</c:v>
                </c:pt>
              </c:numCache>
            </c:numRef>
          </c:val>
          <c:extLst>
            <c:ext xmlns:c16="http://schemas.microsoft.com/office/drawing/2014/chart" uri="{C3380CC4-5D6E-409C-BE32-E72D297353CC}">
              <c16:uniqueId val="{00000005-FC33-423F-B5D0-1E4DD3F167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4587</c:v>
                </c:pt>
                <c:pt idx="3">
                  <c:v>4705</c:v>
                </c:pt>
                <c:pt idx="6">
                  <c:v>4571</c:v>
                </c:pt>
                <c:pt idx="9">
                  <c:v>4643</c:v>
                </c:pt>
                <c:pt idx="12">
                  <c:v>4257</c:v>
                </c:pt>
              </c:numCache>
            </c:numRef>
          </c:val>
          <c:extLst>
            <c:ext xmlns:c16="http://schemas.microsoft.com/office/drawing/2014/chart" uri="{C3380CC4-5D6E-409C-BE32-E72D297353CC}">
              <c16:uniqueId val="{00000006-FC33-423F-B5D0-1E4DD3F167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256</c:v>
                </c:pt>
                <c:pt idx="3">
                  <c:v>236</c:v>
                </c:pt>
                <c:pt idx="6">
                  <c:v>171</c:v>
                </c:pt>
                <c:pt idx="9">
                  <c:v>118</c:v>
                </c:pt>
                <c:pt idx="12">
                  <c:v>77</c:v>
                </c:pt>
              </c:numCache>
            </c:numRef>
          </c:val>
          <c:extLst>
            <c:ext xmlns:c16="http://schemas.microsoft.com/office/drawing/2014/chart" uri="{C3380CC4-5D6E-409C-BE32-E72D297353CC}">
              <c16:uniqueId val="{00000007-FC33-423F-B5D0-1E4DD3F167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14184</c:v>
                </c:pt>
                <c:pt idx="3">
                  <c:v>13246</c:v>
                </c:pt>
                <c:pt idx="6">
                  <c:v>12233</c:v>
                </c:pt>
                <c:pt idx="9">
                  <c:v>11438</c:v>
                </c:pt>
                <c:pt idx="12">
                  <c:v>10453</c:v>
                </c:pt>
              </c:numCache>
            </c:numRef>
          </c:val>
          <c:extLst>
            <c:ext xmlns:c16="http://schemas.microsoft.com/office/drawing/2014/chart" uri="{C3380CC4-5D6E-409C-BE32-E72D297353CC}">
              <c16:uniqueId val="{00000008-FC33-423F-B5D0-1E4DD3F167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80</c:v>
                </c:pt>
                <c:pt idx="3">
                  <c:v>60</c:v>
                </c:pt>
                <c:pt idx="6">
                  <c:v>0</c:v>
                </c:pt>
                <c:pt idx="9">
                  <c:v>0</c:v>
                </c:pt>
                <c:pt idx="12">
                  <c:v>0</c:v>
                </c:pt>
              </c:numCache>
            </c:numRef>
          </c:val>
          <c:extLst>
            <c:ext xmlns:c16="http://schemas.microsoft.com/office/drawing/2014/chart" uri="{C3380CC4-5D6E-409C-BE32-E72D297353CC}">
              <c16:uniqueId val="{00000009-FC33-423F-B5D0-1E4DD3F167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39672</c:v>
                </c:pt>
                <c:pt idx="3">
                  <c:v>38851</c:v>
                </c:pt>
                <c:pt idx="6">
                  <c:v>39574</c:v>
                </c:pt>
                <c:pt idx="9">
                  <c:v>30643</c:v>
                </c:pt>
                <c:pt idx="12">
                  <c:v>30257</c:v>
                </c:pt>
              </c:numCache>
            </c:numRef>
          </c:val>
          <c:extLst>
            <c:ext xmlns:c16="http://schemas.microsoft.com/office/drawing/2014/chart" uri="{C3380CC4-5D6E-409C-BE32-E72D297353CC}">
              <c16:uniqueId val="{0000000A-FC33-423F-B5D0-1E4DD3F167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33-423F-B5D0-1E4DD3F167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11589</c:v>
                </c:pt>
                <c:pt idx="1">
                  <c:v>13490</c:v>
                </c:pt>
                <c:pt idx="2">
                  <c:v>12190</c:v>
                </c:pt>
              </c:numCache>
            </c:numRef>
          </c:val>
          <c:extLst>
            <c:ext xmlns:c16="http://schemas.microsoft.com/office/drawing/2014/chart" uri="{C3380CC4-5D6E-409C-BE32-E72D297353CC}">
              <c16:uniqueId val="{00000000-AF70-4310-B52C-59C0EA33F4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AF70-4310-B52C-59C0EA33F4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14447</c:v>
                </c:pt>
                <c:pt idx="1">
                  <c:v>8428</c:v>
                </c:pt>
                <c:pt idx="2">
                  <c:v>12216</c:v>
                </c:pt>
              </c:numCache>
            </c:numRef>
          </c:val>
          <c:extLst>
            <c:ext xmlns:c16="http://schemas.microsoft.com/office/drawing/2014/chart" uri="{C3380CC4-5D6E-409C-BE32-E72D297353CC}">
              <c16:uniqueId val="{00000002-AF70-4310-B52C-59C0EA33F4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{085E344B-1540-4851-9A9E-86F0A01C3122}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7BD-474F-BF0B-27F7F34221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{8A667468-E7E3-4965-945B-DB16365BD20C}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BD-474F-BF0B-27F7F34221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{88CDBFAD-48FC-4A64-9F35-D5DF1F41A55E}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BD-474F-BF0B-27F7F34221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{4FE5778D-B8A8-45FD-A31E-1AE2FBC9CC0F}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BD-474F-BF0B-27F7F34221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{C5EC4A24-787E-4069-96B2-62E392BF6632}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BD-474F-BF0B-27F7F342210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{D5F13632-C204-466B-83A6-F0E5898B4DBC}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7BD-474F-BF0B-27F7F342210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{5C382E0C-6193-4358-94F3-6400CD31F1C6}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7BD-474F-BF0B-27F7F342210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{9BC3A90D-4688-4252-A8BE-B61977BAC0F0}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7BD-474F-BF0B-27F7F342210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{B417045F-3863-4A12-B36E-9EA9CD406E41}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7BD-474F-BF0B-27F7F34221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43.9</c:v>
                </c:pt>
                <c:pt idx="24">
                  <c:v>46.9</c:v>
                </c:pt>
                <c:pt idx="32">
                  <c:v>46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7BD-474F-BF0B-27F7F34221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{E90F3CD9-6821-4FFA-B31C-02C6D60A2D29}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7BD-474F-BF0B-27F7F34221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{89F6890D-2CFA-4181-B109-546ADCC2CB04}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BD-474F-BF0B-27F7F34221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{7C6107F8-DE37-4317-886A-379EB649D4A7}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BD-474F-BF0B-27F7F34221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{D7EA6388-13FE-4E84-9391-A2932064E0F6}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BD-474F-BF0B-27F7F34221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{D499C90E-86F6-41BF-9647-0535309C2A4C}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BD-474F-BF0B-27F7F342210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{875DB664-198C-4F90-9DEE-B2DA238C66CE}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7BD-474F-BF0B-27F7F342210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{83FC5619-AC11-4D7F-89E6-F9400FB7BDD8}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7BD-474F-BF0B-27F7F342210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{E0E56BA5-B738-42F5-9BC2-76FAFC7647D0}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7BD-474F-BF0B-27F7F342210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{E4D232B3-9C4C-4B68-B62E-AC3276DBC789}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7BD-474F-BF0B-27F7F34221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c:v>
                </c:pt>
                <c:pt idx="24">
                  <c:v>62.2</c:v>
                </c:pt>
                <c:pt idx="32">
                  <c:v>63.5</c:v>
                </c:pt>
              </c:numCache>
            </c:numRef>
          </c:xVal>
          <c:yVal>
            <c:numRef>
              <c:f>公会計指標分析・財政指標組合せ分析表!$BP$55:$DC$55</c:f>
              <c:numCache>
                <c:formatCode>#,##0.0;"▲ "#,##0.0</c:formatCode>
                <c:ptCount val="40"/>
                <c:pt idx="16">
                  <c:v>25.1</c:v>
                </c:pt>
                <c:pt idx="24">
                  <c:v>19.2</c:v>
                </c:pt>
                <c:pt idx="32">
                  <c:v>4</c:v>
                </c:pt>
              </c:numCache>
            </c:numRef>
          </c:yVal>
          <c:smooth val="0"/>
          <c:extLst>
            <c:ext xmlns:c16="http://schemas.microsoft.com/office/drawing/2014/chart" uri="{C3380CC4-5D6E-409C-BE32-E72D297353CC}">
              <c16:uniqueId val="{00000013-27BD-474F-BF0B-27F7F3422105}"/>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{F5127AD6-5B35-4799-8047-F9EC7B53664E}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EB2-457F-B1B1-53B9EA3AFE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{30516926-6FA6-4772-9B3B-9AF2F863BB43}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B2-457F-B1B1-53B9EA3AFE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{038DFCCC-EB7E-4CE2-A953-7B96DEA44A96}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B2-457F-B1B1-53B9EA3AFE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{D413013F-6F60-4CF1-A203-D99711D39308}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B2-457F-B1B1-53B9EA3AFE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{5D0A9E28-A239-45C9-BCFB-F6627FFEDB1D}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B2-457F-B1B1-53B9EA3AFE5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{8C9418B4-37B2-4841-BE7D-867BFC62180F}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EB2-457F-B1B1-53B9EA3AFE5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{C3A4E83A-9D46-44C8-A54C-B54565014712}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EB2-457F-B1B1-53B9EA3AFE5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{3001775B-4299-4219-B95B-FB1253646AC0}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EB2-457F-B1B1-53B9EA3AFE5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{77BE238B-BA0B-4C78-BC2D-DF2C0C7B4318}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EB2-457F-B1B1-53B9EA3AFE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9.5</c:v>
                </c:pt>
                <c:pt idx="16">
                  <c:v>9.1999999999999993</c:v>
                </c:pt>
                <c:pt idx="24">
                  <c:v>8.9</c:v>
                </c:pt>
                <c:pt idx="32">
                  <c:v>8.4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EB2-457F-B1B1-53B9EA3AFE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{080DC086-6F05-4C30-8AB7-AB63A386D88E}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EB2-457F-B1B1-53B9EA3AFE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{B2CE2E4B-68D2-4D91-A13F-A018690617F9}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B2-457F-B1B1-53B9EA3AFE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{75411E19-975E-4389-9307-FD63474C039B}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B2-457F-B1B1-53B9EA3AFE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{06AD4C4C-00CC-4593-AE67-31476D3E2E15}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B2-457F-B1B1-53B9EA3AFE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{144DB8C3-C717-4F91-9C83-2BB068457FAC}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B2-457F-B1B1-53B9EA3AFE5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{E09E69DB-8C28-4EDF-966D-253C7E1BBB1E}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EB2-457F-B1B1-53B9EA3AFE5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{A7B45035-9630-4572-9B79-5A2D1AF41933}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EB2-457F-B1B1-53B9EA3AFE5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{A936D043-35C6-4B69-9697-94D2585F1F88}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EB2-457F-B1B1-53B9EA3AFE5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{9226E1EF-52FE-4EFD-95D4-1E7EDD95BF47}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EB2-457F-B1B1-53B9EA3AFE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8</c:v>
                </c:pt>
                <c:pt idx="32">
                  <c:v>8</c:v>
                </c:pt>
              </c:numCache>
            </c:numRef>
          </c:xVal>
          <c:yVal>
            <c:numRef>
              <c:f>公会計指標分析・財政指標組合せ分析表!$BP$77:$DC$77</c:f>
              <c:numCache>
                <c:formatCode>#,##0.0;"▲ "#,##0.0</c:formatCode>
                <c:ptCount val="40"/>
                <c:pt idx="0">
                  <c:v>25.3</c:v>
                </c:pt>
                <c:pt idx="8">
                  <c:v>25.5</c:v>
                </c:pt>
                <c:pt idx="16">
                  <c:v>25.1</c:v>
                </c:pt>
                <c:pt idx="24">
                  <c:v>19.2</c:v>
                </c:pt>
                <c:pt idx="32">
                  <c:v>4</c:v>
                </c:pt>
              </c:numCache>
            </c:numRef>
          </c:yVal>
          <c:smooth val="0"/>
          <c:extLst>
            <c:ext xmlns:c16="http://schemas.microsoft.com/office/drawing/2014/chart" uri="{C3380CC4-5D6E-409C-BE32-E72D297353CC}">
              <c16:uniqueId val="{00000013-7EB2-457F-B1B1-53B9EA3AFE53}"/>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58,926
58,300
332.44
55,766,176
52,806,193
2,562,568
18,539,799
30,391,993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財政力指数は横ばいであり，類似団体平均より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人口減少による地方税や普通交付税の減少が見込まれることから，引き続き，歳出の抑制を図るため，行政事務の効率化等に取り組んでいく。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132080</xdr:rowOff>
    </xdr:from>
    <xdr:to>
      <xdr:col>23</xdr:col>
      <xdr:colOff>133350</xdr:colOff>
      <xdr:row>44</xdr:row>
      <xdr:rowOff>68580</xdr:rowOff>
    </xdr:to>
    <xdr:cxnSp macro="">
      <xdr:nvCxnSpPr>
        <xdr:cNvPr id="62" name="直線コネクタ 61"/>
        <xdr:cNvCxnSpPr/>
      </xdr:nvCxnSpPr>
      <xdr:spPr>
        <a:xfrm flipV="1">
          <a:off x="4953000" y="664718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47007</xdr:rowOff>
    </xdr:from>
    <xdr:ext cx="762000" cy="259045"/>
    <xdr:sp macro="" textlink="">
      <xdr:nvSpPr>
        <xdr:cNvPr id="65" name="財政力最大値テキスト"/>
        <xdr:cNvSpPr txBox="1"/>
      </xdr:nvSpPr>
      <xdr:spPr>
        <a:xfrm>
          <a:off x="5041900" y="63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132080</xdr:rowOff>
    </xdr:from>
    <xdr:to>
      <xdr:col>24</xdr:col>
      <xdr:colOff>12700</xdr:colOff>
      <xdr:row>38</xdr:row>
      <xdr:rowOff>132080</xdr:rowOff>
    </xdr:to>
    <xdr:cxnSp macro="">
      <xdr:nvCxnSpPr>
        <xdr:cNvPr id="66" name="直線コネクタ 65"/>
        <xdr:cNvCxnSpPr/>
      </xdr:nvCxnSpPr>
      <xdr:spPr>
        <a:xfrm>
          <a:off x="4864100" y="664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100330</xdr:rowOff>
    </xdr:to>
    <xdr:cxnSp macro="">
      <xdr:nvCxnSpPr>
        <xdr:cNvPr id="67" name="直線コネクタ 66"/>
        <xdr:cNvCxnSpPr/>
      </xdr:nvCxnSpPr>
      <xdr:spPr>
        <a:xfrm>
          <a:off x="4114800" y="710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68"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69" name="フローチャート: 判断 68"/>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76200</xdr:rowOff>
    </xdr:to>
    <xdr:cxnSp macro="">
      <xdr:nvCxnSpPr>
        <xdr:cNvPr id="70" name="直線コネクタ 69"/>
        <xdr:cNvCxnSpPr/>
      </xdr:nvCxnSpPr>
      <xdr:spPr>
        <a:xfrm>
          <a:off x="3225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72" name="テキスト ボックス 71"/>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76200</xdr:rowOff>
    </xdr:to>
    <xdr:cxnSp macro="">
      <xdr:nvCxnSpPr>
        <xdr:cNvPr id="73" name="直線コネクタ 72"/>
        <xdr:cNvCxnSpPr/>
      </xdr:nvCxnSpPr>
      <xdr:spPr>
        <a:xfrm flipV="1">
          <a:off x="2336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36</xdr:row>
      <xdr:rowOff>158750</xdr:rowOff>
    </xdr:from>
    <xdr:to>
      <xdr:col>15</xdr:col>
      <xdr:colOff>133350</xdr:colOff>
      <xdr:row>37</xdr:row>
      <xdr:rowOff>88900</xdr:rowOff>
    </xdr:to>
    <xdr:sp macro="" textlink="">
      <xdr:nvSpPr>
        <xdr:cNvPr id="74" name="フローチャート: 判断 73"/>
        <xdr:cNvSpPr/>
      </xdr:nvSpPr>
      <xdr:spPr>
        <a:xfrm>
          <a:off x="3175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75" name="テキスト ボックス 74"/>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6" name="直線コネクタ 75"/>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35560</xdr:rowOff>
    </xdr:from>
    <xdr:to>
      <xdr:col>11</xdr:col>
      <xdr:colOff>82550</xdr:colOff>
      <xdr:row>37</xdr:row>
      <xdr:rowOff>137160</xdr:rowOff>
    </xdr:to>
    <xdr:sp macro="" textlink="">
      <xdr:nvSpPr>
        <xdr:cNvPr id="77" name="フローチャート: 判断 76"/>
        <xdr:cNvSpPr/>
      </xdr:nvSpPr>
      <xdr:spPr>
        <a:xfrm>
          <a:off x="2286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147337</xdr:rowOff>
    </xdr:from>
    <xdr:ext cx="762000" cy="259045"/>
    <xdr:sp macro="" textlink="">
      <xdr:nvSpPr>
        <xdr:cNvPr id="78" name="テキスト ボックス 77"/>
        <xdr:cNvSpPr txBox="1"/>
      </xdr:nvSpPr>
      <xdr:spPr>
        <a:xfrm>
          <a:off x="1955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79" name="フローチャート: 判断 78"/>
        <xdr:cNvSpPr/>
      </xdr:nvSpPr>
      <xdr:spPr>
        <a:xfrm>
          <a:off x="1397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80" name="テキスト ボックス 79"/>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21607</xdr:rowOff>
    </xdr:from>
    <xdr:ext cx="762000" cy="259045"/>
    <xdr:sp macro="" textlink="">
      <xdr:nvSpPr>
        <xdr:cNvPr id="87" name="財政力該当値テキスト"/>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88" name="楕円 87"/>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89" name="テキスト ボックス 88"/>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1270</xdr:rowOff>
    </xdr:from>
    <xdr:to>
      <xdr:col>15</xdr:col>
      <xdr:colOff>133350</xdr:colOff>
      <xdr:row>41</xdr:row>
      <xdr:rowOff>102870</xdr:rowOff>
    </xdr:to>
    <xdr:sp macro="" textlink="">
      <xdr:nvSpPr>
        <xdr:cNvPr id="90" name="楕円 89"/>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91" name="テキスト ボックス 90"/>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3" name="テキスト ボックス 92"/>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4" name="楕円 93"/>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5" name="テキスト ボックス 94"/>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ポイント増加したが，これは，市税収入が増加（</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億円）した一方で，地方交付税△</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億円、臨時財政対策債△</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億円等により，歳入が減少（△</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億円）したことが大きな要因である。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保障経費や施設の維持管理費等の固定経費の増により，当該比率の上昇が懸念されることから，公共施設総合管理計画等に基づく老朽化した施設の統廃合や，既存事業の廃止・縮小による経常経費の縮減を図り，適切な財政運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31432</xdr:rowOff>
    </xdr:from>
    <xdr:to>
      <xdr:col>23</xdr:col>
      <xdr:colOff>133350</xdr:colOff>
      <xdr:row>66</xdr:row>
      <xdr:rowOff>46355</xdr:rowOff>
    </xdr:to>
    <xdr:cxnSp macro="">
      <xdr:nvCxnSpPr>
        <xdr:cNvPr id="121" name="直線コネクタ 120"/>
        <xdr:cNvCxnSpPr/>
      </xdr:nvCxnSpPr>
      <xdr:spPr>
        <a:xfrm flipV="1">
          <a:off x="4953000" y="10318432"/>
          <a:ext cx="0" cy="104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18432</xdr:rowOff>
    </xdr:from>
    <xdr:ext cx="762000" cy="259045"/>
    <xdr:sp macro="" textlink="">
      <xdr:nvSpPr>
        <xdr:cNvPr id="122" name="財政構造の弾力性最小値テキスト"/>
        <xdr:cNvSpPr txBox="1"/>
      </xdr:nvSpPr>
      <xdr:spPr>
        <a:xfrm>
          <a:off x="5041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46355</xdr:rowOff>
    </xdr:from>
    <xdr:to>
      <xdr:col>24</xdr:col>
      <xdr:colOff>12700</xdr:colOff>
      <xdr:row>66</xdr:row>
      <xdr:rowOff>46355</xdr:rowOff>
    </xdr:to>
    <xdr:cxnSp macro="">
      <xdr:nvCxnSpPr>
        <xdr:cNvPr id="123" name="直線コネクタ 122"/>
        <xdr:cNvCxnSpPr/>
      </xdr:nvCxnSpPr>
      <xdr:spPr>
        <a:xfrm>
          <a:off x="4864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117809</xdr:rowOff>
    </xdr:from>
    <xdr:ext cx="762000" cy="259045"/>
    <xdr:sp macro="" textlink="">
      <xdr:nvSpPr>
        <xdr:cNvPr id="124" name="財政構造の弾力性最大値テキスト"/>
        <xdr:cNvSpPr txBox="1"/>
      </xdr:nvSpPr>
      <xdr:spPr>
        <a:xfrm>
          <a:off x="5041900" y="1006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31432</xdr:rowOff>
    </xdr:from>
    <xdr:to>
      <xdr:col>24</xdr:col>
      <xdr:colOff>12700</xdr:colOff>
      <xdr:row>60</xdr:row>
      <xdr:rowOff>31432</xdr:rowOff>
    </xdr:to>
    <xdr:cxnSp macro="">
      <xdr:nvCxnSpPr>
        <xdr:cNvPr id="125" name="直線コネクタ 124"/>
        <xdr:cNvCxnSpPr/>
      </xdr:nvCxnSpPr>
      <xdr:spPr>
        <a:xfrm>
          <a:off x="4864100" y="10318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66</xdr:row>
      <xdr:rowOff>46355</xdr:rowOff>
    </xdr:to>
    <xdr:cxnSp macro="">
      <xdr:nvCxnSpPr>
        <xdr:cNvPr id="126" name="直線コネクタ 125"/>
        <xdr:cNvCxnSpPr/>
      </xdr:nvCxnSpPr>
      <xdr:spPr>
        <a:xfrm>
          <a:off x="4114800" y="1125347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7"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28" name="フローチャート: 判断 127"/>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67</xdr:row>
      <xdr:rowOff>7620</xdr:rowOff>
    </xdr:to>
    <xdr:cxnSp macro="">
      <xdr:nvCxnSpPr>
        <xdr:cNvPr id="129" name="直線コネクタ 128"/>
        <xdr:cNvCxnSpPr/>
      </xdr:nvCxnSpPr>
      <xdr:spPr>
        <a:xfrm flipV="1">
          <a:off x="3225800" y="112534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29845</xdr:rowOff>
    </xdr:from>
    <xdr:to>
      <xdr:col>19</xdr:col>
      <xdr:colOff>184150</xdr:colOff>
      <xdr:row>62</xdr:row>
      <xdr:rowOff>131445</xdr:rowOff>
    </xdr:to>
    <xdr:sp macro="" textlink="">
      <xdr:nvSpPr>
        <xdr:cNvPr id="130" name="フローチャート: 判断 129"/>
        <xdr:cNvSpPr/>
      </xdr:nvSpPr>
      <xdr:spPr>
        <a:xfrm>
          <a:off x="4064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141622</xdr:rowOff>
    </xdr:from>
    <xdr:ext cx="736600" cy="259045"/>
    <xdr:sp macro="" textlink="">
      <xdr:nvSpPr>
        <xdr:cNvPr id="131" name="テキスト ボックス 130"/>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160972</xdr:rowOff>
    </xdr:from>
    <xdr:to>
      <xdr:col>15</xdr:col>
      <xdr:colOff>82550</xdr:colOff>
      <xdr:row>67</xdr:row>
      <xdr:rowOff>7620</xdr:rowOff>
    </xdr:to>
    <xdr:cxnSp macro="">
      <xdr:nvCxnSpPr>
        <xdr:cNvPr id="132" name="直線コネクタ 131"/>
        <xdr:cNvCxnSpPr/>
      </xdr:nvCxnSpPr>
      <xdr:spPr>
        <a:xfrm>
          <a:off x="2336800" y="114766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3" name="フローチャート: 判断 132"/>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4" name="テキスト ボックス 133"/>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160972</xdr:rowOff>
    </xdr:from>
    <xdr:to>
      <xdr:col>11</xdr:col>
      <xdr:colOff>31750</xdr:colOff>
      <xdr:row>67</xdr:row>
      <xdr:rowOff>37782</xdr:rowOff>
    </xdr:to>
    <xdr:cxnSp macro="">
      <xdr:nvCxnSpPr>
        <xdr:cNvPr id="135" name="直線コネクタ 134"/>
        <xdr:cNvCxnSpPr/>
      </xdr:nvCxnSpPr>
      <xdr:spPr>
        <a:xfrm flipV="1">
          <a:off x="1447800" y="114766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6" name="フローチャート: 判断 135"/>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7" name="テキスト ボックス 136"/>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38" name="フローチャート: 判断 137"/>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39" name="テキスト ボックス 138"/>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167005</xdr:rowOff>
    </xdr:from>
    <xdr:to>
      <xdr:col>23</xdr:col>
      <xdr:colOff>184150</xdr:colOff>
      <xdr:row>66</xdr:row>
      <xdr:rowOff>97155</xdr:rowOff>
    </xdr:to>
    <xdr:sp macro="" textlink="">
      <xdr:nvSpPr>
        <xdr:cNvPr id="145" name="楕円 144"/>
        <xdr:cNvSpPr/>
      </xdr:nvSpPr>
      <xdr:spPr>
        <a:xfrm>
          <a:off x="49022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62882</xdr:rowOff>
    </xdr:from>
    <xdr:ext cx="762000" cy="259045"/>
    <xdr:sp macro="" textlink="">
      <xdr:nvSpPr>
        <xdr:cNvPr id="146" name="財政構造の弾力性該当値テキスト"/>
        <xdr:cNvSpPr txBox="1"/>
      </xdr:nvSpPr>
      <xdr:spPr>
        <a:xfrm>
          <a:off x="5041900" y="1120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47" name="楕円 146"/>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8" name="テキスト ボックス 147"/>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49" name="楕円 148"/>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50" name="テキスト ボックス 149"/>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110172</xdr:rowOff>
    </xdr:from>
    <xdr:to>
      <xdr:col>11</xdr:col>
      <xdr:colOff>82550</xdr:colOff>
      <xdr:row>67</xdr:row>
      <xdr:rowOff>40322</xdr:rowOff>
    </xdr:to>
    <xdr:sp macro="" textlink="">
      <xdr:nvSpPr>
        <xdr:cNvPr id="151" name="楕円 150"/>
        <xdr:cNvSpPr/>
      </xdr:nvSpPr>
      <xdr:spPr>
        <a:xfrm>
          <a:off x="2286000" y="114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25099</xdr:rowOff>
    </xdr:from>
    <xdr:ext cx="762000" cy="259045"/>
    <xdr:sp macro="" textlink="">
      <xdr:nvSpPr>
        <xdr:cNvPr id="152" name="テキスト ボックス 151"/>
        <xdr:cNvSpPr txBox="1"/>
      </xdr:nvSpPr>
      <xdr:spPr>
        <a:xfrm>
          <a:off x="1955800" y="115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158432</xdr:rowOff>
    </xdr:from>
    <xdr:to>
      <xdr:col>7</xdr:col>
      <xdr:colOff>31750</xdr:colOff>
      <xdr:row>67</xdr:row>
      <xdr:rowOff>88582</xdr:rowOff>
    </xdr:to>
    <xdr:sp macro="" textlink="">
      <xdr:nvSpPr>
        <xdr:cNvPr id="153" name="楕円 152"/>
        <xdr:cNvSpPr/>
      </xdr:nvSpPr>
      <xdr:spPr>
        <a:xfrm>
          <a:off x="1397000" y="114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73359</xdr:rowOff>
    </xdr:from>
    <xdr:ext cx="762000" cy="259045"/>
    <xdr:sp macro="" textlink="">
      <xdr:nvSpPr>
        <xdr:cNvPr id="154" name="テキスト ボックス 153"/>
        <xdr:cNvSpPr txBox="1"/>
      </xdr:nvSpPr>
      <xdr:spPr>
        <a:xfrm>
          <a:off x="1066800" y="1156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前年度と比較して，人件費が減少した一方，復旧・復興事業で整備した公共施設の維持管理経費等が増加したことや人口減により，人口１人当たりの決算額が増となった。</a:t>
          </a:r>
        </a:p>
        <a:p>
          <a:r>
            <a:rPr kumimoji="1" lang="ja-JP" altLang="en-US" sz="1300">
              <a:latin typeface="ＭＳ Ｐゴシック" panose="020B0600070205080204" pitchFamily="50" charset="-128"/>
              <a:ea typeface="ＭＳ Ｐゴシック" panose="020B0600070205080204" pitchFamily="50" charset="-128"/>
            </a:rPr>
            <a:t>　「定員管理計画」に基づき職員の担うべき業務の整理を行い，業務の外部委託，ＩＣＴの活用など，様々な手法を組み合わせながら，事務の効率化・省力化を進めるとともに，各施設の管理経費の見直し等により歳出抑制に努めて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84" name="直線コネクタ 183"/>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85" name="人件費・物件費等の状況最小値テキスト"/>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86" name="直線コネクタ 185"/>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87" name="人件費・物件費等の状況最大値テキスト"/>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88" name="直線コネクタ 187"/>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61544</xdr:rowOff>
    </xdr:from>
    <xdr:to>
      <xdr:col>23</xdr:col>
      <xdr:colOff>133350</xdr:colOff>
      <xdr:row>86</xdr:row>
      <xdr:rowOff>142098</xdr:rowOff>
    </xdr:to>
    <xdr:cxnSp macro="">
      <xdr:nvCxnSpPr>
        <xdr:cNvPr id="189" name="直線コネクタ 188"/>
        <xdr:cNvCxnSpPr/>
      </xdr:nvCxnSpPr>
      <xdr:spPr>
        <a:xfrm>
          <a:off x="4114800" y="14806244"/>
          <a:ext cx="8382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0" name="人件費・物件費等の状況平均値テキスト"/>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1" name="フローチャート: 判断 190"/>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40584</xdr:rowOff>
    </xdr:from>
    <xdr:to>
      <xdr:col>19</xdr:col>
      <xdr:colOff>133350</xdr:colOff>
      <xdr:row>86</xdr:row>
      <xdr:rowOff>61544</xdr:rowOff>
    </xdr:to>
    <xdr:cxnSp macro="">
      <xdr:nvCxnSpPr>
        <xdr:cNvPr id="192" name="直線コネクタ 191"/>
        <xdr:cNvCxnSpPr/>
      </xdr:nvCxnSpPr>
      <xdr:spPr>
        <a:xfrm>
          <a:off x="3225800" y="14785284"/>
          <a:ext cx="889000" cy="2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193" name="フローチャート: 判断 192"/>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194" name="テキスト ボックス 193"/>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54553</xdr:rowOff>
    </xdr:from>
    <xdr:to>
      <xdr:col>15</xdr:col>
      <xdr:colOff>82550</xdr:colOff>
      <xdr:row>86</xdr:row>
      <xdr:rowOff>40584</xdr:rowOff>
    </xdr:to>
    <xdr:cxnSp macro="">
      <xdr:nvCxnSpPr>
        <xdr:cNvPr id="195" name="直線コネクタ 194"/>
        <xdr:cNvCxnSpPr/>
      </xdr:nvCxnSpPr>
      <xdr:spPr>
        <a:xfrm>
          <a:off x="2336800" y="14627803"/>
          <a:ext cx="889000" cy="15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6" name="フローチャート: 判断 195"/>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7" name="テキスト ボックス 196"/>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54553</xdr:rowOff>
    </xdr:from>
    <xdr:to>
      <xdr:col>11</xdr:col>
      <xdr:colOff>31750</xdr:colOff>
      <xdr:row>85</xdr:row>
      <xdr:rowOff>108370</xdr:rowOff>
    </xdr:to>
    <xdr:cxnSp macro="">
      <xdr:nvCxnSpPr>
        <xdr:cNvPr id="198" name="直線コネクタ 197"/>
        <xdr:cNvCxnSpPr/>
      </xdr:nvCxnSpPr>
      <xdr:spPr>
        <a:xfrm flipV="1">
          <a:off x="1447800" y="14627803"/>
          <a:ext cx="8890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199" name="フローチャート: 判断 198"/>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0" name="テキスト ボックス 199"/>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1" name="フローチャート: 判断 200"/>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2" name="テキスト ボックス 201"/>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91298</xdr:rowOff>
    </xdr:from>
    <xdr:to>
      <xdr:col>23</xdr:col>
      <xdr:colOff>184150</xdr:colOff>
      <xdr:row>87</xdr:row>
      <xdr:rowOff>21448</xdr:rowOff>
    </xdr:to>
    <xdr:sp macro="" textlink="">
      <xdr:nvSpPr>
        <xdr:cNvPr id="208" name="楕円 207"/>
        <xdr:cNvSpPr/>
      </xdr:nvSpPr>
      <xdr:spPr>
        <a:xfrm>
          <a:off x="4902200" y="148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63375</xdr:rowOff>
    </xdr:from>
    <xdr:ext cx="762000" cy="259045"/>
    <xdr:sp macro="" textlink="">
      <xdr:nvSpPr>
        <xdr:cNvPr id="209" name="人件費・物件費等の状況該当値テキスト"/>
        <xdr:cNvSpPr txBox="1"/>
      </xdr:nvSpPr>
      <xdr:spPr>
        <a:xfrm>
          <a:off x="5041900" y="1480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10744</xdr:rowOff>
    </xdr:from>
    <xdr:to>
      <xdr:col>19</xdr:col>
      <xdr:colOff>184150</xdr:colOff>
      <xdr:row>86</xdr:row>
      <xdr:rowOff>112344</xdr:rowOff>
    </xdr:to>
    <xdr:sp macro="" textlink="">
      <xdr:nvSpPr>
        <xdr:cNvPr id="210" name="楕円 209"/>
        <xdr:cNvSpPr/>
      </xdr:nvSpPr>
      <xdr:spPr>
        <a:xfrm>
          <a:off x="4064000" y="147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97121</xdr:rowOff>
    </xdr:from>
    <xdr:ext cx="736600" cy="259045"/>
    <xdr:sp macro="" textlink="">
      <xdr:nvSpPr>
        <xdr:cNvPr id="211" name="テキスト ボックス 210"/>
        <xdr:cNvSpPr txBox="1"/>
      </xdr:nvSpPr>
      <xdr:spPr>
        <a:xfrm>
          <a:off x="3733800" y="1484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161234</xdr:rowOff>
    </xdr:from>
    <xdr:to>
      <xdr:col>15</xdr:col>
      <xdr:colOff>133350</xdr:colOff>
      <xdr:row>86</xdr:row>
      <xdr:rowOff>91384</xdr:rowOff>
    </xdr:to>
    <xdr:sp macro="" textlink="">
      <xdr:nvSpPr>
        <xdr:cNvPr id="212" name="楕円 211"/>
        <xdr:cNvSpPr/>
      </xdr:nvSpPr>
      <xdr:spPr>
        <a:xfrm>
          <a:off x="3175000" y="147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76161</xdr:rowOff>
    </xdr:from>
    <xdr:ext cx="762000" cy="259045"/>
    <xdr:sp macro="" textlink="">
      <xdr:nvSpPr>
        <xdr:cNvPr id="213" name="テキスト ボックス 212"/>
        <xdr:cNvSpPr txBox="1"/>
      </xdr:nvSpPr>
      <xdr:spPr>
        <a:xfrm>
          <a:off x="2844800" y="1482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3753</xdr:rowOff>
    </xdr:from>
    <xdr:to>
      <xdr:col>11</xdr:col>
      <xdr:colOff>82550</xdr:colOff>
      <xdr:row>85</xdr:row>
      <xdr:rowOff>105353</xdr:rowOff>
    </xdr:to>
    <xdr:sp macro="" textlink="">
      <xdr:nvSpPr>
        <xdr:cNvPr id="214" name="楕円 213"/>
        <xdr:cNvSpPr/>
      </xdr:nvSpPr>
      <xdr:spPr>
        <a:xfrm>
          <a:off x="2286000" y="145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90130</xdr:rowOff>
    </xdr:from>
    <xdr:ext cx="762000" cy="259045"/>
    <xdr:sp macro="" textlink="">
      <xdr:nvSpPr>
        <xdr:cNvPr id="215" name="テキスト ボックス 214"/>
        <xdr:cNvSpPr txBox="1"/>
      </xdr:nvSpPr>
      <xdr:spPr>
        <a:xfrm>
          <a:off x="1955800" y="1466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57570</xdr:rowOff>
    </xdr:from>
    <xdr:to>
      <xdr:col>7</xdr:col>
      <xdr:colOff>31750</xdr:colOff>
      <xdr:row>85</xdr:row>
      <xdr:rowOff>159170</xdr:rowOff>
    </xdr:to>
    <xdr:sp macro="" textlink="">
      <xdr:nvSpPr>
        <xdr:cNvPr id="216" name="楕円 215"/>
        <xdr:cNvSpPr/>
      </xdr:nvSpPr>
      <xdr:spPr>
        <a:xfrm>
          <a:off x="1397000" y="146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143947</xdr:rowOff>
    </xdr:from>
    <xdr:ext cx="762000" cy="259045"/>
    <xdr:sp macro="" textlink="">
      <xdr:nvSpPr>
        <xdr:cNvPr id="217" name="テキスト ボックス 216"/>
        <xdr:cNvSpPr txBox="1"/>
      </xdr:nvSpPr>
      <xdr:spPr>
        <a:xfrm>
          <a:off x="1066800" y="1471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類似団体平均を０．９ポイント上回り，全国市平均と同数となっている。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人件費の抑制については，「気仙沼市行財政改革アクションプラン」の推進項目として掲げ，定員管理計画による職員構成の最適化を通じて，組織力の強化や業務改善に徹底して取組んでいる。なお，前年から３．３ポイント上昇しているが，これは一部職員の経験年数を訂正した影響で，各経験年数階層における平均給与額が変動したた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48" name="直線コネクタ 247"/>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4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0" name="直線コネクタ 24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86</xdr:row>
      <xdr:rowOff>153307</xdr:rowOff>
    </xdr:to>
    <xdr:cxnSp macro="">
      <xdr:nvCxnSpPr>
        <xdr:cNvPr id="253" name="直線コネクタ 252"/>
        <xdr:cNvCxnSpPr/>
      </xdr:nvCxnSpPr>
      <xdr:spPr>
        <a:xfrm>
          <a:off x="16179800" y="14329229"/>
          <a:ext cx="838200" cy="5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4" name="給与水準   （国との比較）平均値テキスト"/>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5" name="フローチャート: 判断 254"/>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98879</xdr:rowOff>
    </xdr:to>
    <xdr:cxnSp macro="">
      <xdr:nvCxnSpPr>
        <xdr:cNvPr id="256" name="直線コネクタ 255"/>
        <xdr:cNvCxnSpPr/>
      </xdr:nvCxnSpPr>
      <xdr:spPr>
        <a:xfrm>
          <a:off x="15290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7" name="フローチャート: 判断 256"/>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58" name="テキスト ボックス 257"/>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81643</xdr:rowOff>
    </xdr:to>
    <xdr:cxnSp macro="">
      <xdr:nvCxnSpPr>
        <xdr:cNvPr id="259" name="直線コネクタ 258"/>
        <xdr:cNvCxnSpPr/>
      </xdr:nvCxnSpPr>
      <xdr:spPr>
        <a:xfrm>
          <a:off x="14401800" y="1431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0" name="フローチャート: 判断 259"/>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1" name="テキスト ボックス 26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81643</xdr:rowOff>
    </xdr:to>
    <xdr:cxnSp macro="">
      <xdr:nvCxnSpPr>
        <xdr:cNvPr id="262" name="直線コネクタ 261"/>
        <xdr:cNvCxnSpPr/>
      </xdr:nvCxnSpPr>
      <xdr:spPr>
        <a:xfrm>
          <a:off x="13512800" y="142085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3" name="フローチャート: 判断 262"/>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4" name="テキスト ボックス 263"/>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5" name="フローチャート: 判断 264"/>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6" name="テキスト ボックス 265"/>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2" name="楕円 271"/>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3"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4" name="楕円 273"/>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5" name="テキスト ボックス 274"/>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76" name="楕円 275"/>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77" name="テキスト ボックス 276"/>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78" name="楕円 277"/>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79" name="テキスト ボックス 278"/>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0" name="楕円 279"/>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1" name="テキスト ボックス 280"/>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旧・復興事業に係る任期付職員を含めた職員数の増により，類似団体平均を大幅に上回っていたが，令和４年度末でハード整備がほぼ完了したことにより，ハード整備に従事した任期付職員が退職となったため，類似団体平均との差は小さく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今後も「定員管理計画」に基づき，職員数の適正化を図るよう努める。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13" name="直線コネクタ 312"/>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14" name="定員管理の状況最小値テキスト"/>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15" name="直線コネクタ 314"/>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16"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17" name="直線コネクタ 316"/>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6290</xdr:rowOff>
    </xdr:from>
    <xdr:to>
      <xdr:col>81</xdr:col>
      <xdr:colOff>44450</xdr:colOff>
      <xdr:row>63</xdr:row>
      <xdr:rowOff>61444</xdr:rowOff>
    </xdr:to>
    <xdr:cxnSp macro="">
      <xdr:nvCxnSpPr>
        <xdr:cNvPr id="318" name="直線コネクタ 317"/>
        <xdr:cNvCxnSpPr/>
      </xdr:nvCxnSpPr>
      <xdr:spPr>
        <a:xfrm flipV="1">
          <a:off x="16179800" y="10807640"/>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19" name="定員管理の状況平均値テキスト"/>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0" name="フローチャート: 判断 319"/>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35016</xdr:rowOff>
    </xdr:from>
    <xdr:to>
      <xdr:col>77</xdr:col>
      <xdr:colOff>44450</xdr:colOff>
      <xdr:row>63</xdr:row>
      <xdr:rowOff>61444</xdr:rowOff>
    </xdr:to>
    <xdr:cxnSp macro="">
      <xdr:nvCxnSpPr>
        <xdr:cNvPr id="321" name="直線コネクタ 320"/>
        <xdr:cNvCxnSpPr/>
      </xdr:nvCxnSpPr>
      <xdr:spPr>
        <a:xfrm>
          <a:off x="15290800" y="1083636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22" name="フローチャート: 判断 321"/>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23" name="テキスト ボックス 322"/>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35016</xdr:rowOff>
    </xdr:from>
    <xdr:to>
      <xdr:col>72</xdr:col>
      <xdr:colOff>203200</xdr:colOff>
      <xdr:row>63</xdr:row>
      <xdr:rowOff>107406</xdr:rowOff>
    </xdr:to>
    <xdr:cxnSp macro="">
      <xdr:nvCxnSpPr>
        <xdr:cNvPr id="324" name="直線コネクタ 323"/>
        <xdr:cNvCxnSpPr/>
      </xdr:nvCxnSpPr>
      <xdr:spPr>
        <a:xfrm flipV="1">
          <a:off x="14401800" y="1083636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90654</xdr:rowOff>
    </xdr:from>
    <xdr:to>
      <xdr:col>73</xdr:col>
      <xdr:colOff>44450</xdr:colOff>
      <xdr:row>61</xdr:row>
      <xdr:rowOff>20804</xdr:rowOff>
    </xdr:to>
    <xdr:sp macro="" textlink="">
      <xdr:nvSpPr>
        <xdr:cNvPr id="325" name="フローチャート: 判断 324"/>
        <xdr:cNvSpPr/>
      </xdr:nvSpPr>
      <xdr:spPr>
        <a:xfrm>
          <a:off x="15240000" y="1037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30981</xdr:rowOff>
    </xdr:from>
    <xdr:ext cx="762000" cy="259045"/>
    <xdr:sp macro="" textlink="">
      <xdr:nvSpPr>
        <xdr:cNvPr id="326" name="テキスト ボックス 325"/>
        <xdr:cNvSpPr txBox="1"/>
      </xdr:nvSpPr>
      <xdr:spPr>
        <a:xfrm>
          <a:off x="14909800" y="1014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107406</xdr:rowOff>
    </xdr:from>
    <xdr:to>
      <xdr:col>68</xdr:col>
      <xdr:colOff>152400</xdr:colOff>
      <xdr:row>63</xdr:row>
      <xdr:rowOff>115449</xdr:rowOff>
    </xdr:to>
    <xdr:cxnSp macro="">
      <xdr:nvCxnSpPr>
        <xdr:cNvPr id="327" name="直線コネクタ 326"/>
        <xdr:cNvCxnSpPr/>
      </xdr:nvCxnSpPr>
      <xdr:spPr>
        <a:xfrm flipV="1">
          <a:off x="13512800" y="1090875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102144</xdr:rowOff>
    </xdr:from>
    <xdr:to>
      <xdr:col>68</xdr:col>
      <xdr:colOff>203200</xdr:colOff>
      <xdr:row>61</xdr:row>
      <xdr:rowOff>32294</xdr:rowOff>
    </xdr:to>
    <xdr:sp macro="" textlink="">
      <xdr:nvSpPr>
        <xdr:cNvPr id="328" name="フローチャート: 判断 327"/>
        <xdr:cNvSpPr/>
      </xdr:nvSpPr>
      <xdr:spPr>
        <a:xfrm>
          <a:off x="14351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42471</xdr:rowOff>
    </xdr:from>
    <xdr:ext cx="762000" cy="259045"/>
    <xdr:sp macro="" textlink="">
      <xdr:nvSpPr>
        <xdr:cNvPr id="329" name="テキスト ボックス 328"/>
        <xdr:cNvSpPr txBox="1"/>
      </xdr:nvSpPr>
      <xdr:spPr>
        <a:xfrm>
          <a:off x="14020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0" name="フローチャート: 判断 329"/>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31" name="テキスト ボックス 330"/>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126940</xdr:rowOff>
    </xdr:from>
    <xdr:to>
      <xdr:col>81</xdr:col>
      <xdr:colOff>95250</xdr:colOff>
      <xdr:row>63</xdr:row>
      <xdr:rowOff>57090</xdr:rowOff>
    </xdr:to>
    <xdr:sp macro="" textlink="">
      <xdr:nvSpPr>
        <xdr:cNvPr id="337" name="楕円 336"/>
        <xdr:cNvSpPr/>
      </xdr:nvSpPr>
      <xdr:spPr>
        <a:xfrm>
          <a:off x="16967200" y="107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99017</xdr:rowOff>
    </xdr:from>
    <xdr:ext cx="762000" cy="259045"/>
    <xdr:sp macro="" textlink="">
      <xdr:nvSpPr>
        <xdr:cNvPr id="338" name="定員管理の状況該当値テキスト"/>
        <xdr:cNvSpPr txBox="1"/>
      </xdr:nvSpPr>
      <xdr:spPr>
        <a:xfrm>
          <a:off x="17106900" y="1072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10644</xdr:rowOff>
    </xdr:from>
    <xdr:to>
      <xdr:col>77</xdr:col>
      <xdr:colOff>95250</xdr:colOff>
      <xdr:row>63</xdr:row>
      <xdr:rowOff>112244</xdr:rowOff>
    </xdr:to>
    <xdr:sp macro="" textlink="">
      <xdr:nvSpPr>
        <xdr:cNvPr id="339" name="楕円 338"/>
        <xdr:cNvSpPr/>
      </xdr:nvSpPr>
      <xdr:spPr>
        <a:xfrm>
          <a:off x="16129000" y="108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97021</xdr:rowOff>
    </xdr:from>
    <xdr:ext cx="736600" cy="259045"/>
    <xdr:sp macro="" textlink="">
      <xdr:nvSpPr>
        <xdr:cNvPr id="340" name="テキスト ボックス 339"/>
        <xdr:cNvSpPr txBox="1"/>
      </xdr:nvSpPr>
      <xdr:spPr>
        <a:xfrm>
          <a:off x="15798800" y="1089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155666</xdr:rowOff>
    </xdr:from>
    <xdr:to>
      <xdr:col>73</xdr:col>
      <xdr:colOff>44450</xdr:colOff>
      <xdr:row>63</xdr:row>
      <xdr:rowOff>85816</xdr:rowOff>
    </xdr:to>
    <xdr:sp macro="" textlink="">
      <xdr:nvSpPr>
        <xdr:cNvPr id="341" name="楕円 340"/>
        <xdr:cNvSpPr/>
      </xdr:nvSpPr>
      <xdr:spPr>
        <a:xfrm>
          <a:off x="15240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70593</xdr:rowOff>
    </xdr:from>
    <xdr:ext cx="762000" cy="259045"/>
    <xdr:sp macro="" textlink="">
      <xdr:nvSpPr>
        <xdr:cNvPr id="342" name="テキスト ボックス 341"/>
        <xdr:cNvSpPr txBox="1"/>
      </xdr:nvSpPr>
      <xdr:spPr>
        <a:xfrm>
          <a:off x="14909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56606</xdr:rowOff>
    </xdr:from>
    <xdr:to>
      <xdr:col>68</xdr:col>
      <xdr:colOff>203200</xdr:colOff>
      <xdr:row>63</xdr:row>
      <xdr:rowOff>158206</xdr:rowOff>
    </xdr:to>
    <xdr:sp macro="" textlink="">
      <xdr:nvSpPr>
        <xdr:cNvPr id="343" name="楕円 342"/>
        <xdr:cNvSpPr/>
      </xdr:nvSpPr>
      <xdr:spPr>
        <a:xfrm>
          <a:off x="14351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142983</xdr:rowOff>
    </xdr:from>
    <xdr:ext cx="762000" cy="259045"/>
    <xdr:sp macro="" textlink="">
      <xdr:nvSpPr>
        <xdr:cNvPr id="344" name="テキスト ボックス 343"/>
        <xdr:cNvSpPr txBox="1"/>
      </xdr:nvSpPr>
      <xdr:spPr>
        <a:xfrm>
          <a:off x="14020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64649</xdr:rowOff>
    </xdr:from>
    <xdr:to>
      <xdr:col>64</xdr:col>
      <xdr:colOff>152400</xdr:colOff>
      <xdr:row>63</xdr:row>
      <xdr:rowOff>166249</xdr:rowOff>
    </xdr:to>
    <xdr:sp macro="" textlink="">
      <xdr:nvSpPr>
        <xdr:cNvPr id="345" name="楕円 344"/>
        <xdr:cNvSpPr/>
      </xdr:nvSpPr>
      <xdr:spPr>
        <a:xfrm>
          <a:off x="13462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151026</xdr:rowOff>
    </xdr:from>
    <xdr:ext cx="762000" cy="259045"/>
    <xdr:sp macro="" textlink="">
      <xdr:nvSpPr>
        <xdr:cNvPr id="346" name="テキスト ボックス 345"/>
        <xdr:cNvSpPr txBox="1"/>
      </xdr:nvSpPr>
      <xdr:spPr>
        <a:xfrm>
          <a:off x="13131800" y="1095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過去に発行した地方債の償還完了により元利償還金が減少し，実質公債費比率は昨年度より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今後の新規事業については，優先度とニーズを的確に把握したうえで事業選択し，地方債の発行抑制に努める。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77" name="直線コネクタ 376"/>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78"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79" name="直線コネクタ 378"/>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0"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1" name="直線コネクタ 380"/>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116417</xdr:rowOff>
    </xdr:to>
    <xdr:cxnSp macro="">
      <xdr:nvCxnSpPr>
        <xdr:cNvPr id="382" name="直線コネクタ 381"/>
        <xdr:cNvCxnSpPr/>
      </xdr:nvCxnSpPr>
      <xdr:spPr>
        <a:xfrm flipV="1">
          <a:off x="16179800" y="708841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83" name="公債費負担の状況平均値テキスト"/>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84" name="フローチャート: 判断 383"/>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150888</xdr:rowOff>
    </xdr:to>
    <xdr:cxnSp macro="">
      <xdr:nvCxnSpPr>
        <xdr:cNvPr id="385" name="直線コネクタ 384"/>
        <xdr:cNvCxnSpPr/>
      </xdr:nvCxnSpPr>
      <xdr:spPr>
        <a:xfrm flipV="1">
          <a:off x="15290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86" name="フローチャート: 判断 385"/>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87" name="テキスト ボックス 386"/>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13909</xdr:rowOff>
    </xdr:to>
    <xdr:cxnSp macro="">
      <xdr:nvCxnSpPr>
        <xdr:cNvPr id="388" name="直線コネクタ 387"/>
        <xdr:cNvCxnSpPr/>
      </xdr:nvCxnSpPr>
      <xdr:spPr>
        <a:xfrm flipV="1">
          <a:off x="14401800" y="718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89" name="フローチャート: 判断 388"/>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0" name="テキスト ボックス 389"/>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105833</xdr:rowOff>
    </xdr:to>
    <xdr:cxnSp macro="">
      <xdr:nvCxnSpPr>
        <xdr:cNvPr id="391" name="直線コネクタ 390"/>
        <xdr:cNvCxnSpPr/>
      </xdr:nvCxnSpPr>
      <xdr:spPr>
        <a:xfrm flipV="1">
          <a:off x="13512800" y="721480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2" name="フローチャート: 判断 391"/>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3" name="テキスト ボックス 392"/>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394" name="フローチャート: 判断 393"/>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395" name="テキスト ボックス 394"/>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1" name="楕円 400"/>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2"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3" name="楕円 402"/>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4" name="テキスト ボックス 403"/>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05" name="楕円 404"/>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06" name="テキスト ボックス 405"/>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07" name="楕円 406"/>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08" name="テキスト ボックス 407"/>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9" name="楕円 408"/>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0" name="テキスト ボックス 40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類似団体平均を下回っている。要因は，市営住宅基金残高の増により充当可能基金残高が大きくなっているためである。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今後も新規事業については，優先度とニーズを的確に把握したうえで事業選択し，地方債の発行抑制など後年度負担の軽減を図り，健全な財政運営に努める。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39" name="直線コネクタ 438"/>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0" name="将来負担の状況最小値テキスト"/>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1" name="直線コネクタ 440"/>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116716</xdr:rowOff>
    </xdr:from>
    <xdr:ext cx="762000" cy="259045"/>
    <xdr:sp macro="" textlink="">
      <xdr:nvSpPr>
        <xdr:cNvPr id="444" name="将来負担の状況平均値テキスト"/>
        <xdr:cNvSpPr txBox="1"/>
      </xdr:nvSpPr>
      <xdr:spPr>
        <a:xfrm>
          <a:off x="17106900" y="2345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45" name="フローチャート: 判断 444"/>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5503</xdr:rowOff>
    </xdr:from>
    <xdr:to>
      <xdr:col>77</xdr:col>
      <xdr:colOff>95250</xdr:colOff>
      <xdr:row>15</xdr:row>
      <xdr:rowOff>107103</xdr:rowOff>
    </xdr:to>
    <xdr:sp macro="" textlink="">
      <xdr:nvSpPr>
        <xdr:cNvPr id="446" name="フローチャート: 判断 445"/>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47" name="テキスト ボックス 446"/>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84596</xdr:rowOff>
    </xdr:from>
    <xdr:to>
      <xdr:col>73</xdr:col>
      <xdr:colOff>44450</xdr:colOff>
      <xdr:row>16</xdr:row>
      <xdr:rowOff>14746</xdr:rowOff>
    </xdr:to>
    <xdr:sp macro="" textlink="">
      <xdr:nvSpPr>
        <xdr:cNvPr id="448" name="フローチャート: 判断 447"/>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24923</xdr:rowOff>
    </xdr:from>
    <xdr:ext cx="762000" cy="259045"/>
    <xdr:sp macro="" textlink="">
      <xdr:nvSpPr>
        <xdr:cNvPr id="449" name="テキスト ボックス 448"/>
        <xdr:cNvSpPr txBox="1"/>
      </xdr:nvSpPr>
      <xdr:spPr>
        <a:xfrm>
          <a:off x="14909800" y="242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50" name="フローチャート: 判断 449"/>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30285</xdr:rowOff>
    </xdr:from>
    <xdr:ext cx="762000" cy="259045"/>
    <xdr:sp macro="" textlink="">
      <xdr:nvSpPr>
        <xdr:cNvPr id="451" name="テキスト ボックス 450"/>
        <xdr:cNvSpPr txBox="1"/>
      </xdr:nvSpPr>
      <xdr:spPr>
        <a:xfrm>
          <a:off x="14020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2" name="フローチャート: 判断 451"/>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53" name="テキスト ボックス 452"/>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58,926
58,300
332.44
55,766,176
52,806,193
2,562,568
18,539,799
30,391,993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これは，復旧・復興事業対応のため，任期付職員を含めた職員数の増により，類似団体と比べ職員数が多いためである。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今後も「定員管理計画」に基づき，職員数の適正化を図るよう努める。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127000</xdr:rowOff>
    </xdr:to>
    <xdr:cxnSp macro="">
      <xdr:nvCxnSpPr>
        <xdr:cNvPr id="66" name="直線コネクタ 65"/>
        <xdr:cNvCxnSpPr/>
      </xdr:nvCxnSpPr>
      <xdr:spPr>
        <a:xfrm>
          <a:off x="3987800" y="6596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39</xdr:row>
      <xdr:rowOff>85090</xdr:rowOff>
    </xdr:to>
    <xdr:cxnSp macro="">
      <xdr:nvCxnSpPr>
        <xdr:cNvPr id="69" name="直線コネクタ 68"/>
        <xdr:cNvCxnSpPr/>
      </xdr:nvCxnSpPr>
      <xdr:spPr>
        <a:xfrm flipV="1">
          <a:off x="3098800" y="65963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123190</xdr:rowOff>
    </xdr:to>
    <xdr:cxnSp macro="">
      <xdr:nvCxnSpPr>
        <xdr:cNvPr id="72" name="直線コネクタ 71"/>
        <xdr:cNvCxnSpPr/>
      </xdr:nvCxnSpPr>
      <xdr:spPr>
        <a:xfrm flipV="1">
          <a:off x="2209800" y="677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74" name="テキスト ボックス 73"/>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123190</xdr:rowOff>
    </xdr:to>
    <xdr:cxnSp macro="">
      <xdr:nvCxnSpPr>
        <xdr:cNvPr id="75" name="直線コネクタ 74"/>
        <xdr:cNvCxnSpPr/>
      </xdr:nvCxnSpPr>
      <xdr:spPr>
        <a:xfrm>
          <a:off x="1320800" y="677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158767</xdr:rowOff>
    </xdr:from>
    <xdr:ext cx="762000" cy="259045"/>
    <xdr:sp macro="" textlink="">
      <xdr:nvSpPr>
        <xdr:cNvPr id="92" name="テキスト ボックス 91"/>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これは，約</a:t>
          </a:r>
          <a:r>
            <a:rPr kumimoji="1" lang="en-US" altLang="ja-JP" sz="1300">
              <a:latin typeface="ＭＳ Ｐゴシック" panose="020B0600070205080204" pitchFamily="50" charset="-128"/>
              <a:ea typeface="ＭＳ Ｐゴシック" panose="020B0600070205080204" pitchFamily="50" charset="-128"/>
            </a:rPr>
            <a:t>2600</a:t>
          </a:r>
          <a:r>
            <a:rPr kumimoji="1" lang="ja-JP" altLang="en-US" sz="1300">
              <a:latin typeface="ＭＳ Ｐゴシック" panose="020B0600070205080204" pitchFamily="50" charset="-128"/>
              <a:ea typeface="ＭＳ Ｐゴシック" panose="020B0600070205080204" pitchFamily="50" charset="-128"/>
            </a:rPr>
            <a:t>戸ある市営住宅の維持管理業務や市内全域に係るごみ収集運搬業務の委託料が多いためである。</a:t>
          </a:r>
        </a:p>
        <a:p>
          <a:r>
            <a:rPr kumimoji="1" lang="ja-JP" altLang="en-US" sz="1300">
              <a:latin typeface="ＭＳ Ｐゴシック" panose="020B0600070205080204" pitchFamily="50" charset="-128"/>
              <a:ea typeface="ＭＳ Ｐゴシック" panose="020B0600070205080204" pitchFamily="50" charset="-128"/>
            </a:rPr>
            <a:t>　今後は，業務の見直し等に取り組み，物件費の削減に努める。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152400</xdr:rowOff>
    </xdr:from>
    <xdr:to>
      <xdr:col>82</xdr:col>
      <xdr:colOff>107950</xdr:colOff>
      <xdr:row>17</xdr:row>
      <xdr:rowOff>82550</xdr:rowOff>
    </xdr:to>
    <xdr:cxnSp macro="">
      <xdr:nvCxnSpPr>
        <xdr:cNvPr id="127" name="直線コネクタ 126"/>
        <xdr:cNvCxnSpPr/>
      </xdr:nvCxnSpPr>
      <xdr:spPr>
        <a:xfrm>
          <a:off x="15671800" y="2895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152400</xdr:rowOff>
    </xdr:from>
    <xdr:to>
      <xdr:col>78</xdr:col>
      <xdr:colOff>69850</xdr:colOff>
      <xdr:row>17</xdr:row>
      <xdr:rowOff>69850</xdr:rowOff>
    </xdr:to>
    <xdr:cxnSp macro="">
      <xdr:nvCxnSpPr>
        <xdr:cNvPr id="130" name="直線コネクタ 129"/>
        <xdr:cNvCxnSpPr/>
      </xdr:nvCxnSpPr>
      <xdr:spPr>
        <a:xfrm flipV="1">
          <a:off x="14782800" y="2895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69850</xdr:rowOff>
    </xdr:to>
    <xdr:cxnSp macro="">
      <xdr:nvCxnSpPr>
        <xdr:cNvPr id="133" name="直線コネクタ 132"/>
        <xdr:cNvCxnSpPr/>
      </xdr:nvCxnSpPr>
      <xdr:spPr>
        <a:xfrm>
          <a:off x="13893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4" name="フローチャート: 判断 133"/>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5" name="テキスト ボックス 134"/>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31750</xdr:rowOff>
    </xdr:to>
    <xdr:cxnSp macro="">
      <xdr:nvCxnSpPr>
        <xdr:cNvPr id="136" name="直線コネクタ 135"/>
        <xdr:cNvCxnSpPr/>
      </xdr:nvCxnSpPr>
      <xdr:spPr>
        <a:xfrm>
          <a:off x="13004800" y="2870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xdr:rowOff>
    </xdr:from>
    <xdr:to>
      <xdr:col>65</xdr:col>
      <xdr:colOff>53975</xdr:colOff>
      <xdr:row>18</xdr:row>
      <xdr:rowOff>114300</xdr:rowOff>
    </xdr:to>
    <xdr:sp macro="" textlink="">
      <xdr:nvSpPr>
        <xdr:cNvPr id="139" name="フローチャート: 判断 138"/>
        <xdr:cNvSpPr/>
      </xdr:nvSpPr>
      <xdr:spPr>
        <a:xfrm>
          <a:off x="12954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99077</xdr:rowOff>
    </xdr:from>
    <xdr:ext cx="762000" cy="259045"/>
    <xdr:sp macro="" textlink="">
      <xdr:nvSpPr>
        <xdr:cNvPr id="140" name="テキスト ボックス 139"/>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6" name="楕円 145"/>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3827</xdr:rowOff>
    </xdr:from>
    <xdr:ext cx="762000" cy="259045"/>
    <xdr:sp macro="" textlink="">
      <xdr:nvSpPr>
        <xdr:cNvPr id="147"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101600</xdr:rowOff>
    </xdr:from>
    <xdr:to>
      <xdr:col>78</xdr:col>
      <xdr:colOff>120650</xdr:colOff>
      <xdr:row>17</xdr:row>
      <xdr:rowOff>31750</xdr:rowOff>
    </xdr:to>
    <xdr:sp macro="" textlink="">
      <xdr:nvSpPr>
        <xdr:cNvPr id="148" name="楕円 147"/>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16527</xdr:rowOff>
    </xdr:from>
    <xdr:ext cx="736600" cy="259045"/>
    <xdr:sp macro="" textlink="">
      <xdr:nvSpPr>
        <xdr:cNvPr id="149" name="テキスト ボックス 148"/>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1" name="テキスト ボックス 150"/>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3" name="テキスト ボックス 152"/>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4" name="楕円 153"/>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5" name="テキスト ボックス 154"/>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今後については，さらに高齢化が進むことによる介護給付費等の増が予想されるため，引き続き適正な資格審査等により，扶助費の増加抑制に努める。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54</xdr:row>
      <xdr:rowOff>44704</xdr:rowOff>
    </xdr:to>
    <xdr:cxnSp macro="">
      <xdr:nvCxnSpPr>
        <xdr:cNvPr id="186" name="直線コネクタ 185"/>
        <xdr:cNvCxnSpPr/>
      </xdr:nvCxnSpPr>
      <xdr:spPr>
        <a:xfrm>
          <a:off x="3987800" y="92938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87" name="扶助費平均値テキスト"/>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54</xdr:row>
      <xdr:rowOff>53848</xdr:rowOff>
    </xdr:to>
    <xdr:cxnSp macro="">
      <xdr:nvCxnSpPr>
        <xdr:cNvPr id="189" name="直線コネクタ 188"/>
        <xdr:cNvCxnSpPr/>
      </xdr:nvCxnSpPr>
      <xdr:spPr>
        <a:xfrm flipV="1">
          <a:off x="3098800" y="9293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1" name="テキスト ボックス 190"/>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53848</xdr:rowOff>
    </xdr:to>
    <xdr:cxnSp macro="">
      <xdr:nvCxnSpPr>
        <xdr:cNvPr id="192" name="直線コネクタ 191"/>
        <xdr:cNvCxnSpPr/>
      </xdr:nvCxnSpPr>
      <xdr:spPr>
        <a:xfrm>
          <a:off x="2209800" y="9293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17272</xdr:rowOff>
    </xdr:from>
    <xdr:to>
      <xdr:col>11</xdr:col>
      <xdr:colOff>9525</xdr:colOff>
      <xdr:row>54</xdr:row>
      <xdr:rowOff>35560</xdr:rowOff>
    </xdr:to>
    <xdr:cxnSp macro="">
      <xdr:nvCxnSpPr>
        <xdr:cNvPr id="195" name="直線コネクタ 194"/>
        <xdr:cNvCxnSpPr/>
      </xdr:nvCxnSpPr>
      <xdr:spPr>
        <a:xfrm>
          <a:off x="1320800" y="9275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35052</xdr:rowOff>
    </xdr:from>
    <xdr:to>
      <xdr:col>6</xdr:col>
      <xdr:colOff>171450</xdr:colOff>
      <xdr:row>56</xdr:row>
      <xdr:rowOff>136652</xdr:rowOff>
    </xdr:to>
    <xdr:sp macro="" textlink="">
      <xdr:nvSpPr>
        <xdr:cNvPr id="198" name="フローチャート: 判断 197"/>
        <xdr:cNvSpPr/>
      </xdr:nvSpPr>
      <xdr:spPr>
        <a:xfrm>
          <a:off x="1270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121429</xdr:rowOff>
    </xdr:from>
    <xdr:ext cx="762000" cy="259045"/>
    <xdr:sp macro="" textlink="">
      <xdr:nvSpPr>
        <xdr:cNvPr id="199" name="テキスト ボックス 198"/>
        <xdr:cNvSpPr txBox="1"/>
      </xdr:nvSpPr>
      <xdr:spPr>
        <a:xfrm>
          <a:off x="939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165354</xdr:rowOff>
    </xdr:from>
    <xdr:to>
      <xdr:col>24</xdr:col>
      <xdr:colOff>76200</xdr:colOff>
      <xdr:row>54</xdr:row>
      <xdr:rowOff>95504</xdr:rowOff>
    </xdr:to>
    <xdr:sp macro="" textlink="">
      <xdr:nvSpPr>
        <xdr:cNvPr id="205" name="楕円 204"/>
        <xdr:cNvSpPr/>
      </xdr:nvSpPr>
      <xdr:spPr>
        <a:xfrm>
          <a:off x="47752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10431</xdr:rowOff>
    </xdr:from>
    <xdr:ext cx="762000" cy="259045"/>
    <xdr:sp macro="" textlink="">
      <xdr:nvSpPr>
        <xdr:cNvPr id="206" name="扶助費該当値テキスト"/>
        <xdr:cNvSpPr txBox="1"/>
      </xdr:nvSpPr>
      <xdr:spPr>
        <a:xfrm>
          <a:off x="4914900" y="909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156210</xdr:rowOff>
    </xdr:from>
    <xdr:to>
      <xdr:col>20</xdr:col>
      <xdr:colOff>38100</xdr:colOff>
      <xdr:row>54</xdr:row>
      <xdr:rowOff>86360</xdr:rowOff>
    </xdr:to>
    <xdr:sp macro="" textlink="">
      <xdr:nvSpPr>
        <xdr:cNvPr id="207" name="楕円 206"/>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96537</xdr:rowOff>
    </xdr:from>
    <xdr:ext cx="736600" cy="259045"/>
    <xdr:sp macro="" textlink="">
      <xdr:nvSpPr>
        <xdr:cNvPr id="208" name="テキスト ボックス 207"/>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xdr:rowOff>
    </xdr:from>
    <xdr:to>
      <xdr:col>15</xdr:col>
      <xdr:colOff>149225</xdr:colOff>
      <xdr:row>54</xdr:row>
      <xdr:rowOff>104648</xdr:rowOff>
    </xdr:to>
    <xdr:sp macro="" textlink="">
      <xdr:nvSpPr>
        <xdr:cNvPr id="209" name="楕円 208"/>
        <xdr:cNvSpPr/>
      </xdr:nvSpPr>
      <xdr:spPr>
        <a:xfrm>
          <a:off x="3048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114825</xdr:rowOff>
    </xdr:from>
    <xdr:ext cx="762000" cy="259045"/>
    <xdr:sp macro="" textlink="">
      <xdr:nvSpPr>
        <xdr:cNvPr id="210" name="テキスト ボックス 209"/>
        <xdr:cNvSpPr txBox="1"/>
      </xdr:nvSpPr>
      <xdr:spPr>
        <a:xfrm>
          <a:off x="2717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11" name="楕円 210"/>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12" name="テキスト ボックス 211"/>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137922</xdr:rowOff>
    </xdr:from>
    <xdr:to>
      <xdr:col>6</xdr:col>
      <xdr:colOff>171450</xdr:colOff>
      <xdr:row>54</xdr:row>
      <xdr:rowOff>68072</xdr:rowOff>
    </xdr:to>
    <xdr:sp macro="" textlink="">
      <xdr:nvSpPr>
        <xdr:cNvPr id="213" name="楕円 212"/>
        <xdr:cNvSpPr/>
      </xdr:nvSpPr>
      <xdr:spPr>
        <a:xfrm>
          <a:off x="1270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78249</xdr:rowOff>
    </xdr:from>
    <xdr:ext cx="762000" cy="259045"/>
    <xdr:sp macro="" textlink="">
      <xdr:nvSpPr>
        <xdr:cNvPr id="214" name="テキスト ボックス 213"/>
        <xdr:cNvSpPr txBox="1"/>
      </xdr:nvSpPr>
      <xdr:spPr>
        <a:xfrm>
          <a:off x="939800" y="89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これは，保険事業会計等に対する繰出金が影響している。</a:t>
          </a:r>
        </a:p>
        <a:p>
          <a:r>
            <a:rPr kumimoji="1" lang="ja-JP" altLang="en-US" sz="1300">
              <a:latin typeface="ＭＳ Ｐゴシック" panose="020B0600070205080204" pitchFamily="50" charset="-128"/>
              <a:ea typeface="ＭＳ Ｐゴシック" panose="020B0600070205080204" pitchFamily="50" charset="-128"/>
            </a:rPr>
            <a:t>　普通会計の繰出金による負担が過大とならないよう，各事業において，より健全な運営に努める。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59</xdr:row>
      <xdr:rowOff>6350</xdr:rowOff>
    </xdr:to>
    <xdr:cxnSp macro="">
      <xdr:nvCxnSpPr>
        <xdr:cNvPr id="242" name="直線コネクタ 241"/>
        <xdr:cNvCxnSpPr/>
      </xdr:nvCxnSpPr>
      <xdr:spPr>
        <a:xfrm flipV="1">
          <a:off x="16510000" y="91186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149877</xdr:rowOff>
    </xdr:from>
    <xdr:ext cx="762000" cy="259045"/>
    <xdr:sp macro="" textlink="">
      <xdr:nvSpPr>
        <xdr:cNvPr id="243" name="その他最小値テキスト"/>
        <xdr:cNvSpPr txBox="1"/>
      </xdr:nvSpPr>
      <xdr:spPr>
        <a:xfrm>
          <a:off x="16598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6350</xdr:rowOff>
    </xdr:from>
    <xdr:to>
      <xdr:col>82</xdr:col>
      <xdr:colOff>196850</xdr:colOff>
      <xdr:row>59</xdr:row>
      <xdr:rowOff>6350</xdr:rowOff>
    </xdr:to>
    <xdr:cxnSp macro="">
      <xdr:nvCxnSpPr>
        <xdr:cNvPr id="244" name="直線コネクタ 243"/>
        <xdr:cNvCxnSpPr/>
      </xdr:nvCxnSpPr>
      <xdr:spPr>
        <a:xfrm>
          <a:off x="16421100" y="1012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5"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6" name="直線コネクタ 245"/>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120650</xdr:rowOff>
    </xdr:to>
    <xdr:cxnSp macro="">
      <xdr:nvCxnSpPr>
        <xdr:cNvPr id="247" name="直線コネクタ 246"/>
        <xdr:cNvCxnSpPr/>
      </xdr:nvCxnSpPr>
      <xdr:spPr>
        <a:xfrm>
          <a:off x="15671800" y="9880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60</xdr:row>
      <xdr:rowOff>76200</xdr:rowOff>
    </xdr:to>
    <xdr:cxnSp macro="">
      <xdr:nvCxnSpPr>
        <xdr:cNvPr id="250" name="直線コネクタ 249"/>
        <xdr:cNvCxnSpPr/>
      </xdr:nvCxnSpPr>
      <xdr:spPr>
        <a:xfrm flipV="1">
          <a:off x="14782800" y="98806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82550</xdr:rowOff>
    </xdr:from>
    <xdr:to>
      <xdr:col>78</xdr:col>
      <xdr:colOff>120650</xdr:colOff>
      <xdr:row>56</xdr:row>
      <xdr:rowOff>12700</xdr:rowOff>
    </xdr:to>
    <xdr:sp macro="" textlink="">
      <xdr:nvSpPr>
        <xdr:cNvPr id="251" name="フローチャート: 判断 250"/>
        <xdr:cNvSpPr/>
      </xdr:nvSpPr>
      <xdr:spPr>
        <a:xfrm>
          <a:off x="15621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22877</xdr:rowOff>
    </xdr:from>
    <xdr:ext cx="736600" cy="259045"/>
    <xdr:sp macro="" textlink="">
      <xdr:nvSpPr>
        <xdr:cNvPr id="252" name="テキスト ボックス 251"/>
        <xdr:cNvSpPr txBox="1"/>
      </xdr:nvSpPr>
      <xdr:spPr>
        <a:xfrm>
          <a:off x="15290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76200</xdr:rowOff>
    </xdr:from>
    <xdr:to>
      <xdr:col>73</xdr:col>
      <xdr:colOff>180975</xdr:colOff>
      <xdr:row>61</xdr:row>
      <xdr:rowOff>19050</xdr:rowOff>
    </xdr:to>
    <xdr:cxnSp macro="">
      <xdr:nvCxnSpPr>
        <xdr:cNvPr id="253" name="直線コネクタ 252"/>
        <xdr:cNvCxnSpPr/>
      </xdr:nvCxnSpPr>
      <xdr:spPr>
        <a:xfrm flipV="1">
          <a:off x="13893800" y="10363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152400</xdr:rowOff>
    </xdr:from>
    <xdr:to>
      <xdr:col>74</xdr:col>
      <xdr:colOff>31750</xdr:colOff>
      <xdr:row>55</xdr:row>
      <xdr:rowOff>82550</xdr:rowOff>
    </xdr:to>
    <xdr:sp macro="" textlink="">
      <xdr:nvSpPr>
        <xdr:cNvPr id="254" name="フローチャート: 判断 253"/>
        <xdr:cNvSpPr/>
      </xdr:nvSpPr>
      <xdr:spPr>
        <a:xfrm>
          <a:off x="14732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55" name="テキスト ボックス 254"/>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19050</xdr:rowOff>
    </xdr:from>
    <xdr:to>
      <xdr:col>69</xdr:col>
      <xdr:colOff>92075</xdr:colOff>
      <xdr:row>62</xdr:row>
      <xdr:rowOff>38100</xdr:rowOff>
    </xdr:to>
    <xdr:cxnSp macro="">
      <xdr:nvCxnSpPr>
        <xdr:cNvPr id="256" name="直線コネクタ 255"/>
        <xdr:cNvCxnSpPr/>
      </xdr:nvCxnSpPr>
      <xdr:spPr>
        <a:xfrm flipV="1">
          <a:off x="13004800" y="10477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25400</xdr:rowOff>
    </xdr:from>
    <xdr:to>
      <xdr:col>69</xdr:col>
      <xdr:colOff>142875</xdr:colOff>
      <xdr:row>56</xdr:row>
      <xdr:rowOff>127000</xdr:rowOff>
    </xdr:to>
    <xdr:sp macro="" textlink="">
      <xdr:nvSpPr>
        <xdr:cNvPr id="257" name="フローチャート: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137177</xdr:rowOff>
    </xdr:from>
    <xdr:ext cx="762000" cy="259045"/>
    <xdr:sp macro="" textlink="">
      <xdr:nvSpPr>
        <xdr:cNvPr id="258" name="テキスト ボックス 257"/>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9" name="フローチャート: 判断 258"/>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0" name="テキスト ボックス 259"/>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66" name="楕円 265"/>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41927</xdr:rowOff>
    </xdr:from>
    <xdr:ext cx="762000" cy="259045"/>
    <xdr:sp macro="" textlink="">
      <xdr:nvSpPr>
        <xdr:cNvPr id="267" name="その他該当値テキスト"/>
        <xdr:cNvSpPr txBox="1"/>
      </xdr:nvSpPr>
      <xdr:spPr>
        <a:xfrm>
          <a:off x="16598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8" name="楕円 267"/>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69" name="テキスト ボックス 26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25400</xdr:rowOff>
    </xdr:from>
    <xdr:to>
      <xdr:col>74</xdr:col>
      <xdr:colOff>31750</xdr:colOff>
      <xdr:row>60</xdr:row>
      <xdr:rowOff>127000</xdr:rowOff>
    </xdr:to>
    <xdr:sp macro="" textlink="">
      <xdr:nvSpPr>
        <xdr:cNvPr id="270" name="楕円 269"/>
        <xdr:cNvSpPr/>
      </xdr:nvSpPr>
      <xdr:spPr>
        <a:xfrm>
          <a:off x="14732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111777</xdr:rowOff>
    </xdr:from>
    <xdr:ext cx="762000" cy="259045"/>
    <xdr:sp macro="" textlink="">
      <xdr:nvSpPr>
        <xdr:cNvPr id="271" name="テキスト ボックス 270"/>
        <xdr:cNvSpPr txBox="1"/>
      </xdr:nvSpPr>
      <xdr:spPr>
        <a:xfrm>
          <a:off x="14401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139700</xdr:rowOff>
    </xdr:from>
    <xdr:to>
      <xdr:col>69</xdr:col>
      <xdr:colOff>142875</xdr:colOff>
      <xdr:row>61</xdr:row>
      <xdr:rowOff>69850</xdr:rowOff>
    </xdr:to>
    <xdr:sp macro="" textlink="">
      <xdr:nvSpPr>
        <xdr:cNvPr id="272" name="楕円 271"/>
        <xdr:cNvSpPr/>
      </xdr:nvSpPr>
      <xdr:spPr>
        <a:xfrm>
          <a:off x="13843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54627</xdr:rowOff>
    </xdr:from>
    <xdr:ext cx="762000" cy="259045"/>
    <xdr:sp macro="" textlink="">
      <xdr:nvSpPr>
        <xdr:cNvPr id="273" name="テキスト ボックス 272"/>
        <xdr:cNvSpPr txBox="1"/>
      </xdr:nvSpPr>
      <xdr:spPr>
        <a:xfrm>
          <a:off x="13512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158750</xdr:rowOff>
    </xdr:from>
    <xdr:to>
      <xdr:col>65</xdr:col>
      <xdr:colOff>53975</xdr:colOff>
      <xdr:row>62</xdr:row>
      <xdr:rowOff>88900</xdr:rowOff>
    </xdr:to>
    <xdr:sp macro="" textlink="">
      <xdr:nvSpPr>
        <xdr:cNvPr id="274" name="楕円 273"/>
        <xdr:cNvSpPr/>
      </xdr:nvSpPr>
      <xdr:spPr>
        <a:xfrm>
          <a:off x="129540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73677</xdr:rowOff>
    </xdr:from>
    <xdr:ext cx="762000" cy="259045"/>
    <xdr:sp macro="" textlink="">
      <xdr:nvSpPr>
        <xdr:cNvPr id="275" name="テキスト ボックス 274"/>
        <xdr:cNvSpPr txBox="1"/>
      </xdr:nvSpPr>
      <xdr:spPr>
        <a:xfrm>
          <a:off x="12623800" y="1070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これは，一部事務組合への負担金，下水道事業会計や病院事業会計等の公営企業会計への補助金等が多いためである。</a:t>
          </a:r>
        </a:p>
        <a:p>
          <a:r>
            <a:rPr kumimoji="1" lang="ja-JP" altLang="en-US" sz="1300">
              <a:latin typeface="ＭＳ Ｐゴシック" panose="020B0600070205080204" pitchFamily="50" charset="-128"/>
              <a:ea typeface="ＭＳ Ｐゴシック" panose="020B0600070205080204" pitchFamily="50" charset="-128"/>
            </a:rPr>
            <a:t>　今後は，企業会計の更なる経営改善に取り組み，補助費等の削減に努める。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298" name="直線コネクタ 297"/>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299"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0" name="直線コネクタ 299"/>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2" name="直線コネクタ 30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149860</xdr:rowOff>
    </xdr:from>
    <xdr:to>
      <xdr:col>82</xdr:col>
      <xdr:colOff>107950</xdr:colOff>
      <xdr:row>39</xdr:row>
      <xdr:rowOff>161290</xdr:rowOff>
    </xdr:to>
    <xdr:cxnSp macro="">
      <xdr:nvCxnSpPr>
        <xdr:cNvPr id="303" name="直線コネクタ 302"/>
        <xdr:cNvCxnSpPr/>
      </xdr:nvCxnSpPr>
      <xdr:spPr>
        <a:xfrm>
          <a:off x="15671800" y="68364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4" name="補助費等平均値テキスト"/>
        <xdr:cNvSpPr txBox="1"/>
      </xdr:nvSpPr>
      <xdr:spPr>
        <a:xfrm>
          <a:off x="16598900" y="632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5" name="フローチャート: 判断 304"/>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41275</xdr:rowOff>
    </xdr:from>
    <xdr:to>
      <xdr:col>78</xdr:col>
      <xdr:colOff>69850</xdr:colOff>
      <xdr:row>39</xdr:row>
      <xdr:rowOff>149860</xdr:rowOff>
    </xdr:to>
    <xdr:cxnSp macro="">
      <xdr:nvCxnSpPr>
        <xdr:cNvPr id="306" name="直線コネクタ 305"/>
        <xdr:cNvCxnSpPr/>
      </xdr:nvCxnSpPr>
      <xdr:spPr>
        <a:xfrm>
          <a:off x="14782800" y="672782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7" name="フローチャート: 判断 306"/>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08" name="テキスト ボックス 307"/>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41275</xdr:rowOff>
    </xdr:to>
    <xdr:cxnSp macro="">
      <xdr:nvCxnSpPr>
        <xdr:cNvPr id="309" name="直線コネクタ 308"/>
        <xdr:cNvCxnSpPr/>
      </xdr:nvCxnSpPr>
      <xdr:spPr>
        <a:xfrm>
          <a:off x="13893800" y="67106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10" name="フローチャート: 判断 309"/>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142257</xdr:rowOff>
    </xdr:from>
    <xdr:ext cx="762000" cy="259045"/>
    <xdr:sp macro="" textlink="">
      <xdr:nvSpPr>
        <xdr:cNvPr id="311" name="テキスト ボックス 310"/>
        <xdr:cNvSpPr txBox="1"/>
      </xdr:nvSpPr>
      <xdr:spPr>
        <a:xfrm>
          <a:off x="14401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18415</xdr:rowOff>
    </xdr:from>
    <xdr:to>
      <xdr:col>69</xdr:col>
      <xdr:colOff>92075</xdr:colOff>
      <xdr:row>39</xdr:row>
      <xdr:rowOff>24130</xdr:rowOff>
    </xdr:to>
    <xdr:cxnSp macro="">
      <xdr:nvCxnSpPr>
        <xdr:cNvPr id="312" name="直線コネクタ 311"/>
        <xdr:cNvCxnSpPr/>
      </xdr:nvCxnSpPr>
      <xdr:spPr>
        <a:xfrm>
          <a:off x="13004800" y="67049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144780</xdr:rowOff>
    </xdr:from>
    <xdr:to>
      <xdr:col>69</xdr:col>
      <xdr:colOff>142875</xdr:colOff>
      <xdr:row>38</xdr:row>
      <xdr:rowOff>74930</xdr:rowOff>
    </xdr:to>
    <xdr:sp macro="" textlink="">
      <xdr:nvSpPr>
        <xdr:cNvPr id="313" name="フローチャート: 判断 312"/>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85107</xdr:rowOff>
    </xdr:from>
    <xdr:ext cx="762000" cy="259045"/>
    <xdr:sp macro="" textlink="">
      <xdr:nvSpPr>
        <xdr:cNvPr id="314" name="テキスト ボックス 313"/>
        <xdr:cNvSpPr txBox="1"/>
      </xdr:nvSpPr>
      <xdr:spPr>
        <a:xfrm>
          <a:off x="13512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116205</xdr:rowOff>
    </xdr:from>
    <xdr:to>
      <xdr:col>65</xdr:col>
      <xdr:colOff>53975</xdr:colOff>
      <xdr:row>38</xdr:row>
      <xdr:rowOff>46355</xdr:rowOff>
    </xdr:to>
    <xdr:sp macro="" textlink="">
      <xdr:nvSpPr>
        <xdr:cNvPr id="315" name="フローチャート: 判断 314"/>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56532</xdr:rowOff>
    </xdr:from>
    <xdr:ext cx="762000" cy="259045"/>
    <xdr:sp macro="" textlink="">
      <xdr:nvSpPr>
        <xdr:cNvPr id="316" name="テキスト ボックス 315"/>
        <xdr:cNvSpPr txBox="1"/>
      </xdr:nvSpPr>
      <xdr:spPr>
        <a:xfrm>
          <a:off x="12623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322" name="楕円 321"/>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82567</xdr:rowOff>
    </xdr:from>
    <xdr:ext cx="762000" cy="259045"/>
    <xdr:sp macro="" textlink="">
      <xdr:nvSpPr>
        <xdr:cNvPr id="323" name="補助費等該当値テキスト"/>
        <xdr:cNvSpPr txBox="1"/>
      </xdr:nvSpPr>
      <xdr:spPr>
        <a:xfrm>
          <a:off x="16598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99060</xdr:rowOff>
    </xdr:from>
    <xdr:to>
      <xdr:col>78</xdr:col>
      <xdr:colOff>120650</xdr:colOff>
      <xdr:row>40</xdr:row>
      <xdr:rowOff>29210</xdr:rowOff>
    </xdr:to>
    <xdr:sp macro="" textlink="">
      <xdr:nvSpPr>
        <xdr:cNvPr id="324" name="楕円 323"/>
        <xdr:cNvSpPr/>
      </xdr:nvSpPr>
      <xdr:spPr>
        <a:xfrm>
          <a:off x="15621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13987</xdr:rowOff>
    </xdr:from>
    <xdr:ext cx="736600" cy="259045"/>
    <xdr:sp macro="" textlink="">
      <xdr:nvSpPr>
        <xdr:cNvPr id="325" name="テキスト ボックス 324"/>
        <xdr:cNvSpPr txBox="1"/>
      </xdr:nvSpPr>
      <xdr:spPr>
        <a:xfrm>
          <a:off x="15290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161925</xdr:rowOff>
    </xdr:from>
    <xdr:to>
      <xdr:col>74</xdr:col>
      <xdr:colOff>31750</xdr:colOff>
      <xdr:row>39</xdr:row>
      <xdr:rowOff>92075</xdr:rowOff>
    </xdr:to>
    <xdr:sp macro="" textlink="">
      <xdr:nvSpPr>
        <xdr:cNvPr id="326" name="楕円 325"/>
        <xdr:cNvSpPr/>
      </xdr:nvSpPr>
      <xdr:spPr>
        <a:xfrm>
          <a:off x="14732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76852</xdr:rowOff>
    </xdr:from>
    <xdr:ext cx="762000" cy="259045"/>
    <xdr:sp macro="" textlink="">
      <xdr:nvSpPr>
        <xdr:cNvPr id="327" name="テキスト ボックス 326"/>
        <xdr:cNvSpPr txBox="1"/>
      </xdr:nvSpPr>
      <xdr:spPr>
        <a:xfrm>
          <a:off x="1440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28" name="楕円 327"/>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9" name="テキスト ボックス 328"/>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139065</xdr:rowOff>
    </xdr:from>
    <xdr:to>
      <xdr:col>65</xdr:col>
      <xdr:colOff>53975</xdr:colOff>
      <xdr:row>39</xdr:row>
      <xdr:rowOff>69215</xdr:rowOff>
    </xdr:to>
    <xdr:sp macro="" textlink="">
      <xdr:nvSpPr>
        <xdr:cNvPr id="330" name="楕円 329"/>
        <xdr:cNvSpPr/>
      </xdr:nvSpPr>
      <xdr:spPr>
        <a:xfrm>
          <a:off x="129540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53992</xdr:rowOff>
    </xdr:from>
    <xdr:ext cx="762000" cy="259045"/>
    <xdr:sp macro="" textlink="">
      <xdr:nvSpPr>
        <xdr:cNvPr id="331" name="テキスト ボックス 330"/>
        <xdr:cNvSpPr txBox="1"/>
      </xdr:nvSpPr>
      <xdr:spPr>
        <a:xfrm>
          <a:off x="12623800" y="67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今後実施する事業については，優先度を明確化し，地方債の新規発行の抑制に努める。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6" name="直線コネクタ 34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7" name="テキスト ボックス 34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8" name="直線コネクタ 34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9" name="テキスト ボックス 34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0" name="直線コネクタ 34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1" name="テキスト ボックス 35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2" name="直線コネクタ 35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3" name="テキスト ボックス 35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4" name="直線コネクタ 35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5" name="テキスト ボックス 35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6" name="直線コネクタ 35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7" name="テキスト ボックス 35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1" name="直線コネクタ 360"/>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2"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3" name="直線コネクタ 362"/>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4"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5" name="直線コネクタ 364"/>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107950</xdr:rowOff>
    </xdr:to>
    <xdr:cxnSp macro="">
      <xdr:nvCxnSpPr>
        <xdr:cNvPr id="366" name="直線コネクタ 365"/>
        <xdr:cNvCxnSpPr/>
      </xdr:nvCxnSpPr>
      <xdr:spPr>
        <a:xfrm>
          <a:off x="3987800" y="1296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7"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68" name="フローチャート: 判断 367"/>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159657</xdr:rowOff>
    </xdr:from>
    <xdr:to>
      <xdr:col>19</xdr:col>
      <xdr:colOff>187325</xdr:colOff>
      <xdr:row>75</xdr:row>
      <xdr:rowOff>107950</xdr:rowOff>
    </xdr:to>
    <xdr:cxnSp macro="">
      <xdr:nvCxnSpPr>
        <xdr:cNvPr id="369" name="直線コネクタ 368"/>
        <xdr:cNvCxnSpPr/>
      </xdr:nvCxnSpPr>
      <xdr:spPr>
        <a:xfrm>
          <a:off x="3098800" y="12846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0" name="フローチャート: 判断 369"/>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1" name="テキスト ボックス 370"/>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61685</xdr:rowOff>
    </xdr:from>
    <xdr:to>
      <xdr:col>15</xdr:col>
      <xdr:colOff>98425</xdr:colOff>
      <xdr:row>74</xdr:row>
      <xdr:rowOff>159657</xdr:rowOff>
    </xdr:to>
    <xdr:cxnSp macro="">
      <xdr:nvCxnSpPr>
        <xdr:cNvPr id="372" name="直線コネクタ 371"/>
        <xdr:cNvCxnSpPr/>
      </xdr:nvCxnSpPr>
      <xdr:spPr>
        <a:xfrm>
          <a:off x="2209800" y="12748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87085</xdr:rowOff>
    </xdr:from>
    <xdr:to>
      <xdr:col>15</xdr:col>
      <xdr:colOff>149225</xdr:colOff>
      <xdr:row>75</xdr:row>
      <xdr:rowOff>17235</xdr:rowOff>
    </xdr:to>
    <xdr:sp macro="" textlink="">
      <xdr:nvSpPr>
        <xdr:cNvPr id="373" name="フローチャート: 判断 372"/>
        <xdr:cNvSpPr/>
      </xdr:nvSpPr>
      <xdr:spPr>
        <a:xfrm>
          <a:off x="3048000" y="127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27412</xdr:rowOff>
    </xdr:from>
    <xdr:ext cx="762000" cy="259045"/>
    <xdr:sp macro="" textlink="">
      <xdr:nvSpPr>
        <xdr:cNvPr id="374" name="テキスト ボックス 373"/>
        <xdr:cNvSpPr txBox="1"/>
      </xdr:nvSpPr>
      <xdr:spPr>
        <a:xfrm>
          <a:off x="2717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61685</xdr:rowOff>
    </xdr:from>
    <xdr:to>
      <xdr:col>11</xdr:col>
      <xdr:colOff>9525</xdr:colOff>
      <xdr:row>74</xdr:row>
      <xdr:rowOff>137885</xdr:rowOff>
    </xdr:to>
    <xdr:cxnSp macro="">
      <xdr:nvCxnSpPr>
        <xdr:cNvPr id="375" name="直線コネクタ 374"/>
        <xdr:cNvCxnSpPr/>
      </xdr:nvCxnSpPr>
      <xdr:spPr>
        <a:xfrm flipV="1">
          <a:off x="1320800" y="12748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108857</xdr:rowOff>
    </xdr:from>
    <xdr:to>
      <xdr:col>11</xdr:col>
      <xdr:colOff>60325</xdr:colOff>
      <xdr:row>75</xdr:row>
      <xdr:rowOff>39007</xdr:rowOff>
    </xdr:to>
    <xdr:sp macro="" textlink="">
      <xdr:nvSpPr>
        <xdr:cNvPr id="376" name="フローチャート: 判断 375"/>
        <xdr:cNvSpPr/>
      </xdr:nvSpPr>
      <xdr:spPr>
        <a:xfrm>
          <a:off x="2159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23784</xdr:rowOff>
    </xdr:from>
    <xdr:ext cx="762000" cy="259045"/>
    <xdr:sp macro="" textlink="">
      <xdr:nvSpPr>
        <xdr:cNvPr id="377" name="テキスト ボックス 376"/>
        <xdr:cNvSpPr txBox="1"/>
      </xdr:nvSpPr>
      <xdr:spPr>
        <a:xfrm>
          <a:off x="1828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130628</xdr:rowOff>
    </xdr:from>
    <xdr:to>
      <xdr:col>6</xdr:col>
      <xdr:colOff>171450</xdr:colOff>
      <xdr:row>75</xdr:row>
      <xdr:rowOff>60778</xdr:rowOff>
    </xdr:to>
    <xdr:sp macro="" textlink="">
      <xdr:nvSpPr>
        <xdr:cNvPr id="378" name="フローチャート: 判断 377"/>
        <xdr:cNvSpPr/>
      </xdr:nvSpPr>
      <xdr:spPr>
        <a:xfrm>
          <a:off x="1270000" y="1281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45555</xdr:rowOff>
    </xdr:from>
    <xdr:ext cx="762000" cy="259045"/>
    <xdr:sp macro="" textlink="">
      <xdr:nvSpPr>
        <xdr:cNvPr id="379" name="テキスト ボックス 378"/>
        <xdr:cNvSpPr txBox="1"/>
      </xdr:nvSpPr>
      <xdr:spPr>
        <a:xfrm>
          <a:off x="939800" y="129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5" name="楕円 384"/>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6"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7" name="楕円 386"/>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8" name="テキスト ボックス 387"/>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108857</xdr:rowOff>
    </xdr:from>
    <xdr:to>
      <xdr:col>15</xdr:col>
      <xdr:colOff>149225</xdr:colOff>
      <xdr:row>75</xdr:row>
      <xdr:rowOff>39007</xdr:rowOff>
    </xdr:to>
    <xdr:sp macro="" textlink="">
      <xdr:nvSpPr>
        <xdr:cNvPr id="389" name="楕円 388"/>
        <xdr:cNvSpPr/>
      </xdr:nvSpPr>
      <xdr:spPr>
        <a:xfrm>
          <a:off x="3048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23784</xdr:rowOff>
    </xdr:from>
    <xdr:ext cx="762000" cy="259045"/>
    <xdr:sp macro="" textlink="">
      <xdr:nvSpPr>
        <xdr:cNvPr id="390" name="テキスト ボックス 389"/>
        <xdr:cNvSpPr txBox="1"/>
      </xdr:nvSpPr>
      <xdr:spPr>
        <a:xfrm>
          <a:off x="2717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xdr:rowOff>
    </xdr:from>
    <xdr:to>
      <xdr:col>11</xdr:col>
      <xdr:colOff>60325</xdr:colOff>
      <xdr:row>74</xdr:row>
      <xdr:rowOff>112485</xdr:rowOff>
    </xdr:to>
    <xdr:sp macro="" textlink="">
      <xdr:nvSpPr>
        <xdr:cNvPr id="391" name="楕円 390"/>
        <xdr:cNvSpPr/>
      </xdr:nvSpPr>
      <xdr:spPr>
        <a:xfrm>
          <a:off x="2159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122662</xdr:rowOff>
    </xdr:from>
    <xdr:ext cx="762000" cy="259045"/>
    <xdr:sp macro="" textlink="">
      <xdr:nvSpPr>
        <xdr:cNvPr id="392" name="テキスト ボックス 391"/>
        <xdr:cNvSpPr txBox="1"/>
      </xdr:nvSpPr>
      <xdr:spPr>
        <a:xfrm>
          <a:off x="1828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87085</xdr:rowOff>
    </xdr:from>
    <xdr:to>
      <xdr:col>6</xdr:col>
      <xdr:colOff>171450</xdr:colOff>
      <xdr:row>75</xdr:row>
      <xdr:rowOff>17235</xdr:rowOff>
    </xdr:to>
    <xdr:sp macro="" textlink="">
      <xdr:nvSpPr>
        <xdr:cNvPr id="393" name="楕円 392"/>
        <xdr:cNvSpPr/>
      </xdr:nvSpPr>
      <xdr:spPr>
        <a:xfrm>
          <a:off x="1270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27412</xdr:rowOff>
    </xdr:from>
    <xdr:ext cx="762000" cy="259045"/>
    <xdr:sp macro="" textlink="">
      <xdr:nvSpPr>
        <xdr:cNvPr id="394" name="テキスト ボックス 393"/>
        <xdr:cNvSpPr txBox="1"/>
      </xdr:nvSpPr>
      <xdr:spPr>
        <a:xfrm>
          <a:off x="939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これは，人件費及び補助費等の比率が高いためである。</a:t>
          </a:r>
        </a:p>
        <a:p>
          <a:r>
            <a:rPr kumimoji="1" lang="ja-JP" altLang="en-US" sz="1300">
              <a:latin typeface="ＭＳ Ｐゴシック" panose="020B0600070205080204" pitchFamily="50" charset="-128"/>
              <a:ea typeface="ＭＳ Ｐゴシック" panose="020B0600070205080204" pitchFamily="50" charset="-128"/>
            </a:rPr>
            <a:t>　人件費においては，復旧・復興事業に係る任期付職員等であるが，令和４年度末でハード整備がほぼ完了したことから，今後は減少していく見込みである。</a:t>
          </a:r>
        </a:p>
        <a:p>
          <a:r>
            <a:rPr kumimoji="1" lang="ja-JP" altLang="en-US" sz="1300">
              <a:latin typeface="ＭＳ Ｐゴシック" panose="020B0600070205080204" pitchFamily="50" charset="-128"/>
              <a:ea typeface="ＭＳ Ｐゴシック" panose="020B0600070205080204" pitchFamily="50" charset="-128"/>
            </a:rPr>
            <a:t>　補助費等においては，企業会計の事業費や事務的経費の見直しを行うなど，企業会計の更なる経営改善に取り組み，補助費等の削減に努める。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145288</xdr:rowOff>
    </xdr:from>
    <xdr:to>
      <xdr:col>82</xdr:col>
      <xdr:colOff>107950</xdr:colOff>
      <xdr:row>79</xdr:row>
      <xdr:rowOff>78994</xdr:rowOff>
    </xdr:to>
    <xdr:cxnSp macro="">
      <xdr:nvCxnSpPr>
        <xdr:cNvPr id="420" name="直線コネクタ 419"/>
        <xdr:cNvCxnSpPr/>
      </xdr:nvCxnSpPr>
      <xdr:spPr>
        <a:xfrm flipV="1">
          <a:off x="16510000" y="12832588"/>
          <a:ext cx="0" cy="790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60215</xdr:rowOff>
    </xdr:from>
    <xdr:ext cx="762000" cy="259045"/>
    <xdr:sp macro="" textlink="">
      <xdr:nvSpPr>
        <xdr:cNvPr id="423"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145288</xdr:rowOff>
    </xdr:from>
    <xdr:to>
      <xdr:col>82</xdr:col>
      <xdr:colOff>196850</xdr:colOff>
      <xdr:row>74</xdr:row>
      <xdr:rowOff>145288</xdr:rowOff>
    </xdr:to>
    <xdr:cxnSp macro="">
      <xdr:nvCxnSpPr>
        <xdr:cNvPr id="424" name="直線コネクタ 423"/>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79</xdr:row>
      <xdr:rowOff>78994</xdr:rowOff>
    </xdr:to>
    <xdr:cxnSp macro="">
      <xdr:nvCxnSpPr>
        <xdr:cNvPr id="425" name="直線コネクタ 424"/>
        <xdr:cNvCxnSpPr/>
      </xdr:nvCxnSpPr>
      <xdr:spPr>
        <a:xfrm>
          <a:off x="15671800" y="135412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111014</xdr:rowOff>
    </xdr:from>
    <xdr:ext cx="762000" cy="259045"/>
    <xdr:sp macro="" textlink="">
      <xdr:nvSpPr>
        <xdr:cNvPr id="426"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27" name="フローチャート: 判断 426"/>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80</xdr:row>
      <xdr:rowOff>58420</xdr:rowOff>
    </xdr:to>
    <xdr:cxnSp macro="">
      <xdr:nvCxnSpPr>
        <xdr:cNvPr id="428" name="直線コネクタ 427"/>
        <xdr:cNvCxnSpPr/>
      </xdr:nvCxnSpPr>
      <xdr:spPr>
        <a:xfrm flipV="1">
          <a:off x="14782800" y="1354124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29" name="フローチャート: 判断 428"/>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0" name="テキスト ボックス 429"/>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80</xdr:row>
      <xdr:rowOff>85852</xdr:rowOff>
    </xdr:to>
    <xdr:cxnSp macro="">
      <xdr:nvCxnSpPr>
        <xdr:cNvPr id="431" name="直線コネクタ 430"/>
        <xdr:cNvCxnSpPr/>
      </xdr:nvCxnSpPr>
      <xdr:spPr>
        <a:xfrm flipV="1">
          <a:off x="13893800" y="137744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2" name="フローチャート: 判断 431"/>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3" name="テキスト ボックス 432"/>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85852</xdr:rowOff>
    </xdr:from>
    <xdr:to>
      <xdr:col>69</xdr:col>
      <xdr:colOff>92075</xdr:colOff>
      <xdr:row>80</xdr:row>
      <xdr:rowOff>90424</xdr:rowOff>
    </xdr:to>
    <xdr:cxnSp macro="">
      <xdr:nvCxnSpPr>
        <xdr:cNvPr id="434" name="直線コネクタ 433"/>
        <xdr:cNvCxnSpPr/>
      </xdr:nvCxnSpPr>
      <xdr:spPr>
        <a:xfrm flipV="1">
          <a:off x="13004800" y="13801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5" name="フローチャート: 判断 434"/>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6" name="テキスト ボックス 435"/>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7" name="フローチャート: 判断 436"/>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8" name="テキスト ボックス 437"/>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28194</xdr:rowOff>
    </xdr:from>
    <xdr:to>
      <xdr:col>82</xdr:col>
      <xdr:colOff>158750</xdr:colOff>
      <xdr:row>79</xdr:row>
      <xdr:rowOff>129794</xdr:rowOff>
    </xdr:to>
    <xdr:sp macro="" textlink="">
      <xdr:nvSpPr>
        <xdr:cNvPr id="444" name="楕円 443"/>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108221</xdr:rowOff>
    </xdr:from>
    <xdr:ext cx="762000" cy="259045"/>
    <xdr:sp macro="" textlink="">
      <xdr:nvSpPr>
        <xdr:cNvPr id="445" name="公債費以外該当値テキスト"/>
        <xdr:cNvSpPr txBox="1"/>
      </xdr:nvSpPr>
      <xdr:spPr>
        <a:xfrm>
          <a:off x="16598900" y="134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46" name="楕円 445"/>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47" name="テキスト ボックス 446"/>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48" name="楕円 447"/>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49" name="テキスト ボックス 448"/>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35052</xdr:rowOff>
    </xdr:from>
    <xdr:to>
      <xdr:col>69</xdr:col>
      <xdr:colOff>142875</xdr:colOff>
      <xdr:row>80</xdr:row>
      <xdr:rowOff>136652</xdr:rowOff>
    </xdr:to>
    <xdr:sp macro="" textlink="">
      <xdr:nvSpPr>
        <xdr:cNvPr id="450" name="楕円 449"/>
        <xdr:cNvSpPr/>
      </xdr:nvSpPr>
      <xdr:spPr>
        <a:xfrm>
          <a:off x="13843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121429</xdr:rowOff>
    </xdr:from>
    <xdr:ext cx="762000" cy="259045"/>
    <xdr:sp macro="" textlink="">
      <xdr:nvSpPr>
        <xdr:cNvPr id="451" name="テキスト ボックス 450"/>
        <xdr:cNvSpPr txBox="1"/>
      </xdr:nvSpPr>
      <xdr:spPr>
        <a:xfrm>
          <a:off x="13512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39624</xdr:rowOff>
    </xdr:from>
    <xdr:to>
      <xdr:col>65</xdr:col>
      <xdr:colOff>53975</xdr:colOff>
      <xdr:row>80</xdr:row>
      <xdr:rowOff>141224</xdr:rowOff>
    </xdr:to>
    <xdr:sp macro="" textlink="">
      <xdr:nvSpPr>
        <xdr:cNvPr id="452" name="楕円 451"/>
        <xdr:cNvSpPr/>
      </xdr:nvSpPr>
      <xdr:spPr>
        <a:xfrm>
          <a:off x="12954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126001</xdr:rowOff>
    </xdr:from>
    <xdr:ext cx="762000" cy="259045"/>
    <xdr:sp macro="" textlink="">
      <xdr:nvSpPr>
        <xdr:cNvPr id="453" name="テキスト ボックス 452"/>
        <xdr:cNvSpPr txBox="1"/>
      </xdr:nvSpPr>
      <xdr:spPr>
        <a:xfrm>
          <a:off x="12623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48331</xdr:rowOff>
    </xdr:from>
    <xdr:to>
      <xdr:col>29</xdr:col>
      <xdr:colOff>127000</xdr:colOff>
      <xdr:row>13</xdr:row>
      <xdr:rowOff>104155</xdr:rowOff>
    </xdr:to>
    <xdr:cxnSp macro="">
      <xdr:nvCxnSpPr>
        <xdr:cNvPr id="48" name="直線コネクタ 47"/>
        <xdr:cNvCxnSpPr/>
      </xdr:nvCxnSpPr>
      <xdr:spPr bwMode="auto">
        <a:xfrm>
          <a:off x="5003800" y="2324806"/>
          <a:ext cx="647700" cy="5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88785</xdr:rowOff>
    </xdr:from>
    <xdr:ext cx="762000" cy="259045"/>
    <xdr:sp macro="" textlink="">
      <xdr:nvSpPr>
        <xdr:cNvPr id="49" name="人口1人当たり決算額の推移平均値テキスト130"/>
        <xdr:cNvSpPr txBox="1"/>
      </xdr:nvSpPr>
      <xdr:spPr>
        <a:xfrm>
          <a:off x="5740400" y="2879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24816</xdr:rowOff>
    </xdr:from>
    <xdr:to>
      <xdr:col>26</xdr:col>
      <xdr:colOff>50800</xdr:colOff>
      <xdr:row>13</xdr:row>
      <xdr:rowOff>48331</xdr:rowOff>
    </xdr:to>
    <xdr:cxnSp macro="">
      <xdr:nvCxnSpPr>
        <xdr:cNvPr id="51" name="直線コネクタ 50"/>
        <xdr:cNvCxnSpPr/>
      </xdr:nvCxnSpPr>
      <xdr:spPr bwMode="auto">
        <a:xfrm>
          <a:off x="4305300" y="2301291"/>
          <a:ext cx="698500" cy="2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24816</xdr:rowOff>
    </xdr:from>
    <xdr:to>
      <xdr:col>22</xdr:col>
      <xdr:colOff>114300</xdr:colOff>
      <xdr:row>13</xdr:row>
      <xdr:rowOff>93838</xdr:rowOff>
    </xdr:to>
    <xdr:cxnSp macro="">
      <xdr:nvCxnSpPr>
        <xdr:cNvPr id="54" name="直線コネクタ 53"/>
        <xdr:cNvCxnSpPr/>
      </xdr:nvCxnSpPr>
      <xdr:spPr bwMode="auto">
        <a:xfrm flipV="1">
          <a:off x="3606800" y="2301291"/>
          <a:ext cx="698500" cy="6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28179</xdr:rowOff>
    </xdr:from>
    <xdr:to>
      <xdr:col>22</xdr:col>
      <xdr:colOff>165100</xdr:colOff>
      <xdr:row>18</xdr:row>
      <xdr:rowOff>129779</xdr:rowOff>
    </xdr:to>
    <xdr:sp macro="" textlink="">
      <xdr:nvSpPr>
        <xdr:cNvPr id="55" name="フローチャート: 判断 54"/>
        <xdr:cNvSpPr/>
      </xdr:nvSpPr>
      <xdr:spPr bwMode="auto">
        <a:xfrm>
          <a:off x="4254500" y="316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114556</xdr:rowOff>
    </xdr:from>
    <xdr:ext cx="762000" cy="259045"/>
    <xdr:sp macro="" textlink="">
      <xdr:nvSpPr>
        <xdr:cNvPr id="56" name="テキスト ボックス 55"/>
        <xdr:cNvSpPr txBox="1"/>
      </xdr:nvSpPr>
      <xdr:spPr>
        <a:xfrm>
          <a:off x="3924300" y="324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93838</xdr:rowOff>
    </xdr:from>
    <xdr:to>
      <xdr:col>18</xdr:col>
      <xdr:colOff>177800</xdr:colOff>
      <xdr:row>13</xdr:row>
      <xdr:rowOff>144236</xdr:rowOff>
    </xdr:to>
    <xdr:cxnSp macro="">
      <xdr:nvCxnSpPr>
        <xdr:cNvPr id="57" name="直線コネクタ 56"/>
        <xdr:cNvCxnSpPr/>
      </xdr:nvCxnSpPr>
      <xdr:spPr bwMode="auto">
        <a:xfrm flipV="1">
          <a:off x="2908300" y="2370313"/>
          <a:ext cx="698500" cy="50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53310</xdr:rowOff>
    </xdr:from>
    <xdr:to>
      <xdr:col>19</xdr:col>
      <xdr:colOff>38100</xdr:colOff>
      <xdr:row>18</xdr:row>
      <xdr:rowOff>154910</xdr:rowOff>
    </xdr:to>
    <xdr:sp macro="" textlink="">
      <xdr:nvSpPr>
        <xdr:cNvPr id="58" name="フローチャート: 判断 57"/>
        <xdr:cNvSpPr/>
      </xdr:nvSpPr>
      <xdr:spPr bwMode="auto">
        <a:xfrm>
          <a:off x="3556000" y="318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139687</xdr:rowOff>
    </xdr:from>
    <xdr:ext cx="762000" cy="259045"/>
    <xdr:sp macro="" textlink="">
      <xdr:nvSpPr>
        <xdr:cNvPr id="59" name="テキスト ボックス 58"/>
        <xdr:cNvSpPr txBox="1"/>
      </xdr:nvSpPr>
      <xdr:spPr>
        <a:xfrm>
          <a:off x="3225800" y="32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72360</xdr:rowOff>
    </xdr:from>
    <xdr:to>
      <xdr:col>15</xdr:col>
      <xdr:colOff>101600</xdr:colOff>
      <xdr:row>19</xdr:row>
      <xdr:rowOff>2510</xdr:rowOff>
    </xdr:to>
    <xdr:sp macro="" textlink="">
      <xdr:nvSpPr>
        <xdr:cNvPr id="60" name="フローチャート: 判断 59"/>
        <xdr:cNvSpPr/>
      </xdr:nvSpPr>
      <xdr:spPr bwMode="auto">
        <a:xfrm>
          <a:off x="2857500" y="3206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158737</xdr:rowOff>
    </xdr:from>
    <xdr:ext cx="762000" cy="259045"/>
    <xdr:sp macro="" textlink="">
      <xdr:nvSpPr>
        <xdr:cNvPr id="61" name="テキスト ボックス 60"/>
        <xdr:cNvSpPr txBox="1"/>
      </xdr:nvSpPr>
      <xdr:spPr>
        <a:xfrm>
          <a:off x="2527300" y="32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53355</xdr:rowOff>
    </xdr:from>
    <xdr:to>
      <xdr:col>29</xdr:col>
      <xdr:colOff>177800</xdr:colOff>
      <xdr:row>13</xdr:row>
      <xdr:rowOff>154955</xdr:rowOff>
    </xdr:to>
    <xdr:sp macro="" textlink="">
      <xdr:nvSpPr>
        <xdr:cNvPr id="67" name="楕円 66"/>
        <xdr:cNvSpPr/>
      </xdr:nvSpPr>
      <xdr:spPr bwMode="auto">
        <a:xfrm>
          <a:off x="5600700" y="2329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69882</xdr:rowOff>
    </xdr:from>
    <xdr:ext cx="762000" cy="259045"/>
    <xdr:sp macro="" textlink="">
      <xdr:nvSpPr>
        <xdr:cNvPr id="68" name="人口1人当たり決算額の推移該当値テキスト130"/>
        <xdr:cNvSpPr txBox="1"/>
      </xdr:nvSpPr>
      <xdr:spPr>
        <a:xfrm>
          <a:off x="5740400" y="217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168981</xdr:rowOff>
    </xdr:from>
    <xdr:to>
      <xdr:col>26</xdr:col>
      <xdr:colOff>101600</xdr:colOff>
      <xdr:row>13</xdr:row>
      <xdr:rowOff>99131</xdr:rowOff>
    </xdr:to>
    <xdr:sp macro="" textlink="">
      <xdr:nvSpPr>
        <xdr:cNvPr id="69" name="楕円 68"/>
        <xdr:cNvSpPr/>
      </xdr:nvSpPr>
      <xdr:spPr bwMode="auto">
        <a:xfrm>
          <a:off x="4953000" y="2274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109308</xdr:rowOff>
    </xdr:from>
    <xdr:ext cx="736600" cy="259045"/>
    <xdr:sp macro="" textlink="">
      <xdr:nvSpPr>
        <xdr:cNvPr id="70" name="テキスト ボックス 69"/>
        <xdr:cNvSpPr txBox="1"/>
      </xdr:nvSpPr>
      <xdr:spPr>
        <a:xfrm>
          <a:off x="4622800" y="2042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145466</xdr:rowOff>
    </xdr:from>
    <xdr:to>
      <xdr:col>22</xdr:col>
      <xdr:colOff>165100</xdr:colOff>
      <xdr:row>13</xdr:row>
      <xdr:rowOff>75616</xdr:rowOff>
    </xdr:to>
    <xdr:sp macro="" textlink="">
      <xdr:nvSpPr>
        <xdr:cNvPr id="71" name="楕円 70"/>
        <xdr:cNvSpPr/>
      </xdr:nvSpPr>
      <xdr:spPr bwMode="auto">
        <a:xfrm>
          <a:off x="4254500" y="2250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85793</xdr:rowOff>
    </xdr:from>
    <xdr:ext cx="762000" cy="259045"/>
    <xdr:sp macro="" textlink="">
      <xdr:nvSpPr>
        <xdr:cNvPr id="72" name="テキスト ボックス 71"/>
        <xdr:cNvSpPr txBox="1"/>
      </xdr:nvSpPr>
      <xdr:spPr>
        <a:xfrm>
          <a:off x="3924300" y="201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43038</xdr:rowOff>
    </xdr:from>
    <xdr:to>
      <xdr:col>19</xdr:col>
      <xdr:colOff>38100</xdr:colOff>
      <xdr:row>13</xdr:row>
      <xdr:rowOff>144638</xdr:rowOff>
    </xdr:to>
    <xdr:sp macro="" textlink="">
      <xdr:nvSpPr>
        <xdr:cNvPr id="73" name="楕円 72"/>
        <xdr:cNvSpPr/>
      </xdr:nvSpPr>
      <xdr:spPr bwMode="auto">
        <a:xfrm>
          <a:off x="3556000" y="2319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154815</xdr:rowOff>
    </xdr:from>
    <xdr:ext cx="762000" cy="259045"/>
    <xdr:sp macro="" textlink="">
      <xdr:nvSpPr>
        <xdr:cNvPr id="74" name="テキスト ボックス 73"/>
        <xdr:cNvSpPr txBox="1"/>
      </xdr:nvSpPr>
      <xdr:spPr>
        <a:xfrm>
          <a:off x="3225800" y="208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93436</xdr:rowOff>
    </xdr:from>
    <xdr:to>
      <xdr:col>15</xdr:col>
      <xdr:colOff>101600</xdr:colOff>
      <xdr:row>14</xdr:row>
      <xdr:rowOff>23586</xdr:rowOff>
    </xdr:to>
    <xdr:sp macro="" textlink="">
      <xdr:nvSpPr>
        <xdr:cNvPr id="75" name="楕円 74"/>
        <xdr:cNvSpPr/>
      </xdr:nvSpPr>
      <xdr:spPr bwMode="auto">
        <a:xfrm>
          <a:off x="2857500" y="2369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33763</xdr:rowOff>
    </xdr:from>
    <xdr:ext cx="762000" cy="259045"/>
    <xdr:sp macro="" textlink="">
      <xdr:nvSpPr>
        <xdr:cNvPr id="76" name="テキスト ボックス 75"/>
        <xdr:cNvSpPr txBox="1"/>
      </xdr:nvSpPr>
      <xdr:spPr>
        <a:xfrm>
          <a:off x="2527300" y="213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209524</xdr:rowOff>
    </xdr:from>
    <xdr:to>
      <xdr:col>29</xdr:col>
      <xdr:colOff>127000</xdr:colOff>
      <xdr:row>35</xdr:row>
      <xdr:rowOff>306484</xdr:rowOff>
    </xdr:to>
    <xdr:cxnSp macro="">
      <xdr:nvCxnSpPr>
        <xdr:cNvPr id="112" name="直線コネクタ 111"/>
        <xdr:cNvCxnSpPr/>
      </xdr:nvCxnSpPr>
      <xdr:spPr bwMode="auto">
        <a:xfrm>
          <a:off x="5003800" y="6819874"/>
          <a:ext cx="647700" cy="96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209524</xdr:rowOff>
    </xdr:from>
    <xdr:to>
      <xdr:col>26</xdr:col>
      <xdr:colOff>50800</xdr:colOff>
      <xdr:row>35</xdr:row>
      <xdr:rowOff>262756</xdr:rowOff>
    </xdr:to>
    <xdr:cxnSp macro="">
      <xdr:nvCxnSpPr>
        <xdr:cNvPr id="115" name="直線コネクタ 114"/>
        <xdr:cNvCxnSpPr/>
      </xdr:nvCxnSpPr>
      <xdr:spPr bwMode="auto">
        <a:xfrm flipV="1">
          <a:off x="4305300" y="6819874"/>
          <a:ext cx="698500" cy="53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247603</xdr:rowOff>
    </xdr:from>
    <xdr:to>
      <xdr:col>22</xdr:col>
      <xdr:colOff>114300</xdr:colOff>
      <xdr:row>35</xdr:row>
      <xdr:rowOff>262756</xdr:rowOff>
    </xdr:to>
    <xdr:cxnSp macro="">
      <xdr:nvCxnSpPr>
        <xdr:cNvPr id="118" name="直線コネクタ 117"/>
        <xdr:cNvCxnSpPr/>
      </xdr:nvCxnSpPr>
      <xdr:spPr bwMode="auto">
        <a:xfrm>
          <a:off x="3606800" y="6857953"/>
          <a:ext cx="698500" cy="1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8306</xdr:rowOff>
    </xdr:from>
    <xdr:to>
      <xdr:col>22</xdr:col>
      <xdr:colOff>165100</xdr:colOff>
      <xdr:row>37</xdr:row>
      <xdr:rowOff>109906</xdr:rowOff>
    </xdr:to>
    <xdr:sp macro="" textlink="">
      <xdr:nvSpPr>
        <xdr:cNvPr id="119" name="フローチャート: 判断 118"/>
        <xdr:cNvSpPr/>
      </xdr:nvSpPr>
      <xdr:spPr bwMode="auto">
        <a:xfrm>
          <a:off x="4254500" y="713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94683</xdr:rowOff>
    </xdr:from>
    <xdr:ext cx="762000" cy="259045"/>
    <xdr:sp macro="" textlink="">
      <xdr:nvSpPr>
        <xdr:cNvPr id="120" name="テキスト ボックス 119"/>
        <xdr:cNvSpPr txBox="1"/>
      </xdr:nvSpPr>
      <xdr:spPr>
        <a:xfrm>
          <a:off x="3924300" y="721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236728</xdr:rowOff>
    </xdr:from>
    <xdr:to>
      <xdr:col>18</xdr:col>
      <xdr:colOff>177800</xdr:colOff>
      <xdr:row>35</xdr:row>
      <xdr:rowOff>247603</xdr:rowOff>
    </xdr:to>
    <xdr:cxnSp macro="">
      <xdr:nvCxnSpPr>
        <xdr:cNvPr id="121" name="直線コネクタ 120"/>
        <xdr:cNvCxnSpPr/>
      </xdr:nvCxnSpPr>
      <xdr:spPr bwMode="auto">
        <a:xfrm>
          <a:off x="2908300" y="6847078"/>
          <a:ext cx="6985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8992</xdr:rowOff>
    </xdr:from>
    <xdr:to>
      <xdr:col>19</xdr:col>
      <xdr:colOff>38100</xdr:colOff>
      <xdr:row>37</xdr:row>
      <xdr:rowOff>110592</xdr:rowOff>
    </xdr:to>
    <xdr:sp macro="" textlink="">
      <xdr:nvSpPr>
        <xdr:cNvPr id="122" name="フローチャート: 判断 121"/>
        <xdr:cNvSpPr/>
      </xdr:nvSpPr>
      <xdr:spPr bwMode="auto">
        <a:xfrm>
          <a:off x="35560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95369</xdr:rowOff>
    </xdr:from>
    <xdr:ext cx="762000" cy="259045"/>
    <xdr:sp macro="" textlink="">
      <xdr:nvSpPr>
        <xdr:cNvPr id="123" name="テキスト ボックス 122"/>
        <xdr:cNvSpPr txBox="1"/>
      </xdr:nvSpPr>
      <xdr:spPr>
        <a:xfrm>
          <a:off x="3225800" y="72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165746</xdr:rowOff>
    </xdr:from>
    <xdr:to>
      <xdr:col>15</xdr:col>
      <xdr:colOff>101600</xdr:colOff>
      <xdr:row>37</xdr:row>
      <xdr:rowOff>95896</xdr:rowOff>
    </xdr:to>
    <xdr:sp macro="" textlink="">
      <xdr:nvSpPr>
        <xdr:cNvPr id="124" name="フローチャート: 判断 123"/>
        <xdr:cNvSpPr/>
      </xdr:nvSpPr>
      <xdr:spPr bwMode="auto">
        <a:xfrm>
          <a:off x="2857500" y="7118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80673</xdr:rowOff>
    </xdr:from>
    <xdr:ext cx="762000" cy="259045"/>
    <xdr:sp macro="" textlink="">
      <xdr:nvSpPr>
        <xdr:cNvPr id="125" name="テキスト ボックス 124"/>
        <xdr:cNvSpPr txBox="1"/>
      </xdr:nvSpPr>
      <xdr:spPr>
        <a:xfrm>
          <a:off x="2527300" y="72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255684</xdr:rowOff>
    </xdr:from>
    <xdr:to>
      <xdr:col>29</xdr:col>
      <xdr:colOff>177800</xdr:colOff>
      <xdr:row>36</xdr:row>
      <xdr:rowOff>14384</xdr:rowOff>
    </xdr:to>
    <xdr:sp macro="" textlink="">
      <xdr:nvSpPr>
        <xdr:cNvPr id="131" name="楕円 130"/>
        <xdr:cNvSpPr/>
      </xdr:nvSpPr>
      <xdr:spPr bwMode="auto">
        <a:xfrm>
          <a:off x="5600700" y="6866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227761</xdr:rowOff>
    </xdr:from>
    <xdr:ext cx="762000" cy="259045"/>
    <xdr:sp macro="" textlink="">
      <xdr:nvSpPr>
        <xdr:cNvPr id="132" name="人口1人当たり決算額の推移該当値テキスト445"/>
        <xdr:cNvSpPr txBox="1"/>
      </xdr:nvSpPr>
      <xdr:spPr>
        <a:xfrm>
          <a:off x="5740400" y="683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158724</xdr:rowOff>
    </xdr:from>
    <xdr:to>
      <xdr:col>26</xdr:col>
      <xdr:colOff>101600</xdr:colOff>
      <xdr:row>35</xdr:row>
      <xdr:rowOff>260324</xdr:rowOff>
    </xdr:to>
    <xdr:sp macro="" textlink="">
      <xdr:nvSpPr>
        <xdr:cNvPr id="133" name="楕円 132"/>
        <xdr:cNvSpPr/>
      </xdr:nvSpPr>
      <xdr:spPr bwMode="auto">
        <a:xfrm>
          <a:off x="4953000" y="6769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270501</xdr:rowOff>
    </xdr:from>
    <xdr:ext cx="736600" cy="259045"/>
    <xdr:sp macro="" textlink="">
      <xdr:nvSpPr>
        <xdr:cNvPr id="134" name="テキスト ボックス 133"/>
        <xdr:cNvSpPr txBox="1"/>
      </xdr:nvSpPr>
      <xdr:spPr>
        <a:xfrm>
          <a:off x="4622800" y="6537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211956</xdr:rowOff>
    </xdr:from>
    <xdr:to>
      <xdr:col>22</xdr:col>
      <xdr:colOff>165100</xdr:colOff>
      <xdr:row>35</xdr:row>
      <xdr:rowOff>313556</xdr:rowOff>
    </xdr:to>
    <xdr:sp macro="" textlink="">
      <xdr:nvSpPr>
        <xdr:cNvPr id="135" name="楕円 134"/>
        <xdr:cNvSpPr/>
      </xdr:nvSpPr>
      <xdr:spPr bwMode="auto">
        <a:xfrm>
          <a:off x="4254500" y="682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323733</xdr:rowOff>
    </xdr:from>
    <xdr:ext cx="762000" cy="259045"/>
    <xdr:sp macro="" textlink="">
      <xdr:nvSpPr>
        <xdr:cNvPr id="136" name="テキスト ボックス 135"/>
        <xdr:cNvSpPr txBox="1"/>
      </xdr:nvSpPr>
      <xdr:spPr>
        <a:xfrm>
          <a:off x="3924300" y="659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196803</xdr:rowOff>
    </xdr:from>
    <xdr:to>
      <xdr:col>19</xdr:col>
      <xdr:colOff>38100</xdr:colOff>
      <xdr:row>35</xdr:row>
      <xdr:rowOff>298403</xdr:rowOff>
    </xdr:to>
    <xdr:sp macro="" textlink="">
      <xdr:nvSpPr>
        <xdr:cNvPr id="137" name="楕円 136"/>
        <xdr:cNvSpPr/>
      </xdr:nvSpPr>
      <xdr:spPr bwMode="auto">
        <a:xfrm>
          <a:off x="3556000" y="680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308580</xdr:rowOff>
    </xdr:from>
    <xdr:ext cx="762000" cy="259045"/>
    <xdr:sp macro="" textlink="">
      <xdr:nvSpPr>
        <xdr:cNvPr id="138" name="テキスト ボックス 137"/>
        <xdr:cNvSpPr txBox="1"/>
      </xdr:nvSpPr>
      <xdr:spPr>
        <a:xfrm>
          <a:off x="3225800" y="657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185928</xdr:rowOff>
    </xdr:from>
    <xdr:to>
      <xdr:col>15</xdr:col>
      <xdr:colOff>101600</xdr:colOff>
      <xdr:row>35</xdr:row>
      <xdr:rowOff>287528</xdr:rowOff>
    </xdr:to>
    <xdr:sp macro="" textlink="">
      <xdr:nvSpPr>
        <xdr:cNvPr id="139" name="楕円 138"/>
        <xdr:cNvSpPr/>
      </xdr:nvSpPr>
      <xdr:spPr bwMode="auto">
        <a:xfrm>
          <a:off x="2857500" y="6796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297705</xdr:rowOff>
    </xdr:from>
    <xdr:ext cx="762000" cy="259045"/>
    <xdr:sp macro="" textlink="">
      <xdr:nvSpPr>
        <xdr:cNvPr id="140" name="テキスト ボックス 139"/>
        <xdr:cNvSpPr txBox="1"/>
      </xdr:nvSpPr>
      <xdr:spPr>
        <a:xfrm>
          <a:off x="2527300" y="65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58,926
58,300
332.44
55,766,176
52,806,193
2,562,568
18,539,799
30,391,993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51181</xdr:rowOff>
    </xdr:from>
    <xdr:to>
      <xdr:col>24</xdr:col>
      <xdr:colOff>63500</xdr:colOff>
      <xdr:row>33</xdr:row>
      <xdr:rowOff>87681</xdr:rowOff>
    </xdr:to>
    <xdr:cxnSp macro="">
      <xdr:nvCxnSpPr>
        <xdr:cNvPr id="61" name="直線コネクタ 60"/>
        <xdr:cNvCxnSpPr/>
      </xdr:nvCxnSpPr>
      <xdr:spPr>
        <a:xfrm>
          <a:off x="3797300" y="5709031"/>
          <a:ext cx="8382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50546</xdr:rowOff>
    </xdr:from>
    <xdr:to>
      <xdr:col>19</xdr:col>
      <xdr:colOff>177800</xdr:colOff>
      <xdr:row>33</xdr:row>
      <xdr:rowOff>51181</xdr:rowOff>
    </xdr:to>
    <xdr:cxnSp macro="">
      <xdr:nvCxnSpPr>
        <xdr:cNvPr id="64" name="直線コネクタ 63"/>
        <xdr:cNvCxnSpPr/>
      </xdr:nvCxnSpPr>
      <xdr:spPr>
        <a:xfrm>
          <a:off x="2908300" y="5708396"/>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50546</xdr:rowOff>
    </xdr:from>
    <xdr:to>
      <xdr:col>15</xdr:col>
      <xdr:colOff>50800</xdr:colOff>
      <xdr:row>33</xdr:row>
      <xdr:rowOff>125616</xdr:rowOff>
    </xdr:to>
    <xdr:cxnSp macro="">
      <xdr:nvCxnSpPr>
        <xdr:cNvPr id="67" name="直線コネクタ 66"/>
        <xdr:cNvCxnSpPr/>
      </xdr:nvCxnSpPr>
      <xdr:spPr>
        <a:xfrm flipV="1">
          <a:off x="2019300" y="5708396"/>
          <a:ext cx="889000" cy="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163868</xdr:rowOff>
    </xdr:from>
    <xdr:to>
      <xdr:col>15</xdr:col>
      <xdr:colOff>101600</xdr:colOff>
      <xdr:row>36</xdr:row>
      <xdr:rowOff>94018</xdr:rowOff>
    </xdr:to>
    <xdr:sp macro="" textlink="">
      <xdr:nvSpPr>
        <xdr:cNvPr id="68" name="フローチャート: 判断 67"/>
        <xdr:cNvSpPr/>
      </xdr:nvSpPr>
      <xdr:spPr>
        <a:xfrm>
          <a:off x="2857500" y="6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85145</xdr:rowOff>
    </xdr:from>
    <xdr:ext cx="534377" cy="259045"/>
    <xdr:sp macro="" textlink="">
      <xdr:nvSpPr>
        <xdr:cNvPr id="69" name="テキスト ボックス 68"/>
        <xdr:cNvSpPr txBox="1"/>
      </xdr:nvSpPr>
      <xdr:spPr>
        <a:xfrm>
          <a:off x="2641111" y="6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125616</xdr:rowOff>
    </xdr:from>
    <xdr:to>
      <xdr:col>10</xdr:col>
      <xdr:colOff>114300</xdr:colOff>
      <xdr:row>33</xdr:row>
      <xdr:rowOff>164770</xdr:rowOff>
    </xdr:to>
    <xdr:cxnSp macro="">
      <xdr:nvCxnSpPr>
        <xdr:cNvPr id="70" name="直線コネクタ 69"/>
        <xdr:cNvCxnSpPr/>
      </xdr:nvCxnSpPr>
      <xdr:spPr>
        <a:xfrm flipV="1">
          <a:off x="1130300" y="5783466"/>
          <a:ext cx="889000" cy="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85103</xdr:rowOff>
    </xdr:from>
    <xdr:to>
      <xdr:col>10</xdr:col>
      <xdr:colOff>165100</xdr:colOff>
      <xdr:row>37</xdr:row>
      <xdr:rowOff>15253</xdr:rowOff>
    </xdr:to>
    <xdr:sp macro="" textlink="">
      <xdr:nvSpPr>
        <xdr:cNvPr id="71" name="フローチャート: 判断 70"/>
        <xdr:cNvSpPr/>
      </xdr:nvSpPr>
      <xdr:spPr>
        <a:xfrm>
          <a:off x="1968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6380</xdr:rowOff>
    </xdr:from>
    <xdr:ext cx="534377" cy="259045"/>
    <xdr:sp macro="" textlink="">
      <xdr:nvSpPr>
        <xdr:cNvPr id="72" name="テキスト ボックス 71"/>
        <xdr:cNvSpPr txBox="1"/>
      </xdr:nvSpPr>
      <xdr:spPr>
        <a:xfrm>
          <a:off x="1752111" y="63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93383</xdr:rowOff>
    </xdr:from>
    <xdr:to>
      <xdr:col>6</xdr:col>
      <xdr:colOff>38100</xdr:colOff>
      <xdr:row>37</xdr:row>
      <xdr:rowOff>23533</xdr:rowOff>
    </xdr:to>
    <xdr:sp macro="" textlink="">
      <xdr:nvSpPr>
        <xdr:cNvPr id="73" name="フローチャート: 判断 72"/>
        <xdr:cNvSpPr/>
      </xdr:nvSpPr>
      <xdr:spPr>
        <a:xfrm>
          <a:off x="1079500" y="626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14660</xdr:rowOff>
    </xdr:from>
    <xdr:ext cx="534377" cy="259045"/>
    <xdr:sp macro="" textlink="">
      <xdr:nvSpPr>
        <xdr:cNvPr id="74" name="テキスト ボックス 73"/>
        <xdr:cNvSpPr txBox="1"/>
      </xdr:nvSpPr>
      <xdr:spPr>
        <a:xfrm>
          <a:off x="863111" y="63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36881</xdr:rowOff>
    </xdr:from>
    <xdr:to>
      <xdr:col>24</xdr:col>
      <xdr:colOff>114300</xdr:colOff>
      <xdr:row>33</xdr:row>
      <xdr:rowOff>138481</xdr:rowOff>
    </xdr:to>
    <xdr:sp macro="" textlink="">
      <xdr:nvSpPr>
        <xdr:cNvPr id="80" name="楕円 79"/>
        <xdr:cNvSpPr/>
      </xdr:nvSpPr>
      <xdr:spPr>
        <a:xfrm>
          <a:off x="4584700" y="56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59758</xdr:rowOff>
    </xdr:from>
    <xdr:ext cx="599010" cy="259045"/>
    <xdr:sp macro="" textlink="">
      <xdr:nvSpPr>
        <xdr:cNvPr id="81" name="人件費該当値テキスト"/>
        <xdr:cNvSpPr txBox="1"/>
      </xdr:nvSpPr>
      <xdr:spPr>
        <a:xfrm>
          <a:off x="4686300" y="554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381</xdr:rowOff>
    </xdr:from>
    <xdr:to>
      <xdr:col>20</xdr:col>
      <xdr:colOff>38100</xdr:colOff>
      <xdr:row>33</xdr:row>
      <xdr:rowOff>101981</xdr:rowOff>
    </xdr:to>
    <xdr:sp macro="" textlink="">
      <xdr:nvSpPr>
        <xdr:cNvPr id="82" name="楕円 81"/>
        <xdr:cNvSpPr/>
      </xdr:nvSpPr>
      <xdr:spPr>
        <a:xfrm>
          <a:off x="3746500" y="56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118508</xdr:rowOff>
    </xdr:from>
    <xdr:ext cx="599010" cy="259045"/>
    <xdr:sp macro="" textlink="">
      <xdr:nvSpPr>
        <xdr:cNvPr id="83" name="テキスト ボックス 82"/>
        <xdr:cNvSpPr txBox="1"/>
      </xdr:nvSpPr>
      <xdr:spPr>
        <a:xfrm>
          <a:off x="3497795" y="543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171196</xdr:rowOff>
    </xdr:from>
    <xdr:to>
      <xdr:col>15</xdr:col>
      <xdr:colOff>101600</xdr:colOff>
      <xdr:row>33</xdr:row>
      <xdr:rowOff>101346</xdr:rowOff>
    </xdr:to>
    <xdr:sp macro="" textlink="">
      <xdr:nvSpPr>
        <xdr:cNvPr id="84" name="楕円 83"/>
        <xdr:cNvSpPr/>
      </xdr:nvSpPr>
      <xdr:spPr>
        <a:xfrm>
          <a:off x="2857500" y="56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117873</xdr:rowOff>
    </xdr:from>
    <xdr:ext cx="599010" cy="259045"/>
    <xdr:sp macro="" textlink="">
      <xdr:nvSpPr>
        <xdr:cNvPr id="85" name="テキスト ボックス 84"/>
        <xdr:cNvSpPr txBox="1"/>
      </xdr:nvSpPr>
      <xdr:spPr>
        <a:xfrm>
          <a:off x="2608795" y="543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74816</xdr:rowOff>
    </xdr:from>
    <xdr:to>
      <xdr:col>10</xdr:col>
      <xdr:colOff>165100</xdr:colOff>
      <xdr:row>34</xdr:row>
      <xdr:rowOff>4966</xdr:rowOff>
    </xdr:to>
    <xdr:sp macro="" textlink="">
      <xdr:nvSpPr>
        <xdr:cNvPr id="86" name="楕円 85"/>
        <xdr:cNvSpPr/>
      </xdr:nvSpPr>
      <xdr:spPr>
        <a:xfrm>
          <a:off x="1968500" y="57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21493</xdr:rowOff>
    </xdr:from>
    <xdr:ext cx="599010" cy="259045"/>
    <xdr:sp macro="" textlink="">
      <xdr:nvSpPr>
        <xdr:cNvPr id="87" name="テキスト ボックス 86"/>
        <xdr:cNvSpPr txBox="1"/>
      </xdr:nvSpPr>
      <xdr:spPr>
        <a:xfrm>
          <a:off x="1719795" y="550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113970</xdr:rowOff>
    </xdr:from>
    <xdr:to>
      <xdr:col>6</xdr:col>
      <xdr:colOff>38100</xdr:colOff>
      <xdr:row>34</xdr:row>
      <xdr:rowOff>44120</xdr:rowOff>
    </xdr:to>
    <xdr:sp macro="" textlink="">
      <xdr:nvSpPr>
        <xdr:cNvPr id="88" name="楕円 87"/>
        <xdr:cNvSpPr/>
      </xdr:nvSpPr>
      <xdr:spPr>
        <a:xfrm>
          <a:off x="1079500" y="57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60647</xdr:rowOff>
    </xdr:from>
    <xdr:ext cx="599010" cy="259045"/>
    <xdr:sp macro="" textlink="">
      <xdr:nvSpPr>
        <xdr:cNvPr id="89" name="テキスト ボックス 88"/>
        <xdr:cNvSpPr txBox="1"/>
      </xdr:nvSpPr>
      <xdr:spPr>
        <a:xfrm>
          <a:off x="830795" y="554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54400</xdr:rowOff>
    </xdr:from>
    <xdr:to>
      <xdr:col>24</xdr:col>
      <xdr:colOff>63500</xdr:colOff>
      <xdr:row>52</xdr:row>
      <xdr:rowOff>67985</xdr:rowOff>
    </xdr:to>
    <xdr:cxnSp macro="">
      <xdr:nvCxnSpPr>
        <xdr:cNvPr id="121" name="直線コネクタ 120"/>
        <xdr:cNvCxnSpPr/>
      </xdr:nvCxnSpPr>
      <xdr:spPr>
        <a:xfrm flipV="1">
          <a:off x="3797300" y="8798350"/>
          <a:ext cx="838200" cy="18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67985</xdr:rowOff>
    </xdr:from>
    <xdr:to>
      <xdr:col>19</xdr:col>
      <xdr:colOff>177800</xdr:colOff>
      <xdr:row>52</xdr:row>
      <xdr:rowOff>147358</xdr:rowOff>
    </xdr:to>
    <xdr:cxnSp macro="">
      <xdr:nvCxnSpPr>
        <xdr:cNvPr id="124" name="直線コネクタ 123"/>
        <xdr:cNvCxnSpPr/>
      </xdr:nvCxnSpPr>
      <xdr:spPr>
        <a:xfrm flipV="1">
          <a:off x="2908300" y="8983385"/>
          <a:ext cx="889000" cy="7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147358</xdr:rowOff>
    </xdr:from>
    <xdr:to>
      <xdr:col>15</xdr:col>
      <xdr:colOff>50800</xdr:colOff>
      <xdr:row>54</xdr:row>
      <xdr:rowOff>12043</xdr:rowOff>
    </xdr:to>
    <xdr:cxnSp macro="">
      <xdr:nvCxnSpPr>
        <xdr:cNvPr id="127" name="直線コネクタ 126"/>
        <xdr:cNvCxnSpPr/>
      </xdr:nvCxnSpPr>
      <xdr:spPr>
        <a:xfrm flipV="1">
          <a:off x="2019300" y="9062758"/>
          <a:ext cx="889000" cy="20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139861</xdr:rowOff>
    </xdr:from>
    <xdr:to>
      <xdr:col>15</xdr:col>
      <xdr:colOff>101600</xdr:colOff>
      <xdr:row>57</xdr:row>
      <xdr:rowOff>70011</xdr:rowOff>
    </xdr:to>
    <xdr:sp macro="" textlink="">
      <xdr:nvSpPr>
        <xdr:cNvPr id="128" name="フローチャート: 判断 127"/>
        <xdr:cNvSpPr/>
      </xdr:nvSpPr>
      <xdr:spPr>
        <a:xfrm>
          <a:off x="2857500" y="974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61138</xdr:rowOff>
    </xdr:from>
    <xdr:ext cx="534377" cy="259045"/>
    <xdr:sp macro="" textlink="">
      <xdr:nvSpPr>
        <xdr:cNvPr id="129" name="テキスト ボックス 128"/>
        <xdr:cNvSpPr txBox="1"/>
      </xdr:nvSpPr>
      <xdr:spPr>
        <a:xfrm>
          <a:off x="2641111" y="98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24812</xdr:rowOff>
    </xdr:from>
    <xdr:to>
      <xdr:col>10</xdr:col>
      <xdr:colOff>114300</xdr:colOff>
      <xdr:row>54</xdr:row>
      <xdr:rowOff>12043</xdr:rowOff>
    </xdr:to>
    <xdr:cxnSp macro="">
      <xdr:nvCxnSpPr>
        <xdr:cNvPr id="130" name="直線コネクタ 129"/>
        <xdr:cNvCxnSpPr/>
      </xdr:nvCxnSpPr>
      <xdr:spPr>
        <a:xfrm>
          <a:off x="1130300" y="9111662"/>
          <a:ext cx="889000" cy="15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162003</xdr:rowOff>
    </xdr:from>
    <xdr:to>
      <xdr:col>10</xdr:col>
      <xdr:colOff>165100</xdr:colOff>
      <xdr:row>57</xdr:row>
      <xdr:rowOff>92153</xdr:rowOff>
    </xdr:to>
    <xdr:sp macro="" textlink="">
      <xdr:nvSpPr>
        <xdr:cNvPr id="131" name="フローチャート: 判断 130"/>
        <xdr:cNvSpPr/>
      </xdr:nvSpPr>
      <xdr:spPr>
        <a:xfrm>
          <a:off x="1968500" y="976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83280</xdr:rowOff>
    </xdr:from>
    <xdr:ext cx="534377" cy="259045"/>
    <xdr:sp macro="" textlink="">
      <xdr:nvSpPr>
        <xdr:cNvPr id="132" name="テキスト ボックス 131"/>
        <xdr:cNvSpPr txBox="1"/>
      </xdr:nvSpPr>
      <xdr:spPr>
        <a:xfrm>
          <a:off x="1752111" y="98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36599</xdr:rowOff>
    </xdr:from>
    <xdr:to>
      <xdr:col>6</xdr:col>
      <xdr:colOff>38100</xdr:colOff>
      <xdr:row>57</xdr:row>
      <xdr:rowOff>138199</xdr:rowOff>
    </xdr:to>
    <xdr:sp macro="" textlink="">
      <xdr:nvSpPr>
        <xdr:cNvPr id="133" name="フローチャート: 判断 132"/>
        <xdr:cNvSpPr/>
      </xdr:nvSpPr>
      <xdr:spPr>
        <a:xfrm>
          <a:off x="1079500" y="980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129326</xdr:rowOff>
    </xdr:from>
    <xdr:ext cx="534377" cy="259045"/>
    <xdr:sp macro="" textlink="">
      <xdr:nvSpPr>
        <xdr:cNvPr id="134" name="テキスト ボックス 133"/>
        <xdr:cNvSpPr txBox="1"/>
      </xdr:nvSpPr>
      <xdr:spPr>
        <a:xfrm>
          <a:off x="863111" y="99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3600</xdr:rowOff>
    </xdr:from>
    <xdr:to>
      <xdr:col>24</xdr:col>
      <xdr:colOff>114300</xdr:colOff>
      <xdr:row>51</xdr:row>
      <xdr:rowOff>105200</xdr:rowOff>
    </xdr:to>
    <xdr:sp macro="" textlink="">
      <xdr:nvSpPr>
        <xdr:cNvPr id="140" name="楕円 139"/>
        <xdr:cNvSpPr/>
      </xdr:nvSpPr>
      <xdr:spPr>
        <a:xfrm>
          <a:off x="4584700" y="87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26477</xdr:rowOff>
    </xdr:from>
    <xdr:ext cx="599010" cy="259045"/>
    <xdr:sp macro="" textlink="">
      <xdr:nvSpPr>
        <xdr:cNvPr id="141" name="物件費該当値テキスト"/>
        <xdr:cNvSpPr txBox="1"/>
      </xdr:nvSpPr>
      <xdr:spPr>
        <a:xfrm>
          <a:off x="4686300" y="859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17185</xdr:rowOff>
    </xdr:from>
    <xdr:to>
      <xdr:col>20</xdr:col>
      <xdr:colOff>38100</xdr:colOff>
      <xdr:row>52</xdr:row>
      <xdr:rowOff>118785</xdr:rowOff>
    </xdr:to>
    <xdr:sp macro="" textlink="">
      <xdr:nvSpPr>
        <xdr:cNvPr id="142" name="楕円 141"/>
        <xdr:cNvSpPr/>
      </xdr:nvSpPr>
      <xdr:spPr>
        <a:xfrm>
          <a:off x="3746500" y="89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135312</xdr:rowOff>
    </xdr:from>
    <xdr:ext cx="599010" cy="259045"/>
    <xdr:sp macro="" textlink="">
      <xdr:nvSpPr>
        <xdr:cNvPr id="143" name="テキスト ボックス 142"/>
        <xdr:cNvSpPr txBox="1"/>
      </xdr:nvSpPr>
      <xdr:spPr>
        <a:xfrm>
          <a:off x="3497795" y="870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96558</xdr:rowOff>
    </xdr:from>
    <xdr:to>
      <xdr:col>15</xdr:col>
      <xdr:colOff>101600</xdr:colOff>
      <xdr:row>53</xdr:row>
      <xdr:rowOff>26708</xdr:rowOff>
    </xdr:to>
    <xdr:sp macro="" textlink="">
      <xdr:nvSpPr>
        <xdr:cNvPr id="144" name="楕円 143"/>
        <xdr:cNvSpPr/>
      </xdr:nvSpPr>
      <xdr:spPr>
        <a:xfrm>
          <a:off x="2857500" y="90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43235</xdr:rowOff>
    </xdr:from>
    <xdr:ext cx="599010" cy="259045"/>
    <xdr:sp macro="" textlink="">
      <xdr:nvSpPr>
        <xdr:cNvPr id="145" name="テキスト ボックス 144"/>
        <xdr:cNvSpPr txBox="1"/>
      </xdr:nvSpPr>
      <xdr:spPr>
        <a:xfrm>
          <a:off x="2608795" y="878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132693</xdr:rowOff>
    </xdr:from>
    <xdr:to>
      <xdr:col>10</xdr:col>
      <xdr:colOff>165100</xdr:colOff>
      <xdr:row>54</xdr:row>
      <xdr:rowOff>62843</xdr:rowOff>
    </xdr:to>
    <xdr:sp macro="" textlink="">
      <xdr:nvSpPr>
        <xdr:cNvPr id="146" name="楕円 145"/>
        <xdr:cNvSpPr/>
      </xdr:nvSpPr>
      <xdr:spPr>
        <a:xfrm>
          <a:off x="1968500" y="921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79370</xdr:rowOff>
    </xdr:from>
    <xdr:ext cx="534377" cy="259045"/>
    <xdr:sp macro="" textlink="">
      <xdr:nvSpPr>
        <xdr:cNvPr id="147" name="テキスト ボックス 146"/>
        <xdr:cNvSpPr txBox="1"/>
      </xdr:nvSpPr>
      <xdr:spPr>
        <a:xfrm>
          <a:off x="1752111" y="899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145462</xdr:rowOff>
    </xdr:from>
    <xdr:to>
      <xdr:col>6</xdr:col>
      <xdr:colOff>38100</xdr:colOff>
      <xdr:row>53</xdr:row>
      <xdr:rowOff>75612</xdr:rowOff>
    </xdr:to>
    <xdr:sp macro="" textlink="">
      <xdr:nvSpPr>
        <xdr:cNvPr id="148" name="楕円 147"/>
        <xdr:cNvSpPr/>
      </xdr:nvSpPr>
      <xdr:spPr>
        <a:xfrm>
          <a:off x="1079500" y="90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92139</xdr:rowOff>
    </xdr:from>
    <xdr:ext cx="599010" cy="259045"/>
    <xdr:sp macro="" textlink="">
      <xdr:nvSpPr>
        <xdr:cNvPr id="149" name="テキスト ボックス 148"/>
        <xdr:cNvSpPr txBox="1"/>
      </xdr:nvSpPr>
      <xdr:spPr>
        <a:xfrm>
          <a:off x="830795" y="883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103856</xdr:rowOff>
    </xdr:from>
    <xdr:to>
      <xdr:col>24</xdr:col>
      <xdr:colOff>63500</xdr:colOff>
      <xdr:row>77</xdr:row>
      <xdr:rowOff>30476</xdr:rowOff>
    </xdr:to>
    <xdr:cxnSp macro="">
      <xdr:nvCxnSpPr>
        <xdr:cNvPr id="176" name="直線コネクタ 175"/>
        <xdr:cNvCxnSpPr/>
      </xdr:nvCxnSpPr>
      <xdr:spPr>
        <a:xfrm flipV="1">
          <a:off x="3797300" y="13134056"/>
          <a:ext cx="838200" cy="9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18405</xdr:rowOff>
    </xdr:from>
    <xdr:to>
      <xdr:col>19</xdr:col>
      <xdr:colOff>177800</xdr:colOff>
      <xdr:row>77</xdr:row>
      <xdr:rowOff>30476</xdr:rowOff>
    </xdr:to>
    <xdr:cxnSp macro="">
      <xdr:nvCxnSpPr>
        <xdr:cNvPr id="179" name="直線コネクタ 178"/>
        <xdr:cNvCxnSpPr/>
      </xdr:nvCxnSpPr>
      <xdr:spPr>
        <a:xfrm>
          <a:off x="2908300" y="13220055"/>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18405</xdr:rowOff>
    </xdr:from>
    <xdr:to>
      <xdr:col>15</xdr:col>
      <xdr:colOff>50800</xdr:colOff>
      <xdr:row>77</xdr:row>
      <xdr:rowOff>75555</xdr:rowOff>
    </xdr:to>
    <xdr:cxnSp macro="">
      <xdr:nvCxnSpPr>
        <xdr:cNvPr id="182" name="直線コネクタ 181"/>
        <xdr:cNvCxnSpPr/>
      </xdr:nvCxnSpPr>
      <xdr:spPr>
        <a:xfrm flipV="1">
          <a:off x="2019300" y="13220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37281</xdr:rowOff>
    </xdr:from>
    <xdr:to>
      <xdr:col>15</xdr:col>
      <xdr:colOff>101600</xdr:colOff>
      <xdr:row>77</xdr:row>
      <xdr:rowOff>138881</xdr:rowOff>
    </xdr:to>
    <xdr:sp macro="" textlink="">
      <xdr:nvSpPr>
        <xdr:cNvPr id="183" name="フローチャート: 判断 182"/>
        <xdr:cNvSpPr/>
      </xdr:nvSpPr>
      <xdr:spPr>
        <a:xfrm>
          <a:off x="2857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130008</xdr:rowOff>
    </xdr:from>
    <xdr:ext cx="469744" cy="259045"/>
    <xdr:sp macro="" textlink="">
      <xdr:nvSpPr>
        <xdr:cNvPr id="184" name="テキスト ボックス 183"/>
        <xdr:cNvSpPr txBox="1"/>
      </xdr:nvSpPr>
      <xdr:spPr>
        <a:xfrm>
          <a:off x="2673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75555</xdr:rowOff>
    </xdr:from>
    <xdr:to>
      <xdr:col>10</xdr:col>
      <xdr:colOff>114300</xdr:colOff>
      <xdr:row>77</xdr:row>
      <xdr:rowOff>93157</xdr:rowOff>
    </xdr:to>
    <xdr:cxnSp macro="">
      <xdr:nvCxnSpPr>
        <xdr:cNvPr id="185" name="直線コネクタ 184"/>
        <xdr:cNvCxnSpPr/>
      </xdr:nvCxnSpPr>
      <xdr:spPr>
        <a:xfrm flipV="1">
          <a:off x="1130300" y="1327720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82499</xdr:rowOff>
    </xdr:from>
    <xdr:to>
      <xdr:col>10</xdr:col>
      <xdr:colOff>165100</xdr:colOff>
      <xdr:row>78</xdr:row>
      <xdr:rowOff>12649</xdr:rowOff>
    </xdr:to>
    <xdr:sp macro="" textlink="">
      <xdr:nvSpPr>
        <xdr:cNvPr id="186" name="フローチャート: 判断 185"/>
        <xdr:cNvSpPr/>
      </xdr:nvSpPr>
      <xdr:spPr>
        <a:xfrm>
          <a:off x="1968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3776</xdr:rowOff>
    </xdr:from>
    <xdr:ext cx="469744" cy="259045"/>
    <xdr:sp macro="" textlink="">
      <xdr:nvSpPr>
        <xdr:cNvPr id="187" name="テキスト ボックス 186"/>
        <xdr:cNvSpPr txBox="1"/>
      </xdr:nvSpPr>
      <xdr:spPr>
        <a:xfrm>
          <a:off x="1784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73949</xdr:rowOff>
    </xdr:from>
    <xdr:to>
      <xdr:col>6</xdr:col>
      <xdr:colOff>38100</xdr:colOff>
      <xdr:row>78</xdr:row>
      <xdr:rowOff>4099</xdr:rowOff>
    </xdr:to>
    <xdr:sp macro="" textlink="">
      <xdr:nvSpPr>
        <xdr:cNvPr id="188" name="フローチャート: 判断 187"/>
        <xdr:cNvSpPr/>
      </xdr:nvSpPr>
      <xdr:spPr>
        <a:xfrm>
          <a:off x="1079500" y="1327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166676</xdr:rowOff>
    </xdr:from>
    <xdr:ext cx="469744" cy="259045"/>
    <xdr:sp macro="" textlink="">
      <xdr:nvSpPr>
        <xdr:cNvPr id="189" name="テキスト ボックス 188"/>
        <xdr:cNvSpPr txBox="1"/>
      </xdr:nvSpPr>
      <xdr:spPr>
        <a:xfrm>
          <a:off x="895428" y="1336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53056</xdr:rowOff>
    </xdr:from>
    <xdr:to>
      <xdr:col>24</xdr:col>
      <xdr:colOff>114300</xdr:colOff>
      <xdr:row>76</xdr:row>
      <xdr:rowOff>154656</xdr:rowOff>
    </xdr:to>
    <xdr:sp macro="" textlink="">
      <xdr:nvSpPr>
        <xdr:cNvPr id="195" name="楕円 194"/>
        <xdr:cNvSpPr/>
      </xdr:nvSpPr>
      <xdr:spPr>
        <a:xfrm>
          <a:off x="4584700" y="130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31483</xdr:rowOff>
    </xdr:from>
    <xdr:ext cx="469744" cy="259045"/>
    <xdr:sp macro="" textlink="">
      <xdr:nvSpPr>
        <xdr:cNvPr id="196" name="維持補修費該当値テキスト"/>
        <xdr:cNvSpPr txBox="1"/>
      </xdr:nvSpPr>
      <xdr:spPr>
        <a:xfrm>
          <a:off x="4686300" y="1306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151126</xdr:rowOff>
    </xdr:from>
    <xdr:to>
      <xdr:col>20</xdr:col>
      <xdr:colOff>38100</xdr:colOff>
      <xdr:row>77</xdr:row>
      <xdr:rowOff>81276</xdr:rowOff>
    </xdr:to>
    <xdr:sp macro="" textlink="">
      <xdr:nvSpPr>
        <xdr:cNvPr id="197" name="楕円 196"/>
        <xdr:cNvSpPr/>
      </xdr:nvSpPr>
      <xdr:spPr>
        <a:xfrm>
          <a:off x="37465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72403</xdr:rowOff>
    </xdr:from>
    <xdr:ext cx="469744" cy="259045"/>
    <xdr:sp macro="" textlink="">
      <xdr:nvSpPr>
        <xdr:cNvPr id="198" name="テキスト ボックス 197"/>
        <xdr:cNvSpPr txBox="1"/>
      </xdr:nvSpPr>
      <xdr:spPr>
        <a:xfrm>
          <a:off x="3562428" y="1327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139055</xdr:rowOff>
    </xdr:from>
    <xdr:to>
      <xdr:col>15</xdr:col>
      <xdr:colOff>101600</xdr:colOff>
      <xdr:row>77</xdr:row>
      <xdr:rowOff>69205</xdr:rowOff>
    </xdr:to>
    <xdr:sp macro="" textlink="">
      <xdr:nvSpPr>
        <xdr:cNvPr id="199" name="楕円 198"/>
        <xdr:cNvSpPr/>
      </xdr:nvSpPr>
      <xdr:spPr>
        <a:xfrm>
          <a:off x="2857500" y="131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85732</xdr:rowOff>
    </xdr:from>
    <xdr:ext cx="469744" cy="259045"/>
    <xdr:sp macro="" textlink="">
      <xdr:nvSpPr>
        <xdr:cNvPr id="200" name="テキスト ボックス 199"/>
        <xdr:cNvSpPr txBox="1"/>
      </xdr:nvSpPr>
      <xdr:spPr>
        <a:xfrm>
          <a:off x="2673428" y="1294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24755</xdr:rowOff>
    </xdr:from>
    <xdr:to>
      <xdr:col>10</xdr:col>
      <xdr:colOff>165100</xdr:colOff>
      <xdr:row>77</xdr:row>
      <xdr:rowOff>126355</xdr:rowOff>
    </xdr:to>
    <xdr:sp macro="" textlink="">
      <xdr:nvSpPr>
        <xdr:cNvPr id="201" name="楕円 200"/>
        <xdr:cNvSpPr/>
      </xdr:nvSpPr>
      <xdr:spPr>
        <a:xfrm>
          <a:off x="1968500" y="132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142882</xdr:rowOff>
    </xdr:from>
    <xdr:ext cx="469744" cy="259045"/>
    <xdr:sp macro="" textlink="">
      <xdr:nvSpPr>
        <xdr:cNvPr id="202" name="テキスト ボックス 201"/>
        <xdr:cNvSpPr txBox="1"/>
      </xdr:nvSpPr>
      <xdr:spPr>
        <a:xfrm>
          <a:off x="1784428" y="1300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42357</xdr:rowOff>
    </xdr:from>
    <xdr:to>
      <xdr:col>6</xdr:col>
      <xdr:colOff>38100</xdr:colOff>
      <xdr:row>77</xdr:row>
      <xdr:rowOff>143957</xdr:rowOff>
    </xdr:to>
    <xdr:sp macro="" textlink="">
      <xdr:nvSpPr>
        <xdr:cNvPr id="203" name="楕円 202"/>
        <xdr:cNvSpPr/>
      </xdr:nvSpPr>
      <xdr:spPr>
        <a:xfrm>
          <a:off x="1079500" y="132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160484</xdr:rowOff>
    </xdr:from>
    <xdr:ext cx="469744" cy="259045"/>
    <xdr:sp macro="" textlink="">
      <xdr:nvSpPr>
        <xdr:cNvPr id="204" name="テキスト ボックス 203"/>
        <xdr:cNvSpPr txBox="1"/>
      </xdr:nvSpPr>
      <xdr:spPr>
        <a:xfrm>
          <a:off x="895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106738</xdr:rowOff>
    </xdr:from>
    <xdr:to>
      <xdr:col>24</xdr:col>
      <xdr:colOff>63500</xdr:colOff>
      <xdr:row>98</xdr:row>
      <xdr:rowOff>3683</xdr:rowOff>
    </xdr:to>
    <xdr:cxnSp macro="">
      <xdr:nvCxnSpPr>
        <xdr:cNvPr id="236" name="直線コネクタ 235"/>
        <xdr:cNvCxnSpPr/>
      </xdr:nvCxnSpPr>
      <xdr:spPr>
        <a:xfrm>
          <a:off x="3797300" y="16737388"/>
          <a:ext cx="838200" cy="6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106738</xdr:rowOff>
    </xdr:from>
    <xdr:to>
      <xdr:col>19</xdr:col>
      <xdr:colOff>177800</xdr:colOff>
      <xdr:row>99</xdr:row>
      <xdr:rowOff>3781</xdr:rowOff>
    </xdr:to>
    <xdr:cxnSp macro="">
      <xdr:nvCxnSpPr>
        <xdr:cNvPr id="239" name="直線コネクタ 238"/>
        <xdr:cNvCxnSpPr/>
      </xdr:nvCxnSpPr>
      <xdr:spPr>
        <a:xfrm flipV="1">
          <a:off x="2908300" y="16737388"/>
          <a:ext cx="889000" cy="23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3781</xdr:rowOff>
    </xdr:from>
    <xdr:to>
      <xdr:col>15</xdr:col>
      <xdr:colOff>50800</xdr:colOff>
      <xdr:row>99</xdr:row>
      <xdr:rowOff>63925</xdr:rowOff>
    </xdr:to>
    <xdr:cxnSp macro="">
      <xdr:nvCxnSpPr>
        <xdr:cNvPr id="242" name="直線コネクタ 241"/>
        <xdr:cNvCxnSpPr/>
      </xdr:nvCxnSpPr>
      <xdr:spPr>
        <a:xfrm flipV="1">
          <a:off x="2019300" y="16977331"/>
          <a:ext cx="889000" cy="6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3" name="フローチャート: 判断 242"/>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37885</xdr:rowOff>
    </xdr:from>
    <xdr:ext cx="534377" cy="259045"/>
    <xdr:sp macro="" textlink="">
      <xdr:nvSpPr>
        <xdr:cNvPr id="244" name="テキスト ボックス 243"/>
        <xdr:cNvSpPr txBox="1"/>
      </xdr:nvSpPr>
      <xdr:spPr>
        <a:xfrm>
          <a:off x="2641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63925</xdr:rowOff>
    </xdr:from>
    <xdr:to>
      <xdr:col>10</xdr:col>
      <xdr:colOff>114300</xdr:colOff>
      <xdr:row>99</xdr:row>
      <xdr:rowOff>109133</xdr:rowOff>
    </xdr:to>
    <xdr:cxnSp macro="">
      <xdr:nvCxnSpPr>
        <xdr:cNvPr id="245" name="直線コネクタ 244"/>
        <xdr:cNvCxnSpPr/>
      </xdr:nvCxnSpPr>
      <xdr:spPr>
        <a:xfrm flipV="1">
          <a:off x="1130300" y="17037475"/>
          <a:ext cx="8890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6" name="フローチャート: 判断 245"/>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76170</xdr:rowOff>
    </xdr:from>
    <xdr:ext cx="534377" cy="259045"/>
    <xdr:sp macro="" textlink="">
      <xdr:nvSpPr>
        <xdr:cNvPr id="247" name="テキスト ボックス 246"/>
        <xdr:cNvSpPr txBox="1"/>
      </xdr:nvSpPr>
      <xdr:spPr>
        <a:xfrm>
          <a:off x="1752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48" name="フローチャート: 判断 247"/>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118592</xdr:rowOff>
    </xdr:from>
    <xdr:ext cx="534377" cy="259045"/>
    <xdr:sp macro="" textlink="">
      <xdr:nvSpPr>
        <xdr:cNvPr id="249" name="テキスト ボックス 248"/>
        <xdr:cNvSpPr txBox="1"/>
      </xdr:nvSpPr>
      <xdr:spPr>
        <a:xfrm>
          <a:off x="863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124333</xdr:rowOff>
    </xdr:from>
    <xdr:to>
      <xdr:col>24</xdr:col>
      <xdr:colOff>114300</xdr:colOff>
      <xdr:row>98</xdr:row>
      <xdr:rowOff>54483</xdr:rowOff>
    </xdr:to>
    <xdr:sp macro="" textlink="">
      <xdr:nvSpPr>
        <xdr:cNvPr id="255" name="楕円 254"/>
        <xdr:cNvSpPr/>
      </xdr:nvSpPr>
      <xdr:spPr>
        <a:xfrm>
          <a:off x="4584700" y="16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102760</xdr:rowOff>
    </xdr:from>
    <xdr:ext cx="534377" cy="259045"/>
    <xdr:sp macro="" textlink="">
      <xdr:nvSpPr>
        <xdr:cNvPr id="256" name="扶助費該当値テキスト"/>
        <xdr:cNvSpPr txBox="1"/>
      </xdr:nvSpPr>
      <xdr:spPr>
        <a:xfrm>
          <a:off x="4686300" y="167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55938</xdr:rowOff>
    </xdr:from>
    <xdr:to>
      <xdr:col>20</xdr:col>
      <xdr:colOff>38100</xdr:colOff>
      <xdr:row>97</xdr:row>
      <xdr:rowOff>157538</xdr:rowOff>
    </xdr:to>
    <xdr:sp macro="" textlink="">
      <xdr:nvSpPr>
        <xdr:cNvPr id="257" name="楕円 256"/>
        <xdr:cNvSpPr/>
      </xdr:nvSpPr>
      <xdr:spPr>
        <a:xfrm>
          <a:off x="3746500" y="166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148665</xdr:rowOff>
    </xdr:from>
    <xdr:ext cx="534377" cy="259045"/>
    <xdr:sp macro="" textlink="">
      <xdr:nvSpPr>
        <xdr:cNvPr id="258" name="テキスト ボックス 257"/>
        <xdr:cNvSpPr txBox="1"/>
      </xdr:nvSpPr>
      <xdr:spPr>
        <a:xfrm>
          <a:off x="3530111" y="167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124431</xdr:rowOff>
    </xdr:from>
    <xdr:to>
      <xdr:col>15</xdr:col>
      <xdr:colOff>101600</xdr:colOff>
      <xdr:row>99</xdr:row>
      <xdr:rowOff>54581</xdr:rowOff>
    </xdr:to>
    <xdr:sp macro="" textlink="">
      <xdr:nvSpPr>
        <xdr:cNvPr id="259" name="楕円 258"/>
        <xdr:cNvSpPr/>
      </xdr:nvSpPr>
      <xdr:spPr>
        <a:xfrm>
          <a:off x="2857500" y="169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45708</xdr:rowOff>
    </xdr:from>
    <xdr:ext cx="534377" cy="259045"/>
    <xdr:sp macro="" textlink="">
      <xdr:nvSpPr>
        <xdr:cNvPr id="260" name="テキスト ボックス 259"/>
        <xdr:cNvSpPr txBox="1"/>
      </xdr:nvSpPr>
      <xdr:spPr>
        <a:xfrm>
          <a:off x="2641111" y="170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13125</xdr:rowOff>
    </xdr:from>
    <xdr:to>
      <xdr:col>10</xdr:col>
      <xdr:colOff>165100</xdr:colOff>
      <xdr:row>99</xdr:row>
      <xdr:rowOff>114725</xdr:rowOff>
    </xdr:to>
    <xdr:sp macro="" textlink="">
      <xdr:nvSpPr>
        <xdr:cNvPr id="261" name="楕円 260"/>
        <xdr:cNvSpPr/>
      </xdr:nvSpPr>
      <xdr:spPr>
        <a:xfrm>
          <a:off x="1968500" y="169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105852</xdr:rowOff>
    </xdr:from>
    <xdr:ext cx="534377" cy="259045"/>
    <xdr:sp macro="" textlink="">
      <xdr:nvSpPr>
        <xdr:cNvPr id="262" name="テキスト ボックス 261"/>
        <xdr:cNvSpPr txBox="1"/>
      </xdr:nvSpPr>
      <xdr:spPr>
        <a:xfrm>
          <a:off x="1752111" y="1707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58333</xdr:rowOff>
    </xdr:from>
    <xdr:to>
      <xdr:col>6</xdr:col>
      <xdr:colOff>38100</xdr:colOff>
      <xdr:row>99</xdr:row>
      <xdr:rowOff>159933</xdr:rowOff>
    </xdr:to>
    <xdr:sp macro="" textlink="">
      <xdr:nvSpPr>
        <xdr:cNvPr id="263" name="楕円 262"/>
        <xdr:cNvSpPr/>
      </xdr:nvSpPr>
      <xdr:spPr>
        <a:xfrm>
          <a:off x="1079500" y="170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151060</xdr:rowOff>
    </xdr:from>
    <xdr:ext cx="534377" cy="259045"/>
    <xdr:sp macro="" textlink="">
      <xdr:nvSpPr>
        <xdr:cNvPr id="264" name="テキスト ボックス 263"/>
        <xdr:cNvSpPr txBox="1"/>
      </xdr:nvSpPr>
      <xdr:spPr>
        <a:xfrm>
          <a:off x="863111" y="171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52498</xdr:rowOff>
    </xdr:from>
    <xdr:to>
      <xdr:col>54</xdr:col>
      <xdr:colOff>189865</xdr:colOff>
      <xdr:row>37</xdr:row>
      <xdr:rowOff>162858</xdr:rowOff>
    </xdr:to>
    <xdr:cxnSp macro="">
      <xdr:nvCxnSpPr>
        <xdr:cNvPr id="286" name="直線コネクタ 285"/>
        <xdr:cNvCxnSpPr/>
      </xdr:nvCxnSpPr>
      <xdr:spPr>
        <a:xfrm flipV="1">
          <a:off x="10475595" y="5881798"/>
          <a:ext cx="1270" cy="62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166685</xdr:rowOff>
    </xdr:from>
    <xdr:ext cx="534377" cy="259045"/>
    <xdr:sp macro="" textlink="">
      <xdr:nvSpPr>
        <xdr:cNvPr id="287" name="補助費等最小値テキスト"/>
        <xdr:cNvSpPr txBox="1"/>
      </xdr:nvSpPr>
      <xdr:spPr>
        <a:xfrm>
          <a:off x="10528300" y="65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162858</xdr:rowOff>
    </xdr:from>
    <xdr:to>
      <xdr:col>55</xdr:col>
      <xdr:colOff>88900</xdr:colOff>
      <xdr:row>37</xdr:row>
      <xdr:rowOff>162858</xdr:rowOff>
    </xdr:to>
    <xdr:cxnSp macro="">
      <xdr:nvCxnSpPr>
        <xdr:cNvPr id="288" name="直線コネクタ 287"/>
        <xdr:cNvCxnSpPr/>
      </xdr:nvCxnSpPr>
      <xdr:spPr>
        <a:xfrm>
          <a:off x="10388600" y="650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170625</xdr:rowOff>
    </xdr:from>
    <xdr:ext cx="599010" cy="259045"/>
    <xdr:sp macro="" textlink="">
      <xdr:nvSpPr>
        <xdr:cNvPr id="289" name="補助費等最大値テキスト"/>
        <xdr:cNvSpPr txBox="1"/>
      </xdr:nvSpPr>
      <xdr:spPr>
        <a:xfrm>
          <a:off x="10528300" y="565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52498</xdr:rowOff>
    </xdr:from>
    <xdr:to>
      <xdr:col>55</xdr:col>
      <xdr:colOff>88900</xdr:colOff>
      <xdr:row>34</xdr:row>
      <xdr:rowOff>52498</xdr:rowOff>
    </xdr:to>
    <xdr:cxnSp macro="">
      <xdr:nvCxnSpPr>
        <xdr:cNvPr id="290" name="直線コネクタ 289"/>
        <xdr:cNvCxnSpPr/>
      </xdr:nvCxnSpPr>
      <xdr:spPr>
        <a:xfrm>
          <a:off x="10388600" y="588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110796</xdr:rowOff>
    </xdr:from>
    <xdr:to>
      <xdr:col>55</xdr:col>
      <xdr:colOff>0</xdr:colOff>
      <xdr:row>34</xdr:row>
      <xdr:rowOff>154682</xdr:rowOff>
    </xdr:to>
    <xdr:cxnSp macro="">
      <xdr:nvCxnSpPr>
        <xdr:cNvPr id="291" name="直線コネクタ 290"/>
        <xdr:cNvCxnSpPr/>
      </xdr:nvCxnSpPr>
      <xdr:spPr>
        <a:xfrm flipV="1">
          <a:off x="9639300" y="5940096"/>
          <a:ext cx="838200" cy="4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40714</xdr:rowOff>
    </xdr:from>
    <xdr:ext cx="534377" cy="259045"/>
    <xdr:sp macro="" textlink="">
      <xdr:nvSpPr>
        <xdr:cNvPr id="292" name="補助費等平均値テキスト"/>
        <xdr:cNvSpPr txBox="1"/>
      </xdr:nvSpPr>
      <xdr:spPr>
        <a:xfrm>
          <a:off x="10528300" y="6212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62287</xdr:rowOff>
    </xdr:from>
    <xdr:to>
      <xdr:col>55</xdr:col>
      <xdr:colOff>50800</xdr:colOff>
      <xdr:row>36</xdr:row>
      <xdr:rowOff>163887</xdr:rowOff>
    </xdr:to>
    <xdr:sp macro="" textlink="">
      <xdr:nvSpPr>
        <xdr:cNvPr id="293" name="フローチャート: 判断 292"/>
        <xdr:cNvSpPr/>
      </xdr:nvSpPr>
      <xdr:spPr>
        <a:xfrm>
          <a:off x="10426700" y="623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67751</xdr:rowOff>
    </xdr:from>
    <xdr:to>
      <xdr:col>50</xdr:col>
      <xdr:colOff>114300</xdr:colOff>
      <xdr:row>34</xdr:row>
      <xdr:rowOff>154682</xdr:rowOff>
    </xdr:to>
    <xdr:cxnSp macro="">
      <xdr:nvCxnSpPr>
        <xdr:cNvPr id="294" name="直線コネクタ 293"/>
        <xdr:cNvCxnSpPr/>
      </xdr:nvCxnSpPr>
      <xdr:spPr>
        <a:xfrm>
          <a:off x="8750300" y="5211251"/>
          <a:ext cx="889000" cy="77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76263</xdr:rowOff>
    </xdr:from>
    <xdr:to>
      <xdr:col>50</xdr:col>
      <xdr:colOff>165100</xdr:colOff>
      <xdr:row>37</xdr:row>
      <xdr:rowOff>6413</xdr:rowOff>
    </xdr:to>
    <xdr:sp macro="" textlink="">
      <xdr:nvSpPr>
        <xdr:cNvPr id="295" name="フローチャート: 判断 294"/>
        <xdr:cNvSpPr/>
      </xdr:nvSpPr>
      <xdr:spPr>
        <a:xfrm>
          <a:off x="9588500" y="624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168990</xdr:rowOff>
    </xdr:from>
    <xdr:ext cx="534377" cy="259045"/>
    <xdr:sp macro="" textlink="">
      <xdr:nvSpPr>
        <xdr:cNvPr id="296" name="テキスト ボックス 295"/>
        <xdr:cNvSpPr txBox="1"/>
      </xdr:nvSpPr>
      <xdr:spPr>
        <a:xfrm>
          <a:off x="9372111" y="634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67751</xdr:rowOff>
    </xdr:from>
    <xdr:to>
      <xdr:col>45</xdr:col>
      <xdr:colOff>177800</xdr:colOff>
      <xdr:row>36</xdr:row>
      <xdr:rowOff>45261</xdr:rowOff>
    </xdr:to>
    <xdr:cxnSp macro="">
      <xdr:nvCxnSpPr>
        <xdr:cNvPr id="297" name="直線コネクタ 296"/>
        <xdr:cNvCxnSpPr/>
      </xdr:nvCxnSpPr>
      <xdr:spPr>
        <a:xfrm flipV="1">
          <a:off x="7861300" y="5211251"/>
          <a:ext cx="889000" cy="100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32129</xdr:rowOff>
    </xdr:from>
    <xdr:to>
      <xdr:col>46</xdr:col>
      <xdr:colOff>38100</xdr:colOff>
      <xdr:row>34</xdr:row>
      <xdr:rowOff>133729</xdr:rowOff>
    </xdr:to>
    <xdr:sp macro="" textlink="">
      <xdr:nvSpPr>
        <xdr:cNvPr id="298" name="フローチャート: 判断 297"/>
        <xdr:cNvSpPr/>
      </xdr:nvSpPr>
      <xdr:spPr>
        <a:xfrm>
          <a:off x="86995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124856</xdr:rowOff>
    </xdr:from>
    <xdr:ext cx="599010" cy="259045"/>
    <xdr:sp macro="" textlink="">
      <xdr:nvSpPr>
        <xdr:cNvPr id="299" name="テキスト ボックス 298"/>
        <xdr:cNvSpPr txBox="1"/>
      </xdr:nvSpPr>
      <xdr:spPr>
        <a:xfrm>
          <a:off x="8450795" y="595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164645</xdr:rowOff>
    </xdr:from>
    <xdr:to>
      <xdr:col>41</xdr:col>
      <xdr:colOff>50800</xdr:colOff>
      <xdr:row>36</xdr:row>
      <xdr:rowOff>45261</xdr:rowOff>
    </xdr:to>
    <xdr:cxnSp macro="">
      <xdr:nvCxnSpPr>
        <xdr:cNvPr id="300" name="直線コネクタ 299"/>
        <xdr:cNvCxnSpPr/>
      </xdr:nvCxnSpPr>
      <xdr:spPr>
        <a:xfrm>
          <a:off x="6972300" y="6165395"/>
          <a:ext cx="889000" cy="5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34644</xdr:rowOff>
    </xdr:from>
    <xdr:to>
      <xdr:col>41</xdr:col>
      <xdr:colOff>101600</xdr:colOff>
      <xdr:row>37</xdr:row>
      <xdr:rowOff>136244</xdr:rowOff>
    </xdr:to>
    <xdr:sp macro="" textlink="">
      <xdr:nvSpPr>
        <xdr:cNvPr id="301" name="フローチャート: 判断 300"/>
        <xdr:cNvSpPr/>
      </xdr:nvSpPr>
      <xdr:spPr>
        <a:xfrm>
          <a:off x="7810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127371</xdr:rowOff>
    </xdr:from>
    <xdr:ext cx="534377" cy="259045"/>
    <xdr:sp macro="" textlink="">
      <xdr:nvSpPr>
        <xdr:cNvPr id="302" name="テキスト ボックス 301"/>
        <xdr:cNvSpPr txBox="1"/>
      </xdr:nvSpPr>
      <xdr:spPr>
        <a:xfrm>
          <a:off x="7594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53494</xdr:rowOff>
    </xdr:from>
    <xdr:to>
      <xdr:col>36</xdr:col>
      <xdr:colOff>165100</xdr:colOff>
      <xdr:row>37</xdr:row>
      <xdr:rowOff>155094</xdr:rowOff>
    </xdr:to>
    <xdr:sp macro="" textlink="">
      <xdr:nvSpPr>
        <xdr:cNvPr id="303" name="フローチャート: 判断 302"/>
        <xdr:cNvSpPr/>
      </xdr:nvSpPr>
      <xdr:spPr>
        <a:xfrm>
          <a:off x="6921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146221</xdr:rowOff>
    </xdr:from>
    <xdr:ext cx="534377" cy="259045"/>
    <xdr:sp macro="" textlink="">
      <xdr:nvSpPr>
        <xdr:cNvPr id="304" name="テキスト ボックス 303"/>
        <xdr:cNvSpPr txBox="1"/>
      </xdr:nvSpPr>
      <xdr:spPr>
        <a:xfrm>
          <a:off x="6705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59996</xdr:rowOff>
    </xdr:from>
    <xdr:to>
      <xdr:col>55</xdr:col>
      <xdr:colOff>50800</xdr:colOff>
      <xdr:row>34</xdr:row>
      <xdr:rowOff>161596</xdr:rowOff>
    </xdr:to>
    <xdr:sp macro="" textlink="">
      <xdr:nvSpPr>
        <xdr:cNvPr id="310" name="楕円 309"/>
        <xdr:cNvSpPr/>
      </xdr:nvSpPr>
      <xdr:spPr>
        <a:xfrm>
          <a:off x="10426700" y="588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146373</xdr:rowOff>
    </xdr:from>
    <xdr:ext cx="599010" cy="259045"/>
    <xdr:sp macro="" textlink="">
      <xdr:nvSpPr>
        <xdr:cNvPr id="311" name="補助費等該当値テキスト"/>
        <xdr:cNvSpPr txBox="1"/>
      </xdr:nvSpPr>
      <xdr:spPr>
        <a:xfrm>
          <a:off x="10528300" y="580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103882</xdr:rowOff>
    </xdr:from>
    <xdr:to>
      <xdr:col>50</xdr:col>
      <xdr:colOff>165100</xdr:colOff>
      <xdr:row>35</xdr:row>
      <xdr:rowOff>34032</xdr:rowOff>
    </xdr:to>
    <xdr:sp macro="" textlink="">
      <xdr:nvSpPr>
        <xdr:cNvPr id="312" name="楕円 311"/>
        <xdr:cNvSpPr/>
      </xdr:nvSpPr>
      <xdr:spPr>
        <a:xfrm>
          <a:off x="9588500" y="593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50559</xdr:rowOff>
    </xdr:from>
    <xdr:ext cx="599010" cy="259045"/>
    <xdr:sp macro="" textlink="">
      <xdr:nvSpPr>
        <xdr:cNvPr id="313" name="テキスト ボックス 312"/>
        <xdr:cNvSpPr txBox="1"/>
      </xdr:nvSpPr>
      <xdr:spPr>
        <a:xfrm>
          <a:off x="9339795" y="570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16951</xdr:rowOff>
    </xdr:from>
    <xdr:to>
      <xdr:col>46</xdr:col>
      <xdr:colOff>38100</xdr:colOff>
      <xdr:row>30</xdr:row>
      <xdr:rowOff>118551</xdr:rowOff>
    </xdr:to>
    <xdr:sp macro="" textlink="">
      <xdr:nvSpPr>
        <xdr:cNvPr id="314" name="楕円 313"/>
        <xdr:cNvSpPr/>
      </xdr:nvSpPr>
      <xdr:spPr>
        <a:xfrm>
          <a:off x="8699500" y="51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135078</xdr:rowOff>
    </xdr:from>
    <xdr:ext cx="599010" cy="259045"/>
    <xdr:sp macro="" textlink="">
      <xdr:nvSpPr>
        <xdr:cNvPr id="315" name="テキスト ボックス 314"/>
        <xdr:cNvSpPr txBox="1"/>
      </xdr:nvSpPr>
      <xdr:spPr>
        <a:xfrm>
          <a:off x="8450795" y="493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165911</xdr:rowOff>
    </xdr:from>
    <xdr:to>
      <xdr:col>41</xdr:col>
      <xdr:colOff>101600</xdr:colOff>
      <xdr:row>36</xdr:row>
      <xdr:rowOff>96061</xdr:rowOff>
    </xdr:to>
    <xdr:sp macro="" textlink="">
      <xdr:nvSpPr>
        <xdr:cNvPr id="316" name="楕円 315"/>
        <xdr:cNvSpPr/>
      </xdr:nvSpPr>
      <xdr:spPr>
        <a:xfrm>
          <a:off x="7810500" y="61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112588</xdr:rowOff>
    </xdr:from>
    <xdr:ext cx="534377" cy="259045"/>
    <xdr:sp macro="" textlink="">
      <xdr:nvSpPr>
        <xdr:cNvPr id="317" name="テキスト ボックス 316"/>
        <xdr:cNvSpPr txBox="1"/>
      </xdr:nvSpPr>
      <xdr:spPr>
        <a:xfrm>
          <a:off x="7594111" y="594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113845</xdr:rowOff>
    </xdr:from>
    <xdr:to>
      <xdr:col>36</xdr:col>
      <xdr:colOff>165100</xdr:colOff>
      <xdr:row>36</xdr:row>
      <xdr:rowOff>43995</xdr:rowOff>
    </xdr:to>
    <xdr:sp macro="" textlink="">
      <xdr:nvSpPr>
        <xdr:cNvPr id="318" name="楕円 317"/>
        <xdr:cNvSpPr/>
      </xdr:nvSpPr>
      <xdr:spPr>
        <a:xfrm>
          <a:off x="6921500" y="61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60522</xdr:rowOff>
    </xdr:from>
    <xdr:ext cx="599010" cy="259045"/>
    <xdr:sp macro="" textlink="">
      <xdr:nvSpPr>
        <xdr:cNvPr id="319" name="テキスト ボックス 318"/>
        <xdr:cNvSpPr txBox="1"/>
      </xdr:nvSpPr>
      <xdr:spPr>
        <a:xfrm>
          <a:off x="6672795" y="588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133871</xdr:rowOff>
    </xdr:from>
    <xdr:to>
      <xdr:col>54</xdr:col>
      <xdr:colOff>189865</xdr:colOff>
      <xdr:row>59</xdr:row>
      <xdr:rowOff>13963</xdr:rowOff>
    </xdr:to>
    <xdr:cxnSp macro="">
      <xdr:nvCxnSpPr>
        <xdr:cNvPr id="345" name="直線コネクタ 344"/>
        <xdr:cNvCxnSpPr/>
      </xdr:nvCxnSpPr>
      <xdr:spPr>
        <a:xfrm flipV="1">
          <a:off x="10475595" y="9735071"/>
          <a:ext cx="1270" cy="39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17790</xdr:rowOff>
    </xdr:from>
    <xdr:ext cx="534377" cy="259045"/>
    <xdr:sp macro="" textlink="">
      <xdr:nvSpPr>
        <xdr:cNvPr id="346" name="普通建設事業費最小値テキスト"/>
        <xdr:cNvSpPr txBox="1"/>
      </xdr:nvSpPr>
      <xdr:spPr>
        <a:xfrm>
          <a:off x="10528300" y="1013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13963</xdr:rowOff>
    </xdr:from>
    <xdr:to>
      <xdr:col>55</xdr:col>
      <xdr:colOff>88900</xdr:colOff>
      <xdr:row>59</xdr:row>
      <xdr:rowOff>13963</xdr:rowOff>
    </xdr:to>
    <xdr:cxnSp macro="">
      <xdr:nvCxnSpPr>
        <xdr:cNvPr id="347" name="直線コネクタ 346"/>
        <xdr:cNvCxnSpPr/>
      </xdr:nvCxnSpPr>
      <xdr:spPr>
        <a:xfrm>
          <a:off x="10388600" y="1012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80548</xdr:rowOff>
    </xdr:from>
    <xdr:ext cx="599010" cy="259045"/>
    <xdr:sp macro="" textlink="">
      <xdr:nvSpPr>
        <xdr:cNvPr id="348" name="普通建設事業費最大値テキスト"/>
        <xdr:cNvSpPr txBox="1"/>
      </xdr:nvSpPr>
      <xdr:spPr>
        <a:xfrm>
          <a:off x="10528300" y="95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133871</xdr:rowOff>
    </xdr:from>
    <xdr:to>
      <xdr:col>55</xdr:col>
      <xdr:colOff>88900</xdr:colOff>
      <xdr:row>56</xdr:row>
      <xdr:rowOff>133871</xdr:rowOff>
    </xdr:to>
    <xdr:cxnSp macro="">
      <xdr:nvCxnSpPr>
        <xdr:cNvPr id="349" name="直線コネクタ 348"/>
        <xdr:cNvCxnSpPr/>
      </xdr:nvCxnSpPr>
      <xdr:spPr>
        <a:xfrm>
          <a:off x="10388600" y="97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18503</xdr:rowOff>
    </xdr:from>
    <xdr:to>
      <xdr:col>55</xdr:col>
      <xdr:colOff>0</xdr:colOff>
      <xdr:row>56</xdr:row>
      <xdr:rowOff>133871</xdr:rowOff>
    </xdr:to>
    <xdr:cxnSp macro="">
      <xdr:nvCxnSpPr>
        <xdr:cNvPr id="350" name="直線コネクタ 349"/>
        <xdr:cNvCxnSpPr/>
      </xdr:nvCxnSpPr>
      <xdr:spPr>
        <a:xfrm>
          <a:off x="9639300" y="9276803"/>
          <a:ext cx="838200" cy="45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134904</xdr:rowOff>
    </xdr:from>
    <xdr:ext cx="534377" cy="259045"/>
    <xdr:sp macro="" textlink="">
      <xdr:nvSpPr>
        <xdr:cNvPr id="351" name="普通建設事業費平均値テキスト"/>
        <xdr:cNvSpPr txBox="1"/>
      </xdr:nvSpPr>
      <xdr:spPr>
        <a:xfrm>
          <a:off x="10528300" y="990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156477</xdr:rowOff>
    </xdr:from>
    <xdr:to>
      <xdr:col>55</xdr:col>
      <xdr:colOff>50800</xdr:colOff>
      <xdr:row>58</xdr:row>
      <xdr:rowOff>86627</xdr:rowOff>
    </xdr:to>
    <xdr:sp macro="" textlink="">
      <xdr:nvSpPr>
        <xdr:cNvPr id="352" name="フローチャート: 判断 351"/>
        <xdr:cNvSpPr/>
      </xdr:nvSpPr>
      <xdr:spPr>
        <a:xfrm>
          <a:off x="10426700" y="992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135341</xdr:rowOff>
    </xdr:from>
    <xdr:to>
      <xdr:col>50</xdr:col>
      <xdr:colOff>114300</xdr:colOff>
      <xdr:row>54</xdr:row>
      <xdr:rowOff>18503</xdr:rowOff>
    </xdr:to>
    <xdr:cxnSp macro="">
      <xdr:nvCxnSpPr>
        <xdr:cNvPr id="353" name="直線コネクタ 352"/>
        <xdr:cNvCxnSpPr/>
      </xdr:nvCxnSpPr>
      <xdr:spPr>
        <a:xfrm>
          <a:off x="8750300" y="8707841"/>
          <a:ext cx="889000" cy="56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156269</xdr:rowOff>
    </xdr:from>
    <xdr:to>
      <xdr:col>50</xdr:col>
      <xdr:colOff>165100</xdr:colOff>
      <xdr:row>58</xdr:row>
      <xdr:rowOff>86419</xdr:rowOff>
    </xdr:to>
    <xdr:sp macro="" textlink="">
      <xdr:nvSpPr>
        <xdr:cNvPr id="354" name="フローチャート: 判断 353"/>
        <xdr:cNvSpPr/>
      </xdr:nvSpPr>
      <xdr:spPr>
        <a:xfrm>
          <a:off x="9588500" y="992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77546</xdr:rowOff>
    </xdr:from>
    <xdr:ext cx="534377" cy="259045"/>
    <xdr:sp macro="" textlink="">
      <xdr:nvSpPr>
        <xdr:cNvPr id="355" name="テキスト ボックス 354"/>
        <xdr:cNvSpPr txBox="1"/>
      </xdr:nvSpPr>
      <xdr:spPr>
        <a:xfrm>
          <a:off x="9372111" y="100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135341</xdr:rowOff>
    </xdr:from>
    <xdr:to>
      <xdr:col>45</xdr:col>
      <xdr:colOff>177800</xdr:colOff>
      <xdr:row>51</xdr:row>
      <xdr:rowOff>104538</xdr:rowOff>
    </xdr:to>
    <xdr:cxnSp macro="">
      <xdr:nvCxnSpPr>
        <xdr:cNvPr id="356" name="直線コネクタ 355"/>
        <xdr:cNvCxnSpPr/>
      </xdr:nvCxnSpPr>
      <xdr:spPr>
        <a:xfrm flipV="1">
          <a:off x="7861300" y="8707841"/>
          <a:ext cx="889000" cy="14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11137</xdr:rowOff>
    </xdr:from>
    <xdr:to>
      <xdr:col>46</xdr:col>
      <xdr:colOff>38100</xdr:colOff>
      <xdr:row>58</xdr:row>
      <xdr:rowOff>112737</xdr:rowOff>
    </xdr:to>
    <xdr:sp macro="" textlink="">
      <xdr:nvSpPr>
        <xdr:cNvPr id="357" name="フローチャート: 判断 356"/>
        <xdr:cNvSpPr/>
      </xdr:nvSpPr>
      <xdr:spPr>
        <a:xfrm>
          <a:off x="86995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103864</xdr:rowOff>
    </xdr:from>
    <xdr:ext cx="534377" cy="259045"/>
    <xdr:sp macro="" textlink="">
      <xdr:nvSpPr>
        <xdr:cNvPr id="358" name="テキスト ボックス 357"/>
        <xdr:cNvSpPr txBox="1"/>
      </xdr:nvSpPr>
      <xdr:spPr>
        <a:xfrm>
          <a:off x="8483111" y="1004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122976</xdr:rowOff>
    </xdr:from>
    <xdr:to>
      <xdr:col>41</xdr:col>
      <xdr:colOff>50800</xdr:colOff>
      <xdr:row>51</xdr:row>
      <xdr:rowOff>104538</xdr:rowOff>
    </xdr:to>
    <xdr:cxnSp macro="">
      <xdr:nvCxnSpPr>
        <xdr:cNvPr id="359" name="直線コネクタ 358"/>
        <xdr:cNvCxnSpPr/>
      </xdr:nvCxnSpPr>
      <xdr:spPr>
        <a:xfrm>
          <a:off x="6972300" y="8524026"/>
          <a:ext cx="889000" cy="32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15804</xdr:rowOff>
    </xdr:from>
    <xdr:to>
      <xdr:col>41</xdr:col>
      <xdr:colOff>101600</xdr:colOff>
      <xdr:row>58</xdr:row>
      <xdr:rowOff>117404</xdr:rowOff>
    </xdr:to>
    <xdr:sp macro="" textlink="">
      <xdr:nvSpPr>
        <xdr:cNvPr id="360" name="フローチャート: 判断 359"/>
        <xdr:cNvSpPr/>
      </xdr:nvSpPr>
      <xdr:spPr>
        <a:xfrm>
          <a:off x="7810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108531</xdr:rowOff>
    </xdr:from>
    <xdr:ext cx="534377" cy="259045"/>
    <xdr:sp macro="" textlink="">
      <xdr:nvSpPr>
        <xdr:cNvPr id="361" name="テキスト ボックス 360"/>
        <xdr:cNvSpPr txBox="1"/>
      </xdr:nvSpPr>
      <xdr:spPr>
        <a:xfrm>
          <a:off x="7594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40946</xdr:rowOff>
    </xdr:from>
    <xdr:to>
      <xdr:col>36</xdr:col>
      <xdr:colOff>165100</xdr:colOff>
      <xdr:row>58</xdr:row>
      <xdr:rowOff>142546</xdr:rowOff>
    </xdr:to>
    <xdr:sp macro="" textlink="">
      <xdr:nvSpPr>
        <xdr:cNvPr id="362" name="フローチャート: 判断 361"/>
        <xdr:cNvSpPr/>
      </xdr:nvSpPr>
      <xdr:spPr>
        <a:xfrm>
          <a:off x="6921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133673</xdr:rowOff>
    </xdr:from>
    <xdr:ext cx="534377" cy="259045"/>
    <xdr:sp macro="" textlink="">
      <xdr:nvSpPr>
        <xdr:cNvPr id="363" name="テキスト ボックス 362"/>
        <xdr:cNvSpPr txBox="1"/>
      </xdr:nvSpPr>
      <xdr:spPr>
        <a:xfrm>
          <a:off x="6705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83071</xdr:rowOff>
    </xdr:from>
    <xdr:to>
      <xdr:col>55</xdr:col>
      <xdr:colOff>50800</xdr:colOff>
      <xdr:row>57</xdr:row>
      <xdr:rowOff>13221</xdr:rowOff>
    </xdr:to>
    <xdr:sp macro="" textlink="">
      <xdr:nvSpPr>
        <xdr:cNvPr id="369" name="楕円 368"/>
        <xdr:cNvSpPr/>
      </xdr:nvSpPr>
      <xdr:spPr>
        <a:xfrm>
          <a:off x="10426700" y="96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36098</xdr:rowOff>
    </xdr:from>
    <xdr:ext cx="599010" cy="259045"/>
    <xdr:sp macro="" textlink="">
      <xdr:nvSpPr>
        <xdr:cNvPr id="370" name="普通建設事業費該当値テキスト"/>
        <xdr:cNvSpPr txBox="1"/>
      </xdr:nvSpPr>
      <xdr:spPr>
        <a:xfrm>
          <a:off x="10528300" y="96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139153</xdr:rowOff>
    </xdr:from>
    <xdr:to>
      <xdr:col>50</xdr:col>
      <xdr:colOff>165100</xdr:colOff>
      <xdr:row>54</xdr:row>
      <xdr:rowOff>69303</xdr:rowOff>
    </xdr:to>
    <xdr:sp macro="" textlink="">
      <xdr:nvSpPr>
        <xdr:cNvPr id="371" name="楕円 370"/>
        <xdr:cNvSpPr/>
      </xdr:nvSpPr>
      <xdr:spPr>
        <a:xfrm>
          <a:off x="9588500" y="92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85830</xdr:rowOff>
    </xdr:from>
    <xdr:ext cx="599010" cy="259045"/>
    <xdr:sp macro="" textlink="">
      <xdr:nvSpPr>
        <xdr:cNvPr id="372" name="テキスト ボックス 371"/>
        <xdr:cNvSpPr txBox="1"/>
      </xdr:nvSpPr>
      <xdr:spPr>
        <a:xfrm>
          <a:off x="9339795" y="900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84541</xdr:rowOff>
    </xdr:from>
    <xdr:to>
      <xdr:col>46</xdr:col>
      <xdr:colOff>38100</xdr:colOff>
      <xdr:row>51</xdr:row>
      <xdr:rowOff>14691</xdr:rowOff>
    </xdr:to>
    <xdr:sp macro="" textlink="">
      <xdr:nvSpPr>
        <xdr:cNvPr id="373" name="楕円 372"/>
        <xdr:cNvSpPr/>
      </xdr:nvSpPr>
      <xdr:spPr>
        <a:xfrm>
          <a:off x="8699500" y="86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31218</xdr:rowOff>
    </xdr:from>
    <xdr:ext cx="599010" cy="259045"/>
    <xdr:sp macro="" textlink="">
      <xdr:nvSpPr>
        <xdr:cNvPr id="374" name="テキスト ボックス 373"/>
        <xdr:cNvSpPr txBox="1"/>
      </xdr:nvSpPr>
      <xdr:spPr>
        <a:xfrm>
          <a:off x="8450795" y="843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53738</xdr:rowOff>
    </xdr:from>
    <xdr:to>
      <xdr:col>41</xdr:col>
      <xdr:colOff>101600</xdr:colOff>
      <xdr:row>51</xdr:row>
      <xdr:rowOff>155338</xdr:rowOff>
    </xdr:to>
    <xdr:sp macro="" textlink="">
      <xdr:nvSpPr>
        <xdr:cNvPr id="375" name="楕円 374"/>
        <xdr:cNvSpPr/>
      </xdr:nvSpPr>
      <xdr:spPr>
        <a:xfrm>
          <a:off x="7810500" y="87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415</xdr:rowOff>
    </xdr:from>
    <xdr:ext cx="599010" cy="259045"/>
    <xdr:sp macro="" textlink="">
      <xdr:nvSpPr>
        <xdr:cNvPr id="376" name="テキスト ボックス 375"/>
        <xdr:cNvSpPr txBox="1"/>
      </xdr:nvSpPr>
      <xdr:spPr>
        <a:xfrm>
          <a:off x="7561795" y="857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72176</xdr:rowOff>
    </xdr:from>
    <xdr:to>
      <xdr:col>36</xdr:col>
      <xdr:colOff>165100</xdr:colOff>
      <xdr:row>50</xdr:row>
      <xdr:rowOff>2326</xdr:rowOff>
    </xdr:to>
    <xdr:sp macro="" textlink="">
      <xdr:nvSpPr>
        <xdr:cNvPr id="377" name="楕円 376"/>
        <xdr:cNvSpPr/>
      </xdr:nvSpPr>
      <xdr:spPr>
        <a:xfrm>
          <a:off x="6921500" y="84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18853</xdr:rowOff>
    </xdr:from>
    <xdr:ext cx="599010" cy="259045"/>
    <xdr:sp macro="" textlink="">
      <xdr:nvSpPr>
        <xdr:cNvPr id="378" name="テキスト ボックス 377"/>
        <xdr:cNvSpPr txBox="1"/>
      </xdr:nvSpPr>
      <xdr:spPr>
        <a:xfrm>
          <a:off x="6672795" y="824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65412</xdr:rowOff>
    </xdr:from>
    <xdr:to>
      <xdr:col>54</xdr:col>
      <xdr:colOff>189865</xdr:colOff>
      <xdr:row>79</xdr:row>
      <xdr:rowOff>98295</xdr:rowOff>
    </xdr:to>
    <xdr:cxnSp macro="">
      <xdr:nvCxnSpPr>
        <xdr:cNvPr id="404" name="直線コネクタ 403"/>
        <xdr:cNvCxnSpPr/>
      </xdr:nvCxnSpPr>
      <xdr:spPr>
        <a:xfrm flipV="1">
          <a:off x="10475595" y="13267062"/>
          <a:ext cx="1270" cy="375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102122</xdr:rowOff>
    </xdr:from>
    <xdr:ext cx="378565" cy="259045"/>
    <xdr:sp macro="" textlink="">
      <xdr:nvSpPr>
        <xdr:cNvPr id="405" name="普通建設事業費 （ うち新規整備　）最小値テキスト"/>
        <xdr:cNvSpPr txBox="1"/>
      </xdr:nvSpPr>
      <xdr:spPr>
        <a:xfrm>
          <a:off x="10528300" y="1364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98295</xdr:rowOff>
    </xdr:from>
    <xdr:to>
      <xdr:col>55</xdr:col>
      <xdr:colOff>88900</xdr:colOff>
      <xdr:row>79</xdr:row>
      <xdr:rowOff>98295</xdr:rowOff>
    </xdr:to>
    <xdr:cxnSp macro="">
      <xdr:nvCxnSpPr>
        <xdr:cNvPr id="406" name="直線コネクタ 405"/>
        <xdr:cNvCxnSpPr/>
      </xdr:nvCxnSpPr>
      <xdr:spPr>
        <a:xfrm>
          <a:off x="10388600" y="1364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12089</xdr:rowOff>
    </xdr:from>
    <xdr:ext cx="599010" cy="259045"/>
    <xdr:sp macro="" textlink="">
      <xdr:nvSpPr>
        <xdr:cNvPr id="407" name="普通建設事業費 （ うち新規整備　）最大値テキスト"/>
        <xdr:cNvSpPr txBox="1"/>
      </xdr:nvSpPr>
      <xdr:spPr>
        <a:xfrm>
          <a:off x="10528300" y="1304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65412</xdr:rowOff>
    </xdr:from>
    <xdr:to>
      <xdr:col>55</xdr:col>
      <xdr:colOff>88900</xdr:colOff>
      <xdr:row>77</xdr:row>
      <xdr:rowOff>65412</xdr:rowOff>
    </xdr:to>
    <xdr:cxnSp macro="">
      <xdr:nvCxnSpPr>
        <xdr:cNvPr id="408" name="直線コネクタ 407"/>
        <xdr:cNvCxnSpPr/>
      </xdr:nvCxnSpPr>
      <xdr:spPr>
        <a:xfrm>
          <a:off x="10388600" y="1326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45298</xdr:rowOff>
    </xdr:from>
    <xdr:to>
      <xdr:col>55</xdr:col>
      <xdr:colOff>0</xdr:colOff>
      <xdr:row>77</xdr:row>
      <xdr:rowOff>65412</xdr:rowOff>
    </xdr:to>
    <xdr:cxnSp macro="">
      <xdr:nvCxnSpPr>
        <xdr:cNvPr id="409" name="直線コネクタ 408"/>
        <xdr:cNvCxnSpPr/>
      </xdr:nvCxnSpPr>
      <xdr:spPr>
        <a:xfrm>
          <a:off x="9639300" y="12904048"/>
          <a:ext cx="838200" cy="36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143611</xdr:rowOff>
    </xdr:from>
    <xdr:ext cx="534377" cy="259045"/>
    <xdr:sp macro="" textlink="">
      <xdr:nvSpPr>
        <xdr:cNvPr id="410" name="普通建設事業費 （ うち新規整備　）平均値テキスト"/>
        <xdr:cNvSpPr txBox="1"/>
      </xdr:nvSpPr>
      <xdr:spPr>
        <a:xfrm>
          <a:off x="10528300" y="1351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165184</xdr:rowOff>
    </xdr:from>
    <xdr:to>
      <xdr:col>55</xdr:col>
      <xdr:colOff>50800</xdr:colOff>
      <xdr:row>79</xdr:row>
      <xdr:rowOff>95334</xdr:rowOff>
    </xdr:to>
    <xdr:sp macro="" textlink="">
      <xdr:nvSpPr>
        <xdr:cNvPr id="411" name="フローチャート: 判断 410"/>
        <xdr:cNvSpPr/>
      </xdr:nvSpPr>
      <xdr:spPr>
        <a:xfrm>
          <a:off x="10426700" y="1353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68952</xdr:rowOff>
    </xdr:from>
    <xdr:to>
      <xdr:col>50</xdr:col>
      <xdr:colOff>114300</xdr:colOff>
      <xdr:row>75</xdr:row>
      <xdr:rowOff>45298</xdr:rowOff>
    </xdr:to>
    <xdr:cxnSp macro="">
      <xdr:nvCxnSpPr>
        <xdr:cNvPr id="412" name="直線コネクタ 411"/>
        <xdr:cNvCxnSpPr/>
      </xdr:nvCxnSpPr>
      <xdr:spPr>
        <a:xfrm>
          <a:off x="8750300" y="12584802"/>
          <a:ext cx="889000" cy="3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165387</xdr:rowOff>
    </xdr:from>
    <xdr:to>
      <xdr:col>50</xdr:col>
      <xdr:colOff>165100</xdr:colOff>
      <xdr:row>79</xdr:row>
      <xdr:rowOff>95537</xdr:rowOff>
    </xdr:to>
    <xdr:sp macro="" textlink="">
      <xdr:nvSpPr>
        <xdr:cNvPr id="413" name="フローチャート: 判断 412"/>
        <xdr:cNvSpPr/>
      </xdr:nvSpPr>
      <xdr:spPr>
        <a:xfrm>
          <a:off x="9588500" y="1353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86664</xdr:rowOff>
    </xdr:from>
    <xdr:ext cx="534377" cy="259045"/>
    <xdr:sp macro="" textlink="">
      <xdr:nvSpPr>
        <xdr:cNvPr id="414" name="テキスト ボックス 413"/>
        <xdr:cNvSpPr txBox="1"/>
      </xdr:nvSpPr>
      <xdr:spPr>
        <a:xfrm>
          <a:off x="9372111" y="136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68952</xdr:rowOff>
    </xdr:from>
    <xdr:to>
      <xdr:col>45</xdr:col>
      <xdr:colOff>177800</xdr:colOff>
      <xdr:row>74</xdr:row>
      <xdr:rowOff>17504</xdr:rowOff>
    </xdr:to>
    <xdr:cxnSp macro="">
      <xdr:nvCxnSpPr>
        <xdr:cNvPr id="415" name="直線コネクタ 414"/>
        <xdr:cNvCxnSpPr/>
      </xdr:nvCxnSpPr>
      <xdr:spPr>
        <a:xfrm flipV="1">
          <a:off x="7861300" y="12584802"/>
          <a:ext cx="889000" cy="1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158965</xdr:rowOff>
    </xdr:from>
    <xdr:to>
      <xdr:col>46</xdr:col>
      <xdr:colOff>38100</xdr:colOff>
      <xdr:row>79</xdr:row>
      <xdr:rowOff>89115</xdr:rowOff>
    </xdr:to>
    <xdr:sp macro="" textlink="">
      <xdr:nvSpPr>
        <xdr:cNvPr id="416" name="フローチャート: 判断 415"/>
        <xdr:cNvSpPr/>
      </xdr:nvSpPr>
      <xdr:spPr>
        <a:xfrm>
          <a:off x="8699500" y="1353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80242</xdr:rowOff>
    </xdr:from>
    <xdr:ext cx="534377" cy="259045"/>
    <xdr:sp macro="" textlink="">
      <xdr:nvSpPr>
        <xdr:cNvPr id="417" name="テキスト ボックス 416"/>
        <xdr:cNvSpPr txBox="1"/>
      </xdr:nvSpPr>
      <xdr:spPr>
        <a:xfrm>
          <a:off x="8483111" y="1362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166195</xdr:rowOff>
    </xdr:from>
    <xdr:to>
      <xdr:col>41</xdr:col>
      <xdr:colOff>50800</xdr:colOff>
      <xdr:row>74</xdr:row>
      <xdr:rowOff>17504</xdr:rowOff>
    </xdr:to>
    <xdr:cxnSp macro="">
      <xdr:nvCxnSpPr>
        <xdr:cNvPr id="418" name="直線コネクタ 417"/>
        <xdr:cNvCxnSpPr/>
      </xdr:nvCxnSpPr>
      <xdr:spPr>
        <a:xfrm>
          <a:off x="6972300" y="12167695"/>
          <a:ext cx="889000" cy="5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162702</xdr:rowOff>
    </xdr:from>
    <xdr:to>
      <xdr:col>41</xdr:col>
      <xdr:colOff>101600</xdr:colOff>
      <xdr:row>79</xdr:row>
      <xdr:rowOff>92852</xdr:rowOff>
    </xdr:to>
    <xdr:sp macro="" textlink="">
      <xdr:nvSpPr>
        <xdr:cNvPr id="419" name="フローチャート: 判断 418"/>
        <xdr:cNvSpPr/>
      </xdr:nvSpPr>
      <xdr:spPr>
        <a:xfrm>
          <a:off x="7810500" y="1353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83979</xdr:rowOff>
    </xdr:from>
    <xdr:ext cx="534377" cy="259045"/>
    <xdr:sp macro="" textlink="">
      <xdr:nvSpPr>
        <xdr:cNvPr id="420" name="テキスト ボックス 419"/>
        <xdr:cNvSpPr txBox="1"/>
      </xdr:nvSpPr>
      <xdr:spPr>
        <a:xfrm>
          <a:off x="7594111" y="1362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1846</xdr:rowOff>
    </xdr:from>
    <xdr:to>
      <xdr:col>36</xdr:col>
      <xdr:colOff>165100</xdr:colOff>
      <xdr:row>79</xdr:row>
      <xdr:rowOff>103446</xdr:rowOff>
    </xdr:to>
    <xdr:sp macro="" textlink="">
      <xdr:nvSpPr>
        <xdr:cNvPr id="421" name="フローチャート: 判断 420"/>
        <xdr:cNvSpPr/>
      </xdr:nvSpPr>
      <xdr:spPr>
        <a:xfrm>
          <a:off x="69215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94573</xdr:rowOff>
    </xdr:from>
    <xdr:ext cx="534377" cy="259045"/>
    <xdr:sp macro="" textlink="">
      <xdr:nvSpPr>
        <xdr:cNvPr id="422" name="テキスト ボックス 421"/>
        <xdr:cNvSpPr txBox="1"/>
      </xdr:nvSpPr>
      <xdr:spPr>
        <a:xfrm>
          <a:off x="6705111" y="1363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14612</xdr:rowOff>
    </xdr:from>
    <xdr:to>
      <xdr:col>55</xdr:col>
      <xdr:colOff>50800</xdr:colOff>
      <xdr:row>77</xdr:row>
      <xdr:rowOff>116212</xdr:rowOff>
    </xdr:to>
    <xdr:sp macro="" textlink="">
      <xdr:nvSpPr>
        <xdr:cNvPr id="428" name="楕円 427"/>
        <xdr:cNvSpPr/>
      </xdr:nvSpPr>
      <xdr:spPr>
        <a:xfrm>
          <a:off x="10426700" y="132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139089</xdr:rowOff>
    </xdr:from>
    <xdr:ext cx="599010" cy="259045"/>
    <xdr:sp macro="" textlink="">
      <xdr:nvSpPr>
        <xdr:cNvPr id="429" name="普通建設事業費 （ うち新規整備　）該当値テキスト"/>
        <xdr:cNvSpPr txBox="1"/>
      </xdr:nvSpPr>
      <xdr:spPr>
        <a:xfrm>
          <a:off x="10528300" y="1316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165948</xdr:rowOff>
    </xdr:from>
    <xdr:to>
      <xdr:col>50</xdr:col>
      <xdr:colOff>165100</xdr:colOff>
      <xdr:row>75</xdr:row>
      <xdr:rowOff>96098</xdr:rowOff>
    </xdr:to>
    <xdr:sp macro="" textlink="">
      <xdr:nvSpPr>
        <xdr:cNvPr id="430" name="楕円 429"/>
        <xdr:cNvSpPr/>
      </xdr:nvSpPr>
      <xdr:spPr>
        <a:xfrm>
          <a:off x="9588500" y="128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112625</xdr:rowOff>
    </xdr:from>
    <xdr:ext cx="599010" cy="259045"/>
    <xdr:sp macro="" textlink="">
      <xdr:nvSpPr>
        <xdr:cNvPr id="431" name="テキスト ボックス 430"/>
        <xdr:cNvSpPr txBox="1"/>
      </xdr:nvSpPr>
      <xdr:spPr>
        <a:xfrm>
          <a:off x="9339795" y="1262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18152</xdr:rowOff>
    </xdr:from>
    <xdr:to>
      <xdr:col>46</xdr:col>
      <xdr:colOff>38100</xdr:colOff>
      <xdr:row>73</xdr:row>
      <xdr:rowOff>119752</xdr:rowOff>
    </xdr:to>
    <xdr:sp macro="" textlink="">
      <xdr:nvSpPr>
        <xdr:cNvPr id="432" name="楕円 431"/>
        <xdr:cNvSpPr/>
      </xdr:nvSpPr>
      <xdr:spPr>
        <a:xfrm>
          <a:off x="8699500" y="125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136279</xdr:rowOff>
    </xdr:from>
    <xdr:ext cx="599010" cy="259045"/>
    <xdr:sp macro="" textlink="">
      <xdr:nvSpPr>
        <xdr:cNvPr id="433" name="テキスト ボックス 432"/>
        <xdr:cNvSpPr txBox="1"/>
      </xdr:nvSpPr>
      <xdr:spPr>
        <a:xfrm>
          <a:off x="8450795" y="1230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138154</xdr:rowOff>
    </xdr:from>
    <xdr:to>
      <xdr:col>41</xdr:col>
      <xdr:colOff>101600</xdr:colOff>
      <xdr:row>74</xdr:row>
      <xdr:rowOff>68304</xdr:rowOff>
    </xdr:to>
    <xdr:sp macro="" textlink="">
      <xdr:nvSpPr>
        <xdr:cNvPr id="434" name="楕円 433"/>
        <xdr:cNvSpPr/>
      </xdr:nvSpPr>
      <xdr:spPr>
        <a:xfrm>
          <a:off x="7810500" y="126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84831</xdr:rowOff>
    </xdr:from>
    <xdr:ext cx="599010" cy="259045"/>
    <xdr:sp macro="" textlink="">
      <xdr:nvSpPr>
        <xdr:cNvPr id="435" name="テキスト ボックス 434"/>
        <xdr:cNvSpPr txBox="1"/>
      </xdr:nvSpPr>
      <xdr:spPr>
        <a:xfrm>
          <a:off x="7561795" y="1242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115395</xdr:rowOff>
    </xdr:from>
    <xdr:to>
      <xdr:col>36</xdr:col>
      <xdr:colOff>165100</xdr:colOff>
      <xdr:row>71</xdr:row>
      <xdr:rowOff>45545</xdr:rowOff>
    </xdr:to>
    <xdr:sp macro="" textlink="">
      <xdr:nvSpPr>
        <xdr:cNvPr id="436" name="楕円 435"/>
        <xdr:cNvSpPr/>
      </xdr:nvSpPr>
      <xdr:spPr>
        <a:xfrm>
          <a:off x="6921500" y="121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62072</xdr:rowOff>
    </xdr:from>
    <xdr:ext cx="599010" cy="259045"/>
    <xdr:sp macro="" textlink="">
      <xdr:nvSpPr>
        <xdr:cNvPr id="437" name="テキスト ボックス 436"/>
        <xdr:cNvSpPr txBox="1"/>
      </xdr:nvSpPr>
      <xdr:spPr>
        <a:xfrm>
          <a:off x="6672795" y="1189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71848</xdr:rowOff>
    </xdr:from>
    <xdr:to>
      <xdr:col>54</xdr:col>
      <xdr:colOff>189865</xdr:colOff>
      <xdr:row>98</xdr:row>
      <xdr:rowOff>118354</xdr:rowOff>
    </xdr:to>
    <xdr:cxnSp macro="">
      <xdr:nvCxnSpPr>
        <xdr:cNvPr id="465" name="直線コネクタ 464"/>
        <xdr:cNvCxnSpPr/>
      </xdr:nvCxnSpPr>
      <xdr:spPr>
        <a:xfrm flipV="1">
          <a:off x="10475595" y="15845248"/>
          <a:ext cx="1270" cy="107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122181</xdr:rowOff>
    </xdr:from>
    <xdr:ext cx="534377" cy="259045"/>
    <xdr:sp macro="" textlink="">
      <xdr:nvSpPr>
        <xdr:cNvPr id="466" name="普通建設事業費 （ うち更新整備　）最小値テキスト"/>
        <xdr:cNvSpPr txBox="1"/>
      </xdr:nvSpPr>
      <xdr:spPr>
        <a:xfrm>
          <a:off x="10528300" y="1692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118354</xdr:rowOff>
    </xdr:from>
    <xdr:to>
      <xdr:col>55</xdr:col>
      <xdr:colOff>88900</xdr:colOff>
      <xdr:row>98</xdr:row>
      <xdr:rowOff>118354</xdr:rowOff>
    </xdr:to>
    <xdr:cxnSp macro="">
      <xdr:nvCxnSpPr>
        <xdr:cNvPr id="467" name="直線コネクタ 466"/>
        <xdr:cNvCxnSpPr/>
      </xdr:nvCxnSpPr>
      <xdr:spPr>
        <a:xfrm>
          <a:off x="10388600" y="1692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18525</xdr:rowOff>
    </xdr:from>
    <xdr:ext cx="534377" cy="259045"/>
    <xdr:sp macro="" textlink="">
      <xdr:nvSpPr>
        <xdr:cNvPr id="468" name="普通建設事業費 （ うち更新整備　）最大値テキスト"/>
        <xdr:cNvSpPr txBox="1"/>
      </xdr:nvSpPr>
      <xdr:spPr>
        <a:xfrm>
          <a:off x="10528300" y="15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71848</xdr:rowOff>
    </xdr:from>
    <xdr:to>
      <xdr:col>55</xdr:col>
      <xdr:colOff>88900</xdr:colOff>
      <xdr:row>92</xdr:row>
      <xdr:rowOff>71848</xdr:rowOff>
    </xdr:to>
    <xdr:cxnSp macro="">
      <xdr:nvCxnSpPr>
        <xdr:cNvPr id="469" name="直線コネクタ 468"/>
        <xdr:cNvCxnSpPr/>
      </xdr:nvCxnSpPr>
      <xdr:spPr>
        <a:xfrm>
          <a:off x="10388600" y="15845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133170</xdr:rowOff>
    </xdr:from>
    <xdr:to>
      <xdr:col>55</xdr:col>
      <xdr:colOff>0</xdr:colOff>
      <xdr:row>97</xdr:row>
      <xdr:rowOff>102795</xdr:rowOff>
    </xdr:to>
    <xdr:cxnSp macro="">
      <xdr:nvCxnSpPr>
        <xdr:cNvPr id="470" name="直線コネクタ 469"/>
        <xdr:cNvCxnSpPr/>
      </xdr:nvCxnSpPr>
      <xdr:spPr>
        <a:xfrm>
          <a:off x="9639300" y="16420920"/>
          <a:ext cx="838200" cy="3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32281</xdr:rowOff>
    </xdr:from>
    <xdr:ext cx="534377" cy="259045"/>
    <xdr:sp macro="" textlink="">
      <xdr:nvSpPr>
        <xdr:cNvPr id="471" name="普通建設事業費 （ うち更新整備　）平均値テキスト"/>
        <xdr:cNvSpPr txBox="1"/>
      </xdr:nvSpPr>
      <xdr:spPr>
        <a:xfrm>
          <a:off x="10528300" y="16320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9404</xdr:rowOff>
    </xdr:from>
    <xdr:to>
      <xdr:col>55</xdr:col>
      <xdr:colOff>50800</xdr:colOff>
      <xdr:row>96</xdr:row>
      <xdr:rowOff>111004</xdr:rowOff>
    </xdr:to>
    <xdr:sp macro="" textlink="">
      <xdr:nvSpPr>
        <xdr:cNvPr id="472" name="フローチャート: 判断 471"/>
        <xdr:cNvSpPr/>
      </xdr:nvSpPr>
      <xdr:spPr>
        <a:xfrm>
          <a:off x="10426700" y="164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119483</xdr:rowOff>
    </xdr:from>
    <xdr:to>
      <xdr:col>50</xdr:col>
      <xdr:colOff>114300</xdr:colOff>
      <xdr:row>95</xdr:row>
      <xdr:rowOff>133170</xdr:rowOff>
    </xdr:to>
    <xdr:cxnSp macro="">
      <xdr:nvCxnSpPr>
        <xdr:cNvPr id="473" name="直線コネクタ 472"/>
        <xdr:cNvCxnSpPr/>
      </xdr:nvCxnSpPr>
      <xdr:spPr>
        <a:xfrm>
          <a:off x="8750300" y="15549983"/>
          <a:ext cx="889000" cy="87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163337</xdr:rowOff>
    </xdr:from>
    <xdr:to>
      <xdr:col>50</xdr:col>
      <xdr:colOff>165100</xdr:colOff>
      <xdr:row>96</xdr:row>
      <xdr:rowOff>93487</xdr:rowOff>
    </xdr:to>
    <xdr:sp macro="" textlink="">
      <xdr:nvSpPr>
        <xdr:cNvPr id="474" name="フローチャート: 判断 473"/>
        <xdr:cNvSpPr/>
      </xdr:nvSpPr>
      <xdr:spPr>
        <a:xfrm>
          <a:off x="9588500" y="1645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84614</xdr:rowOff>
    </xdr:from>
    <xdr:ext cx="534377" cy="259045"/>
    <xdr:sp macro="" textlink="">
      <xdr:nvSpPr>
        <xdr:cNvPr id="475" name="テキスト ボックス 474"/>
        <xdr:cNvSpPr txBox="1"/>
      </xdr:nvSpPr>
      <xdr:spPr>
        <a:xfrm>
          <a:off x="9372111" y="165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119483</xdr:rowOff>
    </xdr:from>
    <xdr:to>
      <xdr:col>45</xdr:col>
      <xdr:colOff>177800</xdr:colOff>
      <xdr:row>93</xdr:row>
      <xdr:rowOff>126598</xdr:rowOff>
    </xdr:to>
    <xdr:cxnSp macro="">
      <xdr:nvCxnSpPr>
        <xdr:cNvPr id="476" name="直線コネクタ 475"/>
        <xdr:cNvCxnSpPr/>
      </xdr:nvCxnSpPr>
      <xdr:spPr>
        <a:xfrm flipV="1">
          <a:off x="7861300" y="15549983"/>
          <a:ext cx="889000" cy="5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80127</xdr:rowOff>
    </xdr:from>
    <xdr:to>
      <xdr:col>46</xdr:col>
      <xdr:colOff>38100</xdr:colOff>
      <xdr:row>97</xdr:row>
      <xdr:rowOff>10277</xdr:rowOff>
    </xdr:to>
    <xdr:sp macro="" textlink="">
      <xdr:nvSpPr>
        <xdr:cNvPr id="477" name="フローチャート: 判断 476"/>
        <xdr:cNvSpPr/>
      </xdr:nvSpPr>
      <xdr:spPr>
        <a:xfrm>
          <a:off x="8699500" y="1653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1404</xdr:rowOff>
    </xdr:from>
    <xdr:ext cx="534377" cy="259045"/>
    <xdr:sp macro="" textlink="">
      <xdr:nvSpPr>
        <xdr:cNvPr id="478" name="テキスト ボックス 477"/>
        <xdr:cNvSpPr txBox="1"/>
      </xdr:nvSpPr>
      <xdr:spPr>
        <a:xfrm>
          <a:off x="8483111" y="1663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126598</xdr:rowOff>
    </xdr:from>
    <xdr:to>
      <xdr:col>41</xdr:col>
      <xdr:colOff>50800</xdr:colOff>
      <xdr:row>98</xdr:row>
      <xdr:rowOff>32629</xdr:rowOff>
    </xdr:to>
    <xdr:cxnSp macro="">
      <xdr:nvCxnSpPr>
        <xdr:cNvPr id="479" name="直線コネクタ 478"/>
        <xdr:cNvCxnSpPr/>
      </xdr:nvCxnSpPr>
      <xdr:spPr>
        <a:xfrm flipV="1">
          <a:off x="6972300" y="16071448"/>
          <a:ext cx="889000" cy="7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105474</xdr:rowOff>
    </xdr:from>
    <xdr:to>
      <xdr:col>41</xdr:col>
      <xdr:colOff>101600</xdr:colOff>
      <xdr:row>97</xdr:row>
      <xdr:rowOff>35624</xdr:rowOff>
    </xdr:to>
    <xdr:sp macro="" textlink="">
      <xdr:nvSpPr>
        <xdr:cNvPr id="480" name="フローチャート: 判断 479"/>
        <xdr:cNvSpPr/>
      </xdr:nvSpPr>
      <xdr:spPr>
        <a:xfrm>
          <a:off x="7810500" y="165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26751</xdr:rowOff>
    </xdr:from>
    <xdr:ext cx="534377" cy="259045"/>
    <xdr:sp macro="" textlink="">
      <xdr:nvSpPr>
        <xdr:cNvPr id="481" name="テキスト ボックス 480"/>
        <xdr:cNvSpPr txBox="1"/>
      </xdr:nvSpPr>
      <xdr:spPr>
        <a:xfrm>
          <a:off x="7594111" y="166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170952</xdr:rowOff>
    </xdr:from>
    <xdr:to>
      <xdr:col>36</xdr:col>
      <xdr:colOff>165100</xdr:colOff>
      <xdr:row>97</xdr:row>
      <xdr:rowOff>101102</xdr:rowOff>
    </xdr:to>
    <xdr:sp macro="" textlink="">
      <xdr:nvSpPr>
        <xdr:cNvPr id="482" name="フローチャート: 判断 481"/>
        <xdr:cNvSpPr/>
      </xdr:nvSpPr>
      <xdr:spPr>
        <a:xfrm>
          <a:off x="6921500" y="1663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117629</xdr:rowOff>
    </xdr:from>
    <xdr:ext cx="534377" cy="259045"/>
    <xdr:sp macro="" textlink="">
      <xdr:nvSpPr>
        <xdr:cNvPr id="483" name="テキスト ボックス 482"/>
        <xdr:cNvSpPr txBox="1"/>
      </xdr:nvSpPr>
      <xdr:spPr>
        <a:xfrm>
          <a:off x="6705111" y="164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51995</xdr:rowOff>
    </xdr:from>
    <xdr:to>
      <xdr:col>55</xdr:col>
      <xdr:colOff>50800</xdr:colOff>
      <xdr:row>97</xdr:row>
      <xdr:rowOff>153595</xdr:rowOff>
    </xdr:to>
    <xdr:sp macro="" textlink="">
      <xdr:nvSpPr>
        <xdr:cNvPr id="489" name="楕円 488"/>
        <xdr:cNvSpPr/>
      </xdr:nvSpPr>
      <xdr:spPr>
        <a:xfrm>
          <a:off x="10426700" y="166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30422</xdr:rowOff>
    </xdr:from>
    <xdr:ext cx="534377" cy="259045"/>
    <xdr:sp macro="" textlink="">
      <xdr:nvSpPr>
        <xdr:cNvPr id="490" name="普通建設事業費 （ うち更新整備　）該当値テキスト"/>
        <xdr:cNvSpPr txBox="1"/>
      </xdr:nvSpPr>
      <xdr:spPr>
        <a:xfrm>
          <a:off x="10528300" y="166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82370</xdr:rowOff>
    </xdr:from>
    <xdr:to>
      <xdr:col>50</xdr:col>
      <xdr:colOff>165100</xdr:colOff>
      <xdr:row>96</xdr:row>
      <xdr:rowOff>12520</xdr:rowOff>
    </xdr:to>
    <xdr:sp macro="" textlink="">
      <xdr:nvSpPr>
        <xdr:cNvPr id="491" name="楕円 490"/>
        <xdr:cNvSpPr/>
      </xdr:nvSpPr>
      <xdr:spPr>
        <a:xfrm>
          <a:off x="9588500" y="1637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29047</xdr:rowOff>
    </xdr:from>
    <xdr:ext cx="534377" cy="259045"/>
    <xdr:sp macro="" textlink="">
      <xdr:nvSpPr>
        <xdr:cNvPr id="492" name="テキスト ボックス 491"/>
        <xdr:cNvSpPr txBox="1"/>
      </xdr:nvSpPr>
      <xdr:spPr>
        <a:xfrm>
          <a:off x="9372111" y="161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68683</xdr:rowOff>
    </xdr:from>
    <xdr:to>
      <xdr:col>46</xdr:col>
      <xdr:colOff>38100</xdr:colOff>
      <xdr:row>90</xdr:row>
      <xdr:rowOff>170283</xdr:rowOff>
    </xdr:to>
    <xdr:sp macro="" textlink="">
      <xdr:nvSpPr>
        <xdr:cNvPr id="493" name="楕円 492"/>
        <xdr:cNvSpPr/>
      </xdr:nvSpPr>
      <xdr:spPr>
        <a:xfrm>
          <a:off x="8699500" y="154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15360</xdr:rowOff>
    </xdr:from>
    <xdr:ext cx="599010" cy="259045"/>
    <xdr:sp macro="" textlink="">
      <xdr:nvSpPr>
        <xdr:cNvPr id="494" name="テキスト ボックス 493"/>
        <xdr:cNvSpPr txBox="1"/>
      </xdr:nvSpPr>
      <xdr:spPr>
        <a:xfrm>
          <a:off x="8450795" y="1527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75798</xdr:rowOff>
    </xdr:from>
    <xdr:to>
      <xdr:col>41</xdr:col>
      <xdr:colOff>101600</xdr:colOff>
      <xdr:row>94</xdr:row>
      <xdr:rowOff>5948</xdr:rowOff>
    </xdr:to>
    <xdr:sp macro="" textlink="">
      <xdr:nvSpPr>
        <xdr:cNvPr id="495" name="楕円 494"/>
        <xdr:cNvSpPr/>
      </xdr:nvSpPr>
      <xdr:spPr>
        <a:xfrm>
          <a:off x="7810500" y="160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22475</xdr:rowOff>
    </xdr:from>
    <xdr:ext cx="534377" cy="259045"/>
    <xdr:sp macro="" textlink="">
      <xdr:nvSpPr>
        <xdr:cNvPr id="496" name="テキスト ボックス 495"/>
        <xdr:cNvSpPr txBox="1"/>
      </xdr:nvSpPr>
      <xdr:spPr>
        <a:xfrm>
          <a:off x="7594111" y="1579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153279</xdr:rowOff>
    </xdr:from>
    <xdr:to>
      <xdr:col>36</xdr:col>
      <xdr:colOff>165100</xdr:colOff>
      <xdr:row>98</xdr:row>
      <xdr:rowOff>83429</xdr:rowOff>
    </xdr:to>
    <xdr:sp macro="" textlink="">
      <xdr:nvSpPr>
        <xdr:cNvPr id="497" name="楕円 496"/>
        <xdr:cNvSpPr/>
      </xdr:nvSpPr>
      <xdr:spPr>
        <a:xfrm>
          <a:off x="6921500" y="167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74556</xdr:rowOff>
    </xdr:from>
    <xdr:ext cx="534377" cy="259045"/>
    <xdr:sp macro="" textlink="">
      <xdr:nvSpPr>
        <xdr:cNvPr id="498" name="テキスト ボックス 497"/>
        <xdr:cNvSpPr txBox="1"/>
      </xdr:nvSpPr>
      <xdr:spPr>
        <a:xfrm>
          <a:off x="6705111" y="16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4" name="テキスト ボックス 51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6" name="テキスト ボックス 51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8" name="テキスト ボックス 51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40891</xdr:rowOff>
    </xdr:from>
    <xdr:to>
      <xdr:col>85</xdr:col>
      <xdr:colOff>126364</xdr:colOff>
      <xdr:row>39</xdr:row>
      <xdr:rowOff>44450</xdr:rowOff>
    </xdr:to>
    <xdr:cxnSp macro="">
      <xdr:nvCxnSpPr>
        <xdr:cNvPr id="522" name="直線コネクタ 521"/>
        <xdr:cNvCxnSpPr/>
      </xdr:nvCxnSpPr>
      <xdr:spPr>
        <a:xfrm flipV="1">
          <a:off x="16317595" y="6213091"/>
          <a:ext cx="1269" cy="51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159018</xdr:rowOff>
    </xdr:from>
    <xdr:ext cx="534377" cy="259045"/>
    <xdr:sp macro="" textlink="">
      <xdr:nvSpPr>
        <xdr:cNvPr id="525" name="災害復旧事業費最大値テキスト"/>
        <xdr:cNvSpPr txBox="1"/>
      </xdr:nvSpPr>
      <xdr:spPr>
        <a:xfrm>
          <a:off x="16370300" y="59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40891</xdr:rowOff>
    </xdr:from>
    <xdr:to>
      <xdr:col>86</xdr:col>
      <xdr:colOff>25400</xdr:colOff>
      <xdr:row>36</xdr:row>
      <xdr:rowOff>40891</xdr:rowOff>
    </xdr:to>
    <xdr:cxnSp macro="">
      <xdr:nvCxnSpPr>
        <xdr:cNvPr id="526" name="直線コネクタ 525"/>
        <xdr:cNvCxnSpPr/>
      </xdr:nvCxnSpPr>
      <xdr:spPr>
        <a:xfrm>
          <a:off x="16230600" y="621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68407</xdr:rowOff>
    </xdr:from>
    <xdr:to>
      <xdr:col>85</xdr:col>
      <xdr:colOff>127000</xdr:colOff>
      <xdr:row>36</xdr:row>
      <xdr:rowOff>40891</xdr:rowOff>
    </xdr:to>
    <xdr:cxnSp macro="">
      <xdr:nvCxnSpPr>
        <xdr:cNvPr id="527" name="直線コネクタ 526"/>
        <xdr:cNvCxnSpPr/>
      </xdr:nvCxnSpPr>
      <xdr:spPr>
        <a:xfrm>
          <a:off x="15481300" y="6069157"/>
          <a:ext cx="838200" cy="1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88640</xdr:rowOff>
    </xdr:from>
    <xdr:ext cx="469744" cy="259045"/>
    <xdr:sp macro="" textlink="">
      <xdr:nvSpPr>
        <xdr:cNvPr id="528" name="災害復旧事業費平均値テキスト"/>
        <xdr:cNvSpPr txBox="1"/>
      </xdr:nvSpPr>
      <xdr:spPr>
        <a:xfrm>
          <a:off x="16370300" y="6603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110213</xdr:rowOff>
    </xdr:from>
    <xdr:to>
      <xdr:col>85</xdr:col>
      <xdr:colOff>177800</xdr:colOff>
      <xdr:row>39</xdr:row>
      <xdr:rowOff>40363</xdr:rowOff>
    </xdr:to>
    <xdr:sp macro="" textlink="">
      <xdr:nvSpPr>
        <xdr:cNvPr id="529" name="フローチャート: 判断 528"/>
        <xdr:cNvSpPr/>
      </xdr:nvSpPr>
      <xdr:spPr>
        <a:xfrm>
          <a:off x="16268700" y="6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144470</xdr:rowOff>
    </xdr:from>
    <xdr:to>
      <xdr:col>81</xdr:col>
      <xdr:colOff>50800</xdr:colOff>
      <xdr:row>35</xdr:row>
      <xdr:rowOff>68407</xdr:rowOff>
    </xdr:to>
    <xdr:cxnSp macro="">
      <xdr:nvCxnSpPr>
        <xdr:cNvPr id="530" name="直線コネクタ 529"/>
        <xdr:cNvCxnSpPr/>
      </xdr:nvCxnSpPr>
      <xdr:spPr>
        <a:xfrm>
          <a:off x="14592300" y="5459420"/>
          <a:ext cx="889000" cy="60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89136</xdr:rowOff>
    </xdr:from>
    <xdr:to>
      <xdr:col>81</xdr:col>
      <xdr:colOff>101600</xdr:colOff>
      <xdr:row>39</xdr:row>
      <xdr:rowOff>19286</xdr:rowOff>
    </xdr:to>
    <xdr:sp macro="" textlink="">
      <xdr:nvSpPr>
        <xdr:cNvPr id="531" name="フローチャート: 判断 530"/>
        <xdr:cNvSpPr/>
      </xdr:nvSpPr>
      <xdr:spPr>
        <a:xfrm>
          <a:off x="15430500" y="660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10413</xdr:rowOff>
    </xdr:from>
    <xdr:ext cx="469744" cy="259045"/>
    <xdr:sp macro="" textlink="">
      <xdr:nvSpPr>
        <xdr:cNvPr id="532" name="テキスト ボックス 531"/>
        <xdr:cNvSpPr txBox="1"/>
      </xdr:nvSpPr>
      <xdr:spPr>
        <a:xfrm>
          <a:off x="15246428" y="669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144470</xdr:rowOff>
    </xdr:from>
    <xdr:to>
      <xdr:col>76</xdr:col>
      <xdr:colOff>114300</xdr:colOff>
      <xdr:row>33</xdr:row>
      <xdr:rowOff>92692</xdr:rowOff>
    </xdr:to>
    <xdr:cxnSp macro="">
      <xdr:nvCxnSpPr>
        <xdr:cNvPr id="533" name="直線コネクタ 532"/>
        <xdr:cNvCxnSpPr/>
      </xdr:nvCxnSpPr>
      <xdr:spPr>
        <a:xfrm flipV="1">
          <a:off x="13703300" y="5459420"/>
          <a:ext cx="889000" cy="2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132288</xdr:rowOff>
    </xdr:from>
    <xdr:to>
      <xdr:col>76</xdr:col>
      <xdr:colOff>165100</xdr:colOff>
      <xdr:row>39</xdr:row>
      <xdr:rowOff>62438</xdr:rowOff>
    </xdr:to>
    <xdr:sp macro="" textlink="">
      <xdr:nvSpPr>
        <xdr:cNvPr id="534" name="フローチャート: 判断 533"/>
        <xdr:cNvSpPr/>
      </xdr:nvSpPr>
      <xdr:spPr>
        <a:xfrm>
          <a:off x="145415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53565</xdr:rowOff>
    </xdr:from>
    <xdr:ext cx="469744" cy="259045"/>
    <xdr:sp macro="" textlink="">
      <xdr:nvSpPr>
        <xdr:cNvPr id="535" name="テキスト ボックス 534"/>
        <xdr:cNvSpPr txBox="1"/>
      </xdr:nvSpPr>
      <xdr:spPr>
        <a:xfrm>
          <a:off x="14357428" y="674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92692</xdr:rowOff>
    </xdr:from>
    <xdr:to>
      <xdr:col>71</xdr:col>
      <xdr:colOff>177800</xdr:colOff>
      <xdr:row>33</xdr:row>
      <xdr:rowOff>148249</xdr:rowOff>
    </xdr:to>
    <xdr:cxnSp macro="">
      <xdr:nvCxnSpPr>
        <xdr:cNvPr id="536" name="直線コネクタ 535"/>
        <xdr:cNvCxnSpPr/>
      </xdr:nvCxnSpPr>
      <xdr:spPr>
        <a:xfrm flipV="1">
          <a:off x="12814300" y="5750542"/>
          <a:ext cx="889000" cy="5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139695</xdr:rowOff>
    </xdr:from>
    <xdr:to>
      <xdr:col>72</xdr:col>
      <xdr:colOff>38100</xdr:colOff>
      <xdr:row>39</xdr:row>
      <xdr:rowOff>69845</xdr:rowOff>
    </xdr:to>
    <xdr:sp macro="" textlink="">
      <xdr:nvSpPr>
        <xdr:cNvPr id="537" name="フローチャート: 判断 536"/>
        <xdr:cNvSpPr/>
      </xdr:nvSpPr>
      <xdr:spPr>
        <a:xfrm>
          <a:off x="13652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60972</xdr:rowOff>
    </xdr:from>
    <xdr:ext cx="469744" cy="259045"/>
    <xdr:sp macro="" textlink="">
      <xdr:nvSpPr>
        <xdr:cNvPr id="538" name="テキスト ボックス 537"/>
        <xdr:cNvSpPr txBox="1"/>
      </xdr:nvSpPr>
      <xdr:spPr>
        <a:xfrm>
          <a:off x="13468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148519</xdr:rowOff>
    </xdr:from>
    <xdr:to>
      <xdr:col>67</xdr:col>
      <xdr:colOff>101600</xdr:colOff>
      <xdr:row>39</xdr:row>
      <xdr:rowOff>78669</xdr:rowOff>
    </xdr:to>
    <xdr:sp macro="" textlink="">
      <xdr:nvSpPr>
        <xdr:cNvPr id="539" name="フローチャート: 判断 538"/>
        <xdr:cNvSpPr/>
      </xdr:nvSpPr>
      <xdr:spPr>
        <a:xfrm>
          <a:off x="12763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69796</xdr:rowOff>
    </xdr:from>
    <xdr:ext cx="469744" cy="259045"/>
    <xdr:sp macro="" textlink="">
      <xdr:nvSpPr>
        <xdr:cNvPr id="540" name="テキスト ボックス 539"/>
        <xdr:cNvSpPr txBox="1"/>
      </xdr:nvSpPr>
      <xdr:spPr>
        <a:xfrm>
          <a:off x="12579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161541</xdr:rowOff>
    </xdr:from>
    <xdr:to>
      <xdr:col>85</xdr:col>
      <xdr:colOff>177800</xdr:colOff>
      <xdr:row>36</xdr:row>
      <xdr:rowOff>91691</xdr:rowOff>
    </xdr:to>
    <xdr:sp macro="" textlink="">
      <xdr:nvSpPr>
        <xdr:cNvPr id="546" name="楕円 545"/>
        <xdr:cNvSpPr/>
      </xdr:nvSpPr>
      <xdr:spPr>
        <a:xfrm>
          <a:off x="16268700" y="61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114568</xdr:rowOff>
    </xdr:from>
    <xdr:ext cx="534377" cy="259045"/>
    <xdr:sp macro="" textlink="">
      <xdr:nvSpPr>
        <xdr:cNvPr id="547" name="災害復旧事業費該当値テキスト"/>
        <xdr:cNvSpPr txBox="1"/>
      </xdr:nvSpPr>
      <xdr:spPr>
        <a:xfrm>
          <a:off x="16370300" y="61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17607</xdr:rowOff>
    </xdr:from>
    <xdr:to>
      <xdr:col>81</xdr:col>
      <xdr:colOff>101600</xdr:colOff>
      <xdr:row>35</xdr:row>
      <xdr:rowOff>119207</xdr:rowOff>
    </xdr:to>
    <xdr:sp macro="" textlink="">
      <xdr:nvSpPr>
        <xdr:cNvPr id="548" name="楕円 547"/>
        <xdr:cNvSpPr/>
      </xdr:nvSpPr>
      <xdr:spPr>
        <a:xfrm>
          <a:off x="15430500" y="60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135734</xdr:rowOff>
    </xdr:from>
    <xdr:ext cx="534377" cy="259045"/>
    <xdr:sp macro="" textlink="">
      <xdr:nvSpPr>
        <xdr:cNvPr id="549" name="テキスト ボックス 548"/>
        <xdr:cNvSpPr txBox="1"/>
      </xdr:nvSpPr>
      <xdr:spPr>
        <a:xfrm>
          <a:off x="15214111" y="57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93670</xdr:rowOff>
    </xdr:from>
    <xdr:to>
      <xdr:col>76</xdr:col>
      <xdr:colOff>165100</xdr:colOff>
      <xdr:row>32</xdr:row>
      <xdr:rowOff>23820</xdr:rowOff>
    </xdr:to>
    <xdr:sp macro="" textlink="">
      <xdr:nvSpPr>
        <xdr:cNvPr id="550" name="楕円 549"/>
        <xdr:cNvSpPr/>
      </xdr:nvSpPr>
      <xdr:spPr>
        <a:xfrm>
          <a:off x="14541500" y="54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40347</xdr:rowOff>
    </xdr:from>
    <xdr:ext cx="599010" cy="259045"/>
    <xdr:sp macro="" textlink="">
      <xdr:nvSpPr>
        <xdr:cNvPr id="551" name="テキスト ボックス 550"/>
        <xdr:cNvSpPr txBox="1"/>
      </xdr:nvSpPr>
      <xdr:spPr>
        <a:xfrm>
          <a:off x="14292795" y="518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41892</xdr:rowOff>
    </xdr:from>
    <xdr:to>
      <xdr:col>72</xdr:col>
      <xdr:colOff>38100</xdr:colOff>
      <xdr:row>33</xdr:row>
      <xdr:rowOff>143492</xdr:rowOff>
    </xdr:to>
    <xdr:sp macro="" textlink="">
      <xdr:nvSpPr>
        <xdr:cNvPr id="552" name="楕円 551"/>
        <xdr:cNvSpPr/>
      </xdr:nvSpPr>
      <xdr:spPr>
        <a:xfrm>
          <a:off x="13652500" y="56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160019</xdr:rowOff>
    </xdr:from>
    <xdr:ext cx="599010" cy="259045"/>
    <xdr:sp macro="" textlink="">
      <xdr:nvSpPr>
        <xdr:cNvPr id="553" name="テキスト ボックス 552"/>
        <xdr:cNvSpPr txBox="1"/>
      </xdr:nvSpPr>
      <xdr:spPr>
        <a:xfrm>
          <a:off x="13403795" y="547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97449</xdr:rowOff>
    </xdr:from>
    <xdr:to>
      <xdr:col>67</xdr:col>
      <xdr:colOff>101600</xdr:colOff>
      <xdr:row>34</xdr:row>
      <xdr:rowOff>27599</xdr:rowOff>
    </xdr:to>
    <xdr:sp macro="" textlink="">
      <xdr:nvSpPr>
        <xdr:cNvPr id="554" name="楕円 553"/>
        <xdr:cNvSpPr/>
      </xdr:nvSpPr>
      <xdr:spPr>
        <a:xfrm>
          <a:off x="12763500" y="57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44126</xdr:rowOff>
    </xdr:from>
    <xdr:ext cx="599010" cy="259045"/>
    <xdr:sp macro="" textlink="">
      <xdr:nvSpPr>
        <xdr:cNvPr id="555" name="テキスト ボックス 554"/>
        <xdr:cNvSpPr txBox="1"/>
      </xdr:nvSpPr>
      <xdr:spPr>
        <a:xfrm>
          <a:off x="12514795" y="553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133002</xdr:rowOff>
    </xdr:from>
    <xdr:to>
      <xdr:col>85</xdr:col>
      <xdr:colOff>126364</xdr:colOff>
      <xdr:row>78</xdr:row>
      <xdr:rowOff>712</xdr:rowOff>
    </xdr:to>
    <xdr:cxnSp macro="">
      <xdr:nvCxnSpPr>
        <xdr:cNvPr id="628" name="直線コネクタ 627"/>
        <xdr:cNvCxnSpPr/>
      </xdr:nvCxnSpPr>
      <xdr:spPr>
        <a:xfrm flipV="1">
          <a:off x="16317595" y="12648852"/>
          <a:ext cx="1269" cy="72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4539</xdr:rowOff>
    </xdr:from>
    <xdr:ext cx="534377" cy="259045"/>
    <xdr:sp macro="" textlink="">
      <xdr:nvSpPr>
        <xdr:cNvPr id="629" name="公債費最小値テキスト"/>
        <xdr:cNvSpPr txBox="1"/>
      </xdr:nvSpPr>
      <xdr:spPr>
        <a:xfrm>
          <a:off x="16370300" y="133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712</xdr:rowOff>
    </xdr:from>
    <xdr:to>
      <xdr:col>86</xdr:col>
      <xdr:colOff>25400</xdr:colOff>
      <xdr:row>78</xdr:row>
      <xdr:rowOff>712</xdr:rowOff>
    </xdr:to>
    <xdr:cxnSp macro="">
      <xdr:nvCxnSpPr>
        <xdr:cNvPr id="630" name="直線コネクタ 629"/>
        <xdr:cNvCxnSpPr/>
      </xdr:nvCxnSpPr>
      <xdr:spPr>
        <a:xfrm>
          <a:off x="16230600" y="1337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79679</xdr:rowOff>
    </xdr:from>
    <xdr:ext cx="599010" cy="259045"/>
    <xdr:sp macro="" textlink="">
      <xdr:nvSpPr>
        <xdr:cNvPr id="631" name="公債費最大値テキスト"/>
        <xdr:cNvSpPr txBox="1"/>
      </xdr:nvSpPr>
      <xdr:spPr>
        <a:xfrm>
          <a:off x="16370300" y="1242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133002</xdr:rowOff>
    </xdr:from>
    <xdr:to>
      <xdr:col>86</xdr:col>
      <xdr:colOff>25400</xdr:colOff>
      <xdr:row>73</xdr:row>
      <xdr:rowOff>133002</xdr:rowOff>
    </xdr:to>
    <xdr:cxnSp macro="">
      <xdr:nvCxnSpPr>
        <xdr:cNvPr id="632" name="直線コネクタ 631"/>
        <xdr:cNvCxnSpPr/>
      </xdr:nvCxnSpPr>
      <xdr:spPr>
        <a:xfrm>
          <a:off x="16230600" y="1264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109082</xdr:rowOff>
    </xdr:from>
    <xdr:to>
      <xdr:col>85</xdr:col>
      <xdr:colOff>127000</xdr:colOff>
      <xdr:row>76</xdr:row>
      <xdr:rowOff>139373</xdr:rowOff>
    </xdr:to>
    <xdr:cxnSp macro="">
      <xdr:nvCxnSpPr>
        <xdr:cNvPr id="633" name="直線コネクタ 632"/>
        <xdr:cNvCxnSpPr/>
      </xdr:nvCxnSpPr>
      <xdr:spPr>
        <a:xfrm>
          <a:off x="15481300" y="12110582"/>
          <a:ext cx="838200" cy="10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52326</xdr:rowOff>
    </xdr:from>
    <xdr:ext cx="534377" cy="259045"/>
    <xdr:sp macro="" textlink="">
      <xdr:nvSpPr>
        <xdr:cNvPr id="634" name="公債費平均値テキスト"/>
        <xdr:cNvSpPr txBox="1"/>
      </xdr:nvSpPr>
      <xdr:spPr>
        <a:xfrm>
          <a:off x="16370300" y="12911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29449</xdr:rowOff>
    </xdr:from>
    <xdr:to>
      <xdr:col>85</xdr:col>
      <xdr:colOff>177800</xdr:colOff>
      <xdr:row>76</xdr:row>
      <xdr:rowOff>131049</xdr:rowOff>
    </xdr:to>
    <xdr:sp macro="" textlink="">
      <xdr:nvSpPr>
        <xdr:cNvPr id="635" name="フローチャート: 判断 634"/>
        <xdr:cNvSpPr/>
      </xdr:nvSpPr>
      <xdr:spPr>
        <a:xfrm>
          <a:off x="16268700" y="130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109082</xdr:rowOff>
    </xdr:from>
    <xdr:to>
      <xdr:col>81</xdr:col>
      <xdr:colOff>50800</xdr:colOff>
      <xdr:row>76</xdr:row>
      <xdr:rowOff>148554</xdr:rowOff>
    </xdr:to>
    <xdr:cxnSp macro="">
      <xdr:nvCxnSpPr>
        <xdr:cNvPr id="636" name="直線コネクタ 635"/>
        <xdr:cNvCxnSpPr/>
      </xdr:nvCxnSpPr>
      <xdr:spPr>
        <a:xfrm flipV="1">
          <a:off x="14592300" y="12110582"/>
          <a:ext cx="889000" cy="106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29372</xdr:rowOff>
    </xdr:from>
    <xdr:to>
      <xdr:col>81</xdr:col>
      <xdr:colOff>101600</xdr:colOff>
      <xdr:row>76</xdr:row>
      <xdr:rowOff>130972</xdr:rowOff>
    </xdr:to>
    <xdr:sp macro="" textlink="">
      <xdr:nvSpPr>
        <xdr:cNvPr id="637" name="フローチャート: 判断 636"/>
        <xdr:cNvSpPr/>
      </xdr:nvSpPr>
      <xdr:spPr>
        <a:xfrm>
          <a:off x="154305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122099</xdr:rowOff>
    </xdr:from>
    <xdr:ext cx="534377" cy="259045"/>
    <xdr:sp macro="" textlink="">
      <xdr:nvSpPr>
        <xdr:cNvPr id="638" name="テキスト ボックス 637"/>
        <xdr:cNvSpPr txBox="1"/>
      </xdr:nvSpPr>
      <xdr:spPr>
        <a:xfrm>
          <a:off x="15214111" y="1315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148554</xdr:rowOff>
    </xdr:from>
    <xdr:to>
      <xdr:col>76</xdr:col>
      <xdr:colOff>114300</xdr:colOff>
      <xdr:row>77</xdr:row>
      <xdr:rowOff>17276</xdr:rowOff>
    </xdr:to>
    <xdr:cxnSp macro="">
      <xdr:nvCxnSpPr>
        <xdr:cNvPr id="639" name="直線コネクタ 638"/>
        <xdr:cNvCxnSpPr/>
      </xdr:nvCxnSpPr>
      <xdr:spPr>
        <a:xfrm flipV="1">
          <a:off x="13703300" y="13178754"/>
          <a:ext cx="889000" cy="4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33998</xdr:rowOff>
    </xdr:from>
    <xdr:to>
      <xdr:col>76</xdr:col>
      <xdr:colOff>165100</xdr:colOff>
      <xdr:row>77</xdr:row>
      <xdr:rowOff>135598</xdr:rowOff>
    </xdr:to>
    <xdr:sp macro="" textlink="">
      <xdr:nvSpPr>
        <xdr:cNvPr id="640" name="フローチャート: 判断 639"/>
        <xdr:cNvSpPr/>
      </xdr:nvSpPr>
      <xdr:spPr>
        <a:xfrm>
          <a:off x="14541500" y="132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126725</xdr:rowOff>
    </xdr:from>
    <xdr:ext cx="534377" cy="259045"/>
    <xdr:sp macro="" textlink="">
      <xdr:nvSpPr>
        <xdr:cNvPr id="641" name="テキスト ボックス 640"/>
        <xdr:cNvSpPr txBox="1"/>
      </xdr:nvSpPr>
      <xdr:spPr>
        <a:xfrm>
          <a:off x="14325111" y="133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17276</xdr:rowOff>
    </xdr:from>
    <xdr:to>
      <xdr:col>71</xdr:col>
      <xdr:colOff>177800</xdr:colOff>
      <xdr:row>77</xdr:row>
      <xdr:rowOff>17613</xdr:rowOff>
    </xdr:to>
    <xdr:cxnSp macro="">
      <xdr:nvCxnSpPr>
        <xdr:cNvPr id="642" name="直線コネクタ 641"/>
        <xdr:cNvCxnSpPr/>
      </xdr:nvCxnSpPr>
      <xdr:spPr>
        <a:xfrm flipV="1">
          <a:off x="12814300" y="13218926"/>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29029</xdr:rowOff>
    </xdr:from>
    <xdr:to>
      <xdr:col>72</xdr:col>
      <xdr:colOff>38100</xdr:colOff>
      <xdr:row>77</xdr:row>
      <xdr:rowOff>130629</xdr:rowOff>
    </xdr:to>
    <xdr:sp macro="" textlink="">
      <xdr:nvSpPr>
        <xdr:cNvPr id="643" name="フローチャート: 判断 642"/>
        <xdr:cNvSpPr/>
      </xdr:nvSpPr>
      <xdr:spPr>
        <a:xfrm>
          <a:off x="13652500" y="1323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121756</xdr:rowOff>
    </xdr:from>
    <xdr:ext cx="534377" cy="259045"/>
    <xdr:sp macro="" textlink="">
      <xdr:nvSpPr>
        <xdr:cNvPr id="644" name="テキスト ボックス 643"/>
        <xdr:cNvSpPr txBox="1"/>
      </xdr:nvSpPr>
      <xdr:spPr>
        <a:xfrm>
          <a:off x="13436111" y="133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24533</xdr:rowOff>
    </xdr:from>
    <xdr:to>
      <xdr:col>67</xdr:col>
      <xdr:colOff>101600</xdr:colOff>
      <xdr:row>77</xdr:row>
      <xdr:rowOff>126133</xdr:rowOff>
    </xdr:to>
    <xdr:sp macro="" textlink="">
      <xdr:nvSpPr>
        <xdr:cNvPr id="645" name="フローチャート: 判断 644"/>
        <xdr:cNvSpPr/>
      </xdr:nvSpPr>
      <xdr:spPr>
        <a:xfrm>
          <a:off x="12763500" y="132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117260</xdr:rowOff>
    </xdr:from>
    <xdr:ext cx="534377" cy="259045"/>
    <xdr:sp macro="" textlink="">
      <xdr:nvSpPr>
        <xdr:cNvPr id="646" name="テキスト ボックス 645"/>
        <xdr:cNvSpPr txBox="1"/>
      </xdr:nvSpPr>
      <xdr:spPr>
        <a:xfrm>
          <a:off x="12547111" y="1331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88573</xdr:rowOff>
    </xdr:from>
    <xdr:to>
      <xdr:col>85</xdr:col>
      <xdr:colOff>177800</xdr:colOff>
      <xdr:row>77</xdr:row>
      <xdr:rowOff>18723</xdr:rowOff>
    </xdr:to>
    <xdr:sp macro="" textlink="">
      <xdr:nvSpPr>
        <xdr:cNvPr id="652" name="楕円 651"/>
        <xdr:cNvSpPr/>
      </xdr:nvSpPr>
      <xdr:spPr>
        <a:xfrm>
          <a:off x="16268700" y="131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67000</xdr:rowOff>
    </xdr:from>
    <xdr:ext cx="534377" cy="259045"/>
    <xdr:sp macro="" textlink="">
      <xdr:nvSpPr>
        <xdr:cNvPr id="653" name="公債費該当値テキスト"/>
        <xdr:cNvSpPr txBox="1"/>
      </xdr:nvSpPr>
      <xdr:spPr>
        <a:xfrm>
          <a:off x="16370300" y="130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58282</xdr:rowOff>
    </xdr:from>
    <xdr:to>
      <xdr:col>81</xdr:col>
      <xdr:colOff>101600</xdr:colOff>
      <xdr:row>70</xdr:row>
      <xdr:rowOff>159882</xdr:rowOff>
    </xdr:to>
    <xdr:sp macro="" textlink="">
      <xdr:nvSpPr>
        <xdr:cNvPr id="654" name="楕円 653"/>
        <xdr:cNvSpPr/>
      </xdr:nvSpPr>
      <xdr:spPr>
        <a:xfrm>
          <a:off x="15430500" y="12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4959</xdr:rowOff>
    </xdr:from>
    <xdr:ext cx="599010" cy="259045"/>
    <xdr:sp macro="" textlink="">
      <xdr:nvSpPr>
        <xdr:cNvPr id="655" name="テキスト ボックス 654"/>
        <xdr:cNvSpPr txBox="1"/>
      </xdr:nvSpPr>
      <xdr:spPr>
        <a:xfrm>
          <a:off x="15181795" y="1183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97754</xdr:rowOff>
    </xdr:from>
    <xdr:to>
      <xdr:col>76</xdr:col>
      <xdr:colOff>165100</xdr:colOff>
      <xdr:row>77</xdr:row>
      <xdr:rowOff>27904</xdr:rowOff>
    </xdr:to>
    <xdr:sp macro="" textlink="">
      <xdr:nvSpPr>
        <xdr:cNvPr id="656" name="楕円 655"/>
        <xdr:cNvSpPr/>
      </xdr:nvSpPr>
      <xdr:spPr>
        <a:xfrm>
          <a:off x="14541500" y="131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44431</xdr:rowOff>
    </xdr:from>
    <xdr:ext cx="534377" cy="259045"/>
    <xdr:sp macro="" textlink="">
      <xdr:nvSpPr>
        <xdr:cNvPr id="657" name="テキスト ボックス 656"/>
        <xdr:cNvSpPr txBox="1"/>
      </xdr:nvSpPr>
      <xdr:spPr>
        <a:xfrm>
          <a:off x="14325111" y="129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137926</xdr:rowOff>
    </xdr:from>
    <xdr:to>
      <xdr:col>72</xdr:col>
      <xdr:colOff>38100</xdr:colOff>
      <xdr:row>77</xdr:row>
      <xdr:rowOff>68076</xdr:rowOff>
    </xdr:to>
    <xdr:sp macro="" textlink="">
      <xdr:nvSpPr>
        <xdr:cNvPr id="658" name="楕円 657"/>
        <xdr:cNvSpPr/>
      </xdr:nvSpPr>
      <xdr:spPr>
        <a:xfrm>
          <a:off x="13652500" y="131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84604</xdr:rowOff>
    </xdr:from>
    <xdr:ext cx="534377" cy="259045"/>
    <xdr:sp macro="" textlink="">
      <xdr:nvSpPr>
        <xdr:cNvPr id="659" name="テキスト ボックス 658"/>
        <xdr:cNvSpPr txBox="1"/>
      </xdr:nvSpPr>
      <xdr:spPr>
        <a:xfrm>
          <a:off x="13436111" y="1294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138263</xdr:rowOff>
    </xdr:from>
    <xdr:to>
      <xdr:col>67</xdr:col>
      <xdr:colOff>101600</xdr:colOff>
      <xdr:row>77</xdr:row>
      <xdr:rowOff>68413</xdr:rowOff>
    </xdr:to>
    <xdr:sp macro="" textlink="">
      <xdr:nvSpPr>
        <xdr:cNvPr id="660" name="楕円 659"/>
        <xdr:cNvSpPr/>
      </xdr:nvSpPr>
      <xdr:spPr>
        <a:xfrm>
          <a:off x="12763500" y="1316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84939</xdr:rowOff>
    </xdr:from>
    <xdr:ext cx="534377" cy="259045"/>
    <xdr:sp macro="" textlink="">
      <xdr:nvSpPr>
        <xdr:cNvPr id="661" name="テキスト ボックス 660"/>
        <xdr:cNvSpPr txBox="1"/>
      </xdr:nvSpPr>
      <xdr:spPr>
        <a:xfrm>
          <a:off x="12547111" y="129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153654</xdr:rowOff>
    </xdr:from>
    <xdr:to>
      <xdr:col>85</xdr:col>
      <xdr:colOff>126364</xdr:colOff>
      <xdr:row>98</xdr:row>
      <xdr:rowOff>123250</xdr:rowOff>
    </xdr:to>
    <xdr:cxnSp macro="">
      <xdr:nvCxnSpPr>
        <xdr:cNvPr id="683" name="直線コネクタ 682"/>
        <xdr:cNvCxnSpPr/>
      </xdr:nvCxnSpPr>
      <xdr:spPr>
        <a:xfrm flipV="1">
          <a:off x="16317595" y="16269954"/>
          <a:ext cx="1269" cy="655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127077</xdr:rowOff>
    </xdr:from>
    <xdr:ext cx="469744" cy="259045"/>
    <xdr:sp macro="" textlink="">
      <xdr:nvSpPr>
        <xdr:cNvPr id="684" name="積立金最小値テキスト"/>
        <xdr:cNvSpPr txBox="1"/>
      </xdr:nvSpPr>
      <xdr:spPr>
        <a:xfrm>
          <a:off x="16370300" y="1692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123250</xdr:rowOff>
    </xdr:from>
    <xdr:to>
      <xdr:col>86</xdr:col>
      <xdr:colOff>25400</xdr:colOff>
      <xdr:row>98</xdr:row>
      <xdr:rowOff>123250</xdr:rowOff>
    </xdr:to>
    <xdr:cxnSp macro="">
      <xdr:nvCxnSpPr>
        <xdr:cNvPr id="685" name="直線コネクタ 684"/>
        <xdr:cNvCxnSpPr/>
      </xdr:nvCxnSpPr>
      <xdr:spPr>
        <a:xfrm>
          <a:off x="16230600" y="1692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100331</xdr:rowOff>
    </xdr:from>
    <xdr:ext cx="534377" cy="259045"/>
    <xdr:sp macro="" textlink="">
      <xdr:nvSpPr>
        <xdr:cNvPr id="686" name="積立金最大値テキスト"/>
        <xdr:cNvSpPr txBox="1"/>
      </xdr:nvSpPr>
      <xdr:spPr>
        <a:xfrm>
          <a:off x="16370300" y="1604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153654</xdr:rowOff>
    </xdr:from>
    <xdr:to>
      <xdr:col>86</xdr:col>
      <xdr:colOff>25400</xdr:colOff>
      <xdr:row>94</xdr:row>
      <xdr:rowOff>153654</xdr:rowOff>
    </xdr:to>
    <xdr:cxnSp macro="">
      <xdr:nvCxnSpPr>
        <xdr:cNvPr id="687" name="直線コネクタ 686"/>
        <xdr:cNvCxnSpPr/>
      </xdr:nvCxnSpPr>
      <xdr:spPr>
        <a:xfrm>
          <a:off x="16230600" y="1626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153654</xdr:rowOff>
    </xdr:from>
    <xdr:to>
      <xdr:col>85</xdr:col>
      <xdr:colOff>127000</xdr:colOff>
      <xdr:row>96</xdr:row>
      <xdr:rowOff>113182</xdr:rowOff>
    </xdr:to>
    <xdr:cxnSp macro="">
      <xdr:nvCxnSpPr>
        <xdr:cNvPr id="688" name="直線コネクタ 687"/>
        <xdr:cNvCxnSpPr/>
      </xdr:nvCxnSpPr>
      <xdr:spPr>
        <a:xfrm flipV="1">
          <a:off x="15481300" y="16269954"/>
          <a:ext cx="838200" cy="30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165946</xdr:rowOff>
    </xdr:from>
    <xdr:ext cx="534377" cy="259045"/>
    <xdr:sp macro="" textlink="">
      <xdr:nvSpPr>
        <xdr:cNvPr id="689" name="積立金平均値テキスト"/>
        <xdr:cNvSpPr txBox="1"/>
      </xdr:nvSpPr>
      <xdr:spPr>
        <a:xfrm>
          <a:off x="16370300" y="16625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16069</xdr:rowOff>
    </xdr:from>
    <xdr:to>
      <xdr:col>85</xdr:col>
      <xdr:colOff>177800</xdr:colOff>
      <xdr:row>97</xdr:row>
      <xdr:rowOff>117669</xdr:rowOff>
    </xdr:to>
    <xdr:sp macro="" textlink="">
      <xdr:nvSpPr>
        <xdr:cNvPr id="690" name="フローチャート: 判断 689"/>
        <xdr:cNvSpPr/>
      </xdr:nvSpPr>
      <xdr:spPr>
        <a:xfrm>
          <a:off x="16268700" y="1664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122391</xdr:rowOff>
    </xdr:from>
    <xdr:to>
      <xdr:col>81</xdr:col>
      <xdr:colOff>50800</xdr:colOff>
      <xdr:row>96</xdr:row>
      <xdr:rowOff>113182</xdr:rowOff>
    </xdr:to>
    <xdr:cxnSp macro="">
      <xdr:nvCxnSpPr>
        <xdr:cNvPr id="691" name="直線コネクタ 690"/>
        <xdr:cNvCxnSpPr/>
      </xdr:nvCxnSpPr>
      <xdr:spPr>
        <a:xfrm>
          <a:off x="14592300" y="16238691"/>
          <a:ext cx="889000" cy="33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145473</xdr:rowOff>
    </xdr:from>
    <xdr:to>
      <xdr:col>81</xdr:col>
      <xdr:colOff>101600</xdr:colOff>
      <xdr:row>97</xdr:row>
      <xdr:rowOff>75623</xdr:rowOff>
    </xdr:to>
    <xdr:sp macro="" textlink="">
      <xdr:nvSpPr>
        <xdr:cNvPr id="692" name="フローチャート: 判断 691"/>
        <xdr:cNvSpPr/>
      </xdr:nvSpPr>
      <xdr:spPr>
        <a:xfrm>
          <a:off x="15430500" y="1660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66750</xdr:rowOff>
    </xdr:from>
    <xdr:ext cx="534377" cy="259045"/>
    <xdr:sp macro="" textlink="">
      <xdr:nvSpPr>
        <xdr:cNvPr id="693" name="テキスト ボックス 692"/>
        <xdr:cNvSpPr txBox="1"/>
      </xdr:nvSpPr>
      <xdr:spPr>
        <a:xfrm>
          <a:off x="15214111" y="166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59196</xdr:rowOff>
    </xdr:from>
    <xdr:to>
      <xdr:col>76</xdr:col>
      <xdr:colOff>114300</xdr:colOff>
      <xdr:row>94</xdr:row>
      <xdr:rowOff>122391</xdr:rowOff>
    </xdr:to>
    <xdr:cxnSp macro="">
      <xdr:nvCxnSpPr>
        <xdr:cNvPr id="694" name="直線コネクタ 693"/>
        <xdr:cNvCxnSpPr/>
      </xdr:nvCxnSpPr>
      <xdr:spPr>
        <a:xfrm>
          <a:off x="13703300" y="15489696"/>
          <a:ext cx="889000" cy="7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106886</xdr:rowOff>
    </xdr:from>
    <xdr:to>
      <xdr:col>76</xdr:col>
      <xdr:colOff>165100</xdr:colOff>
      <xdr:row>98</xdr:row>
      <xdr:rowOff>37036</xdr:rowOff>
    </xdr:to>
    <xdr:sp macro="" textlink="">
      <xdr:nvSpPr>
        <xdr:cNvPr id="695" name="フローチャート: 判断 694"/>
        <xdr:cNvSpPr/>
      </xdr:nvSpPr>
      <xdr:spPr>
        <a:xfrm>
          <a:off x="14541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28163</xdr:rowOff>
    </xdr:from>
    <xdr:ext cx="534377" cy="259045"/>
    <xdr:sp macro="" textlink="">
      <xdr:nvSpPr>
        <xdr:cNvPr id="696" name="テキスト ボックス 695"/>
        <xdr:cNvSpPr txBox="1"/>
      </xdr:nvSpPr>
      <xdr:spPr>
        <a:xfrm>
          <a:off x="14325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59196</xdr:rowOff>
    </xdr:from>
    <xdr:to>
      <xdr:col>71</xdr:col>
      <xdr:colOff>177800</xdr:colOff>
      <xdr:row>92</xdr:row>
      <xdr:rowOff>137999</xdr:rowOff>
    </xdr:to>
    <xdr:cxnSp macro="">
      <xdr:nvCxnSpPr>
        <xdr:cNvPr id="697" name="直線コネクタ 696"/>
        <xdr:cNvCxnSpPr/>
      </xdr:nvCxnSpPr>
      <xdr:spPr>
        <a:xfrm flipV="1">
          <a:off x="12814300" y="15489696"/>
          <a:ext cx="889000" cy="42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135150</xdr:rowOff>
    </xdr:from>
    <xdr:to>
      <xdr:col>72</xdr:col>
      <xdr:colOff>38100</xdr:colOff>
      <xdr:row>98</xdr:row>
      <xdr:rowOff>65300</xdr:rowOff>
    </xdr:to>
    <xdr:sp macro="" textlink="">
      <xdr:nvSpPr>
        <xdr:cNvPr id="698" name="フローチャート: 判断 697"/>
        <xdr:cNvSpPr/>
      </xdr:nvSpPr>
      <xdr:spPr>
        <a:xfrm>
          <a:off x="13652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56427</xdr:rowOff>
    </xdr:from>
    <xdr:ext cx="534377" cy="259045"/>
    <xdr:sp macro="" textlink="">
      <xdr:nvSpPr>
        <xdr:cNvPr id="699" name="テキスト ボックス 698"/>
        <xdr:cNvSpPr txBox="1"/>
      </xdr:nvSpPr>
      <xdr:spPr>
        <a:xfrm>
          <a:off x="13436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120986</xdr:rowOff>
    </xdr:from>
    <xdr:to>
      <xdr:col>67</xdr:col>
      <xdr:colOff>101600</xdr:colOff>
      <xdr:row>98</xdr:row>
      <xdr:rowOff>51136</xdr:rowOff>
    </xdr:to>
    <xdr:sp macro="" textlink="">
      <xdr:nvSpPr>
        <xdr:cNvPr id="700" name="フローチャート: 判断 699"/>
        <xdr:cNvSpPr/>
      </xdr:nvSpPr>
      <xdr:spPr>
        <a:xfrm>
          <a:off x="12763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42263</xdr:rowOff>
    </xdr:from>
    <xdr:ext cx="534377" cy="259045"/>
    <xdr:sp macro="" textlink="">
      <xdr:nvSpPr>
        <xdr:cNvPr id="701" name="テキスト ボックス 700"/>
        <xdr:cNvSpPr txBox="1"/>
      </xdr:nvSpPr>
      <xdr:spPr>
        <a:xfrm>
          <a:off x="12547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102854</xdr:rowOff>
    </xdr:from>
    <xdr:to>
      <xdr:col>85</xdr:col>
      <xdr:colOff>177800</xdr:colOff>
      <xdr:row>95</xdr:row>
      <xdr:rowOff>33004</xdr:rowOff>
    </xdr:to>
    <xdr:sp macro="" textlink="">
      <xdr:nvSpPr>
        <xdr:cNvPr id="707" name="楕円 706"/>
        <xdr:cNvSpPr/>
      </xdr:nvSpPr>
      <xdr:spPr>
        <a:xfrm>
          <a:off x="16268700" y="162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55881</xdr:rowOff>
    </xdr:from>
    <xdr:ext cx="534377" cy="259045"/>
    <xdr:sp macro="" textlink="">
      <xdr:nvSpPr>
        <xdr:cNvPr id="708" name="積立金該当値テキスト"/>
        <xdr:cNvSpPr txBox="1"/>
      </xdr:nvSpPr>
      <xdr:spPr>
        <a:xfrm>
          <a:off x="16370300" y="161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62382</xdr:rowOff>
    </xdr:from>
    <xdr:to>
      <xdr:col>81</xdr:col>
      <xdr:colOff>101600</xdr:colOff>
      <xdr:row>96</xdr:row>
      <xdr:rowOff>163982</xdr:rowOff>
    </xdr:to>
    <xdr:sp macro="" textlink="">
      <xdr:nvSpPr>
        <xdr:cNvPr id="709" name="楕円 708"/>
        <xdr:cNvSpPr/>
      </xdr:nvSpPr>
      <xdr:spPr>
        <a:xfrm>
          <a:off x="15430500" y="165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9059</xdr:rowOff>
    </xdr:from>
    <xdr:ext cx="534377" cy="259045"/>
    <xdr:sp macro="" textlink="">
      <xdr:nvSpPr>
        <xdr:cNvPr id="710" name="テキスト ボックス 709"/>
        <xdr:cNvSpPr txBox="1"/>
      </xdr:nvSpPr>
      <xdr:spPr>
        <a:xfrm>
          <a:off x="15214111" y="162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71591</xdr:rowOff>
    </xdr:from>
    <xdr:to>
      <xdr:col>76</xdr:col>
      <xdr:colOff>165100</xdr:colOff>
      <xdr:row>95</xdr:row>
      <xdr:rowOff>1741</xdr:rowOff>
    </xdr:to>
    <xdr:sp macro="" textlink="">
      <xdr:nvSpPr>
        <xdr:cNvPr id="711" name="楕円 710"/>
        <xdr:cNvSpPr/>
      </xdr:nvSpPr>
      <xdr:spPr>
        <a:xfrm>
          <a:off x="14541500" y="161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18268</xdr:rowOff>
    </xdr:from>
    <xdr:ext cx="534377" cy="259045"/>
    <xdr:sp macro="" textlink="">
      <xdr:nvSpPr>
        <xdr:cNvPr id="712" name="テキスト ボックス 711"/>
        <xdr:cNvSpPr txBox="1"/>
      </xdr:nvSpPr>
      <xdr:spPr>
        <a:xfrm>
          <a:off x="14325111" y="1596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8396</xdr:rowOff>
    </xdr:from>
    <xdr:to>
      <xdr:col>72</xdr:col>
      <xdr:colOff>38100</xdr:colOff>
      <xdr:row>90</xdr:row>
      <xdr:rowOff>109996</xdr:rowOff>
    </xdr:to>
    <xdr:sp macro="" textlink="">
      <xdr:nvSpPr>
        <xdr:cNvPr id="713" name="楕円 712"/>
        <xdr:cNvSpPr/>
      </xdr:nvSpPr>
      <xdr:spPr>
        <a:xfrm>
          <a:off x="13652500" y="1543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126523</xdr:rowOff>
    </xdr:from>
    <xdr:ext cx="599010" cy="259045"/>
    <xdr:sp macro="" textlink="">
      <xdr:nvSpPr>
        <xdr:cNvPr id="714" name="テキスト ボックス 713"/>
        <xdr:cNvSpPr txBox="1"/>
      </xdr:nvSpPr>
      <xdr:spPr>
        <a:xfrm>
          <a:off x="13403795" y="1521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87199</xdr:rowOff>
    </xdr:from>
    <xdr:to>
      <xdr:col>67</xdr:col>
      <xdr:colOff>101600</xdr:colOff>
      <xdr:row>93</xdr:row>
      <xdr:rowOff>17349</xdr:rowOff>
    </xdr:to>
    <xdr:sp macro="" textlink="">
      <xdr:nvSpPr>
        <xdr:cNvPr id="715" name="楕円 714"/>
        <xdr:cNvSpPr/>
      </xdr:nvSpPr>
      <xdr:spPr>
        <a:xfrm>
          <a:off x="12763500" y="158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33876</xdr:rowOff>
    </xdr:from>
    <xdr:ext cx="599010" cy="259045"/>
    <xdr:sp macro="" textlink="">
      <xdr:nvSpPr>
        <xdr:cNvPr id="716" name="テキスト ボックス 715"/>
        <xdr:cNvSpPr txBox="1"/>
      </xdr:nvSpPr>
      <xdr:spPr>
        <a:xfrm>
          <a:off x="12514795" y="1563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133025</xdr:rowOff>
    </xdr:from>
    <xdr:to>
      <xdr:col>116</xdr:col>
      <xdr:colOff>62864</xdr:colOff>
      <xdr:row>38</xdr:row>
      <xdr:rowOff>139700</xdr:rowOff>
    </xdr:to>
    <xdr:cxnSp macro="">
      <xdr:nvCxnSpPr>
        <xdr:cNvPr id="738" name="直線コネクタ 737"/>
        <xdr:cNvCxnSpPr/>
      </xdr:nvCxnSpPr>
      <xdr:spPr>
        <a:xfrm flipV="1">
          <a:off x="22159595" y="5619425"/>
          <a:ext cx="1269" cy="103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79702</xdr:rowOff>
    </xdr:from>
    <xdr:ext cx="534377" cy="259045"/>
    <xdr:sp macro="" textlink="">
      <xdr:nvSpPr>
        <xdr:cNvPr id="741" name="投資及び出資金最大値テキスト"/>
        <xdr:cNvSpPr txBox="1"/>
      </xdr:nvSpPr>
      <xdr:spPr>
        <a:xfrm>
          <a:off x="22212300" y="539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133025</xdr:rowOff>
    </xdr:from>
    <xdr:to>
      <xdr:col>116</xdr:col>
      <xdr:colOff>152400</xdr:colOff>
      <xdr:row>32</xdr:row>
      <xdr:rowOff>133025</xdr:rowOff>
    </xdr:to>
    <xdr:cxnSp macro="">
      <xdr:nvCxnSpPr>
        <xdr:cNvPr id="742" name="直線コネクタ 741"/>
        <xdr:cNvCxnSpPr/>
      </xdr:nvCxnSpPr>
      <xdr:spPr>
        <a:xfrm>
          <a:off x="22072600" y="561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133253</xdr:rowOff>
    </xdr:from>
    <xdr:to>
      <xdr:col>116</xdr:col>
      <xdr:colOff>63500</xdr:colOff>
      <xdr:row>36</xdr:row>
      <xdr:rowOff>26817</xdr:rowOff>
    </xdr:to>
    <xdr:cxnSp macro="">
      <xdr:nvCxnSpPr>
        <xdr:cNvPr id="743" name="直線コネクタ 742"/>
        <xdr:cNvCxnSpPr/>
      </xdr:nvCxnSpPr>
      <xdr:spPr>
        <a:xfrm>
          <a:off x="21323300" y="5962553"/>
          <a:ext cx="838200" cy="23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18315</xdr:rowOff>
    </xdr:from>
    <xdr:ext cx="469744" cy="259045"/>
    <xdr:sp macro="" textlink="">
      <xdr:nvSpPr>
        <xdr:cNvPr id="744" name="投資及び出資金平均値テキスト"/>
        <xdr:cNvSpPr txBox="1"/>
      </xdr:nvSpPr>
      <xdr:spPr>
        <a:xfrm>
          <a:off x="22212300" y="6361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39888</xdr:rowOff>
    </xdr:from>
    <xdr:to>
      <xdr:col>116</xdr:col>
      <xdr:colOff>114300</xdr:colOff>
      <xdr:row>37</xdr:row>
      <xdr:rowOff>141488</xdr:rowOff>
    </xdr:to>
    <xdr:sp macro="" textlink="">
      <xdr:nvSpPr>
        <xdr:cNvPr id="745" name="フローチャート: 判断 744"/>
        <xdr:cNvSpPr/>
      </xdr:nvSpPr>
      <xdr:spPr>
        <a:xfrm>
          <a:off x="221107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98003</xdr:rowOff>
    </xdr:from>
    <xdr:to>
      <xdr:col>111</xdr:col>
      <xdr:colOff>177800</xdr:colOff>
      <xdr:row>34</xdr:row>
      <xdr:rowOff>133253</xdr:rowOff>
    </xdr:to>
    <xdr:cxnSp macro="">
      <xdr:nvCxnSpPr>
        <xdr:cNvPr id="746" name="直線コネクタ 745"/>
        <xdr:cNvCxnSpPr/>
      </xdr:nvCxnSpPr>
      <xdr:spPr>
        <a:xfrm>
          <a:off x="20434300" y="5412953"/>
          <a:ext cx="889000" cy="5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18903</xdr:rowOff>
    </xdr:from>
    <xdr:to>
      <xdr:col>112</xdr:col>
      <xdr:colOff>38100</xdr:colOff>
      <xdr:row>37</xdr:row>
      <xdr:rowOff>120503</xdr:rowOff>
    </xdr:to>
    <xdr:sp macro="" textlink="">
      <xdr:nvSpPr>
        <xdr:cNvPr id="747" name="フローチャート: 判断 746"/>
        <xdr:cNvSpPr/>
      </xdr:nvSpPr>
      <xdr:spPr>
        <a:xfrm>
          <a:off x="21272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111630</xdr:rowOff>
    </xdr:from>
    <xdr:ext cx="469744" cy="259045"/>
    <xdr:sp macro="" textlink="">
      <xdr:nvSpPr>
        <xdr:cNvPr id="748" name="テキスト ボックス 747"/>
        <xdr:cNvSpPr txBox="1"/>
      </xdr:nvSpPr>
      <xdr:spPr>
        <a:xfrm>
          <a:off x="21088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98003</xdr:rowOff>
    </xdr:from>
    <xdr:to>
      <xdr:col>107</xdr:col>
      <xdr:colOff>50800</xdr:colOff>
      <xdr:row>35</xdr:row>
      <xdr:rowOff>163749</xdr:rowOff>
    </xdr:to>
    <xdr:cxnSp macro="">
      <xdr:nvCxnSpPr>
        <xdr:cNvPr id="749" name="直線コネクタ 748"/>
        <xdr:cNvCxnSpPr/>
      </xdr:nvCxnSpPr>
      <xdr:spPr>
        <a:xfrm flipV="1">
          <a:off x="19545300" y="5412953"/>
          <a:ext cx="889000" cy="75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0" name="フローチャート: 判断 749"/>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1" name="テキスト ボックス 750"/>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58090</xdr:rowOff>
    </xdr:from>
    <xdr:to>
      <xdr:col>102</xdr:col>
      <xdr:colOff>114300</xdr:colOff>
      <xdr:row>35</xdr:row>
      <xdr:rowOff>163749</xdr:rowOff>
    </xdr:to>
    <xdr:cxnSp macro="">
      <xdr:nvCxnSpPr>
        <xdr:cNvPr id="752" name="直線コネクタ 751"/>
        <xdr:cNvCxnSpPr/>
      </xdr:nvCxnSpPr>
      <xdr:spPr>
        <a:xfrm>
          <a:off x="18656300" y="6058840"/>
          <a:ext cx="889000" cy="1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3" name="フローチャート: 判断 752"/>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4" name="テキスト ボックス 753"/>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5" name="フローチャート: 判断 754"/>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6" name="テキスト ボックス 755"/>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147467</xdr:rowOff>
    </xdr:from>
    <xdr:to>
      <xdr:col>116</xdr:col>
      <xdr:colOff>114300</xdr:colOff>
      <xdr:row>36</xdr:row>
      <xdr:rowOff>77617</xdr:rowOff>
    </xdr:to>
    <xdr:sp macro="" textlink="">
      <xdr:nvSpPr>
        <xdr:cNvPr id="762" name="楕円 761"/>
        <xdr:cNvSpPr/>
      </xdr:nvSpPr>
      <xdr:spPr>
        <a:xfrm>
          <a:off x="22110700" y="614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170344</xdr:rowOff>
    </xdr:from>
    <xdr:ext cx="469744" cy="259045"/>
    <xdr:sp macro="" textlink="">
      <xdr:nvSpPr>
        <xdr:cNvPr id="763" name="投資及び出資金該当値テキスト"/>
        <xdr:cNvSpPr txBox="1"/>
      </xdr:nvSpPr>
      <xdr:spPr>
        <a:xfrm>
          <a:off x="22212300" y="599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82453</xdr:rowOff>
    </xdr:from>
    <xdr:to>
      <xdr:col>112</xdr:col>
      <xdr:colOff>38100</xdr:colOff>
      <xdr:row>35</xdr:row>
      <xdr:rowOff>12603</xdr:rowOff>
    </xdr:to>
    <xdr:sp macro="" textlink="">
      <xdr:nvSpPr>
        <xdr:cNvPr id="764" name="楕円 763"/>
        <xdr:cNvSpPr/>
      </xdr:nvSpPr>
      <xdr:spPr>
        <a:xfrm>
          <a:off x="21272500" y="59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29130</xdr:rowOff>
    </xdr:from>
    <xdr:ext cx="534377" cy="259045"/>
    <xdr:sp macro="" textlink="">
      <xdr:nvSpPr>
        <xdr:cNvPr id="765" name="テキスト ボックス 764"/>
        <xdr:cNvSpPr txBox="1"/>
      </xdr:nvSpPr>
      <xdr:spPr>
        <a:xfrm>
          <a:off x="21056111" y="568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47203</xdr:rowOff>
    </xdr:from>
    <xdr:to>
      <xdr:col>107</xdr:col>
      <xdr:colOff>101600</xdr:colOff>
      <xdr:row>31</xdr:row>
      <xdr:rowOff>148803</xdr:rowOff>
    </xdr:to>
    <xdr:sp macro="" textlink="">
      <xdr:nvSpPr>
        <xdr:cNvPr id="766" name="楕円 765"/>
        <xdr:cNvSpPr/>
      </xdr:nvSpPr>
      <xdr:spPr>
        <a:xfrm>
          <a:off x="20383500" y="53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165330</xdr:rowOff>
    </xdr:from>
    <xdr:ext cx="534377" cy="259045"/>
    <xdr:sp macro="" textlink="">
      <xdr:nvSpPr>
        <xdr:cNvPr id="767" name="テキスト ボックス 766"/>
        <xdr:cNvSpPr txBox="1"/>
      </xdr:nvSpPr>
      <xdr:spPr>
        <a:xfrm>
          <a:off x="20167111" y="51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112949</xdr:rowOff>
    </xdr:from>
    <xdr:to>
      <xdr:col>102</xdr:col>
      <xdr:colOff>165100</xdr:colOff>
      <xdr:row>36</xdr:row>
      <xdr:rowOff>43099</xdr:rowOff>
    </xdr:to>
    <xdr:sp macro="" textlink="">
      <xdr:nvSpPr>
        <xdr:cNvPr id="768" name="楕円 767"/>
        <xdr:cNvSpPr/>
      </xdr:nvSpPr>
      <xdr:spPr>
        <a:xfrm>
          <a:off x="19494500" y="61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59626</xdr:rowOff>
    </xdr:from>
    <xdr:ext cx="534377" cy="259045"/>
    <xdr:sp macro="" textlink="">
      <xdr:nvSpPr>
        <xdr:cNvPr id="769" name="テキスト ボックス 768"/>
        <xdr:cNvSpPr txBox="1"/>
      </xdr:nvSpPr>
      <xdr:spPr>
        <a:xfrm>
          <a:off x="19278111" y="58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7290</xdr:rowOff>
    </xdr:from>
    <xdr:to>
      <xdr:col>98</xdr:col>
      <xdr:colOff>38100</xdr:colOff>
      <xdr:row>35</xdr:row>
      <xdr:rowOff>108890</xdr:rowOff>
    </xdr:to>
    <xdr:sp macro="" textlink="">
      <xdr:nvSpPr>
        <xdr:cNvPr id="770" name="楕円 769"/>
        <xdr:cNvSpPr/>
      </xdr:nvSpPr>
      <xdr:spPr>
        <a:xfrm>
          <a:off x="18605500" y="60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125417</xdr:rowOff>
    </xdr:from>
    <xdr:ext cx="534377" cy="259045"/>
    <xdr:sp macro="" textlink="">
      <xdr:nvSpPr>
        <xdr:cNvPr id="771" name="テキスト ボックス 770"/>
        <xdr:cNvSpPr txBox="1"/>
      </xdr:nvSpPr>
      <xdr:spPr>
        <a:xfrm>
          <a:off x="18389111" y="578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3" name="直線コネクタ 792"/>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6" name="貸付金最大値テキスト"/>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7" name="直線コネクタ 796"/>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65679</xdr:rowOff>
    </xdr:from>
    <xdr:to>
      <xdr:col>116</xdr:col>
      <xdr:colOff>63500</xdr:colOff>
      <xdr:row>56</xdr:row>
      <xdr:rowOff>19822</xdr:rowOff>
    </xdr:to>
    <xdr:cxnSp macro="">
      <xdr:nvCxnSpPr>
        <xdr:cNvPr id="798" name="直線コネクタ 797"/>
        <xdr:cNvCxnSpPr/>
      </xdr:nvCxnSpPr>
      <xdr:spPr>
        <a:xfrm>
          <a:off x="21323300" y="9495429"/>
          <a:ext cx="838200" cy="12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105732</xdr:rowOff>
    </xdr:from>
    <xdr:ext cx="469744" cy="259045"/>
    <xdr:sp macro="" textlink="">
      <xdr:nvSpPr>
        <xdr:cNvPr id="799" name="貸付金平均値テキスト"/>
        <xdr:cNvSpPr txBox="1"/>
      </xdr:nvSpPr>
      <xdr:spPr>
        <a:xfrm>
          <a:off x="22212300" y="970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0" name="フローチャート: 判断 799"/>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61519</xdr:rowOff>
    </xdr:from>
    <xdr:to>
      <xdr:col>111</xdr:col>
      <xdr:colOff>177800</xdr:colOff>
      <xdr:row>55</xdr:row>
      <xdr:rowOff>65679</xdr:rowOff>
    </xdr:to>
    <xdr:cxnSp macro="">
      <xdr:nvCxnSpPr>
        <xdr:cNvPr id="801" name="直線コネクタ 800"/>
        <xdr:cNvCxnSpPr/>
      </xdr:nvCxnSpPr>
      <xdr:spPr>
        <a:xfrm>
          <a:off x="20434300" y="9491269"/>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2" name="フローチャート: 判断 801"/>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28739</xdr:rowOff>
    </xdr:from>
    <xdr:ext cx="469744" cy="259045"/>
    <xdr:sp macro="" textlink="">
      <xdr:nvSpPr>
        <xdr:cNvPr id="803" name="テキスト ボックス 802"/>
        <xdr:cNvSpPr txBox="1"/>
      </xdr:nvSpPr>
      <xdr:spPr>
        <a:xfrm>
          <a:off x="21088428" y="98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37241</xdr:rowOff>
    </xdr:from>
    <xdr:to>
      <xdr:col>107</xdr:col>
      <xdr:colOff>50800</xdr:colOff>
      <xdr:row>55</xdr:row>
      <xdr:rowOff>61519</xdr:rowOff>
    </xdr:to>
    <xdr:cxnSp macro="">
      <xdr:nvCxnSpPr>
        <xdr:cNvPr id="804" name="直線コネクタ 803"/>
        <xdr:cNvCxnSpPr/>
      </xdr:nvCxnSpPr>
      <xdr:spPr>
        <a:xfrm>
          <a:off x="19545300" y="9466991"/>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27361</xdr:rowOff>
    </xdr:from>
    <xdr:to>
      <xdr:col>107</xdr:col>
      <xdr:colOff>101600</xdr:colOff>
      <xdr:row>57</xdr:row>
      <xdr:rowOff>128961</xdr:rowOff>
    </xdr:to>
    <xdr:sp macro="" textlink="">
      <xdr:nvSpPr>
        <xdr:cNvPr id="805" name="フローチャート: 判断 804"/>
        <xdr:cNvSpPr/>
      </xdr:nvSpPr>
      <xdr:spPr>
        <a:xfrm>
          <a:off x="20383500" y="980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120088</xdr:rowOff>
    </xdr:from>
    <xdr:ext cx="469744" cy="259045"/>
    <xdr:sp macro="" textlink="">
      <xdr:nvSpPr>
        <xdr:cNvPr id="806" name="テキスト ボックス 805"/>
        <xdr:cNvSpPr txBox="1"/>
      </xdr:nvSpPr>
      <xdr:spPr>
        <a:xfrm>
          <a:off x="20199428" y="98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35321</xdr:rowOff>
    </xdr:from>
    <xdr:to>
      <xdr:col>102</xdr:col>
      <xdr:colOff>114300</xdr:colOff>
      <xdr:row>55</xdr:row>
      <xdr:rowOff>37241</xdr:rowOff>
    </xdr:to>
    <xdr:cxnSp macro="">
      <xdr:nvCxnSpPr>
        <xdr:cNvPr id="807" name="直線コネクタ 806"/>
        <xdr:cNvCxnSpPr/>
      </xdr:nvCxnSpPr>
      <xdr:spPr>
        <a:xfrm>
          <a:off x="18656300" y="9465071"/>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31841</xdr:rowOff>
    </xdr:from>
    <xdr:to>
      <xdr:col>102</xdr:col>
      <xdr:colOff>165100</xdr:colOff>
      <xdr:row>57</xdr:row>
      <xdr:rowOff>133441</xdr:rowOff>
    </xdr:to>
    <xdr:sp macro="" textlink="">
      <xdr:nvSpPr>
        <xdr:cNvPr id="808" name="フローチャート: 判断 807"/>
        <xdr:cNvSpPr/>
      </xdr:nvSpPr>
      <xdr:spPr>
        <a:xfrm>
          <a:off x="19494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124568</xdr:rowOff>
    </xdr:from>
    <xdr:ext cx="469744" cy="259045"/>
    <xdr:sp macro="" textlink="">
      <xdr:nvSpPr>
        <xdr:cNvPr id="809" name="テキスト ボックス 808"/>
        <xdr:cNvSpPr txBox="1"/>
      </xdr:nvSpPr>
      <xdr:spPr>
        <a:xfrm>
          <a:off x="19310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13233</xdr:rowOff>
    </xdr:from>
    <xdr:to>
      <xdr:col>98</xdr:col>
      <xdr:colOff>38100</xdr:colOff>
      <xdr:row>57</xdr:row>
      <xdr:rowOff>114833</xdr:rowOff>
    </xdr:to>
    <xdr:sp macro="" textlink="">
      <xdr:nvSpPr>
        <xdr:cNvPr id="810" name="フローチャート: 判断 809"/>
        <xdr:cNvSpPr/>
      </xdr:nvSpPr>
      <xdr:spPr>
        <a:xfrm>
          <a:off x="18605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105960</xdr:rowOff>
    </xdr:from>
    <xdr:ext cx="469744" cy="259045"/>
    <xdr:sp macro="" textlink="">
      <xdr:nvSpPr>
        <xdr:cNvPr id="811" name="テキスト ボックス 810"/>
        <xdr:cNvSpPr txBox="1"/>
      </xdr:nvSpPr>
      <xdr:spPr>
        <a:xfrm>
          <a:off x="18421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140472</xdr:rowOff>
    </xdr:from>
    <xdr:to>
      <xdr:col>116</xdr:col>
      <xdr:colOff>114300</xdr:colOff>
      <xdr:row>56</xdr:row>
      <xdr:rowOff>70622</xdr:rowOff>
    </xdr:to>
    <xdr:sp macro="" textlink="">
      <xdr:nvSpPr>
        <xdr:cNvPr id="817" name="楕円 816"/>
        <xdr:cNvSpPr/>
      </xdr:nvSpPr>
      <xdr:spPr>
        <a:xfrm>
          <a:off x="22110700" y="957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163349</xdr:rowOff>
    </xdr:from>
    <xdr:ext cx="534377" cy="259045"/>
    <xdr:sp macro="" textlink="">
      <xdr:nvSpPr>
        <xdr:cNvPr id="818" name="貸付金該当値テキスト"/>
        <xdr:cNvSpPr txBox="1"/>
      </xdr:nvSpPr>
      <xdr:spPr>
        <a:xfrm>
          <a:off x="22212300" y="94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14879</xdr:rowOff>
    </xdr:from>
    <xdr:to>
      <xdr:col>112</xdr:col>
      <xdr:colOff>38100</xdr:colOff>
      <xdr:row>55</xdr:row>
      <xdr:rowOff>116479</xdr:rowOff>
    </xdr:to>
    <xdr:sp macro="" textlink="">
      <xdr:nvSpPr>
        <xdr:cNvPr id="819" name="楕円 818"/>
        <xdr:cNvSpPr/>
      </xdr:nvSpPr>
      <xdr:spPr>
        <a:xfrm>
          <a:off x="21272500" y="94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133006</xdr:rowOff>
    </xdr:from>
    <xdr:ext cx="534377" cy="259045"/>
    <xdr:sp macro="" textlink="">
      <xdr:nvSpPr>
        <xdr:cNvPr id="820" name="テキスト ボックス 819"/>
        <xdr:cNvSpPr txBox="1"/>
      </xdr:nvSpPr>
      <xdr:spPr>
        <a:xfrm>
          <a:off x="21056111" y="92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10719</xdr:rowOff>
    </xdr:from>
    <xdr:to>
      <xdr:col>107</xdr:col>
      <xdr:colOff>101600</xdr:colOff>
      <xdr:row>55</xdr:row>
      <xdr:rowOff>112319</xdr:rowOff>
    </xdr:to>
    <xdr:sp macro="" textlink="">
      <xdr:nvSpPr>
        <xdr:cNvPr id="821" name="楕円 820"/>
        <xdr:cNvSpPr/>
      </xdr:nvSpPr>
      <xdr:spPr>
        <a:xfrm>
          <a:off x="20383500" y="94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128846</xdr:rowOff>
    </xdr:from>
    <xdr:ext cx="534377" cy="259045"/>
    <xdr:sp macro="" textlink="">
      <xdr:nvSpPr>
        <xdr:cNvPr id="822" name="テキスト ボックス 821"/>
        <xdr:cNvSpPr txBox="1"/>
      </xdr:nvSpPr>
      <xdr:spPr>
        <a:xfrm>
          <a:off x="20167111" y="92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157891</xdr:rowOff>
    </xdr:from>
    <xdr:to>
      <xdr:col>102</xdr:col>
      <xdr:colOff>165100</xdr:colOff>
      <xdr:row>55</xdr:row>
      <xdr:rowOff>88041</xdr:rowOff>
    </xdr:to>
    <xdr:sp macro="" textlink="">
      <xdr:nvSpPr>
        <xdr:cNvPr id="823" name="楕円 822"/>
        <xdr:cNvSpPr/>
      </xdr:nvSpPr>
      <xdr:spPr>
        <a:xfrm>
          <a:off x="19494500" y="941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104568</xdr:rowOff>
    </xdr:from>
    <xdr:ext cx="534377" cy="259045"/>
    <xdr:sp macro="" textlink="">
      <xdr:nvSpPr>
        <xdr:cNvPr id="824" name="テキスト ボックス 823"/>
        <xdr:cNvSpPr txBox="1"/>
      </xdr:nvSpPr>
      <xdr:spPr>
        <a:xfrm>
          <a:off x="19278111" y="91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155971</xdr:rowOff>
    </xdr:from>
    <xdr:to>
      <xdr:col>98</xdr:col>
      <xdr:colOff>38100</xdr:colOff>
      <xdr:row>55</xdr:row>
      <xdr:rowOff>86121</xdr:rowOff>
    </xdr:to>
    <xdr:sp macro="" textlink="">
      <xdr:nvSpPr>
        <xdr:cNvPr id="825" name="楕円 824"/>
        <xdr:cNvSpPr/>
      </xdr:nvSpPr>
      <xdr:spPr>
        <a:xfrm>
          <a:off x="18605500" y="94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102648</xdr:rowOff>
    </xdr:from>
    <xdr:ext cx="534377" cy="259045"/>
    <xdr:sp macro="" textlink="">
      <xdr:nvSpPr>
        <xdr:cNvPr id="826" name="テキスト ボックス 825"/>
        <xdr:cNvSpPr txBox="1"/>
      </xdr:nvSpPr>
      <xdr:spPr>
        <a:xfrm>
          <a:off x="18389111" y="918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7" name="テキスト ボックス 84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9" name="テキスト ボックス 84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120007</xdr:rowOff>
    </xdr:from>
    <xdr:to>
      <xdr:col>116</xdr:col>
      <xdr:colOff>62864</xdr:colOff>
      <xdr:row>78</xdr:row>
      <xdr:rowOff>169712</xdr:rowOff>
    </xdr:to>
    <xdr:cxnSp macro="">
      <xdr:nvCxnSpPr>
        <xdr:cNvPr id="853" name="直線コネクタ 852"/>
        <xdr:cNvCxnSpPr/>
      </xdr:nvCxnSpPr>
      <xdr:spPr>
        <a:xfrm flipV="1">
          <a:off x="22159595" y="12464407"/>
          <a:ext cx="1269" cy="1078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2089</xdr:rowOff>
    </xdr:from>
    <xdr:ext cx="534377" cy="259045"/>
    <xdr:sp macro="" textlink="">
      <xdr:nvSpPr>
        <xdr:cNvPr id="854" name="繰出金最小値テキスト"/>
        <xdr:cNvSpPr txBox="1"/>
      </xdr:nvSpPr>
      <xdr:spPr>
        <a:xfrm>
          <a:off x="22212300" y="135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169712</xdr:rowOff>
    </xdr:from>
    <xdr:to>
      <xdr:col>116</xdr:col>
      <xdr:colOff>152400</xdr:colOff>
      <xdr:row>78</xdr:row>
      <xdr:rowOff>169712</xdr:rowOff>
    </xdr:to>
    <xdr:cxnSp macro="">
      <xdr:nvCxnSpPr>
        <xdr:cNvPr id="855" name="直線コネクタ 854"/>
        <xdr:cNvCxnSpPr/>
      </xdr:nvCxnSpPr>
      <xdr:spPr>
        <a:xfrm>
          <a:off x="22072600" y="13542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66684</xdr:rowOff>
    </xdr:from>
    <xdr:ext cx="534377" cy="259045"/>
    <xdr:sp macro="" textlink="">
      <xdr:nvSpPr>
        <xdr:cNvPr id="856" name="繰出金最大値テキスト"/>
        <xdr:cNvSpPr txBox="1"/>
      </xdr:nvSpPr>
      <xdr:spPr>
        <a:xfrm>
          <a:off x="22212300" y="122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120007</xdr:rowOff>
    </xdr:from>
    <xdr:to>
      <xdr:col>116</xdr:col>
      <xdr:colOff>152400</xdr:colOff>
      <xdr:row>72</xdr:row>
      <xdr:rowOff>120007</xdr:rowOff>
    </xdr:to>
    <xdr:cxnSp macro="">
      <xdr:nvCxnSpPr>
        <xdr:cNvPr id="857" name="直線コネクタ 856"/>
        <xdr:cNvCxnSpPr/>
      </xdr:nvCxnSpPr>
      <xdr:spPr>
        <a:xfrm>
          <a:off x="22072600" y="1246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152371</xdr:rowOff>
    </xdr:from>
    <xdr:to>
      <xdr:col>116</xdr:col>
      <xdr:colOff>63500</xdr:colOff>
      <xdr:row>76</xdr:row>
      <xdr:rowOff>17954</xdr:rowOff>
    </xdr:to>
    <xdr:cxnSp macro="">
      <xdr:nvCxnSpPr>
        <xdr:cNvPr id="858" name="直線コネクタ 857"/>
        <xdr:cNvCxnSpPr/>
      </xdr:nvCxnSpPr>
      <xdr:spPr>
        <a:xfrm flipV="1">
          <a:off x="21323300" y="13011121"/>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9589</xdr:rowOff>
    </xdr:from>
    <xdr:ext cx="534377" cy="259045"/>
    <xdr:sp macro="" textlink="">
      <xdr:nvSpPr>
        <xdr:cNvPr id="859" name="繰出金平均値テキスト"/>
        <xdr:cNvSpPr txBox="1"/>
      </xdr:nvSpPr>
      <xdr:spPr>
        <a:xfrm>
          <a:off x="22212300" y="13039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31162</xdr:rowOff>
    </xdr:from>
    <xdr:to>
      <xdr:col>116</xdr:col>
      <xdr:colOff>114300</xdr:colOff>
      <xdr:row>76</xdr:row>
      <xdr:rowOff>132762</xdr:rowOff>
    </xdr:to>
    <xdr:sp macro="" textlink="">
      <xdr:nvSpPr>
        <xdr:cNvPr id="860" name="フローチャート: 判断 859"/>
        <xdr:cNvSpPr/>
      </xdr:nvSpPr>
      <xdr:spPr>
        <a:xfrm>
          <a:off x="22110700" y="1306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17954</xdr:rowOff>
    </xdr:from>
    <xdr:to>
      <xdr:col>111</xdr:col>
      <xdr:colOff>177800</xdr:colOff>
      <xdr:row>76</xdr:row>
      <xdr:rowOff>48946</xdr:rowOff>
    </xdr:to>
    <xdr:cxnSp macro="">
      <xdr:nvCxnSpPr>
        <xdr:cNvPr id="861" name="直線コネクタ 860"/>
        <xdr:cNvCxnSpPr/>
      </xdr:nvCxnSpPr>
      <xdr:spPr>
        <a:xfrm flipV="1">
          <a:off x="20434300" y="13048154"/>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54479</xdr:rowOff>
    </xdr:from>
    <xdr:to>
      <xdr:col>112</xdr:col>
      <xdr:colOff>38100</xdr:colOff>
      <xdr:row>76</xdr:row>
      <xdr:rowOff>156079</xdr:rowOff>
    </xdr:to>
    <xdr:sp macro="" textlink="">
      <xdr:nvSpPr>
        <xdr:cNvPr id="862" name="フローチャート: 判断 861"/>
        <xdr:cNvSpPr/>
      </xdr:nvSpPr>
      <xdr:spPr>
        <a:xfrm>
          <a:off x="21272500" y="1308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147206</xdr:rowOff>
    </xdr:from>
    <xdr:ext cx="534377" cy="259045"/>
    <xdr:sp macro="" textlink="">
      <xdr:nvSpPr>
        <xdr:cNvPr id="863" name="テキスト ボックス 862"/>
        <xdr:cNvSpPr txBox="1"/>
      </xdr:nvSpPr>
      <xdr:spPr>
        <a:xfrm>
          <a:off x="21056111" y="131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155081</xdr:rowOff>
    </xdr:from>
    <xdr:to>
      <xdr:col>107</xdr:col>
      <xdr:colOff>50800</xdr:colOff>
      <xdr:row>76</xdr:row>
      <xdr:rowOff>48946</xdr:rowOff>
    </xdr:to>
    <xdr:cxnSp macro="">
      <xdr:nvCxnSpPr>
        <xdr:cNvPr id="864" name="直線コネクタ 863"/>
        <xdr:cNvCxnSpPr/>
      </xdr:nvCxnSpPr>
      <xdr:spPr>
        <a:xfrm>
          <a:off x="19545300" y="11985131"/>
          <a:ext cx="889000" cy="109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62807</xdr:rowOff>
    </xdr:from>
    <xdr:to>
      <xdr:col>107</xdr:col>
      <xdr:colOff>101600</xdr:colOff>
      <xdr:row>78</xdr:row>
      <xdr:rowOff>164407</xdr:rowOff>
    </xdr:to>
    <xdr:sp macro="" textlink="">
      <xdr:nvSpPr>
        <xdr:cNvPr id="865" name="フローチャート: 判断 864"/>
        <xdr:cNvSpPr/>
      </xdr:nvSpPr>
      <xdr:spPr>
        <a:xfrm>
          <a:off x="20383500" y="134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155534</xdr:rowOff>
    </xdr:from>
    <xdr:ext cx="534377" cy="259045"/>
    <xdr:sp macro="" textlink="">
      <xdr:nvSpPr>
        <xdr:cNvPr id="866" name="テキスト ボックス 865"/>
        <xdr:cNvSpPr txBox="1"/>
      </xdr:nvSpPr>
      <xdr:spPr>
        <a:xfrm>
          <a:off x="20167111" y="1352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155081</xdr:rowOff>
    </xdr:from>
    <xdr:to>
      <xdr:col>102</xdr:col>
      <xdr:colOff>114300</xdr:colOff>
      <xdr:row>72</xdr:row>
      <xdr:rowOff>127486</xdr:rowOff>
    </xdr:to>
    <xdr:cxnSp macro="">
      <xdr:nvCxnSpPr>
        <xdr:cNvPr id="867" name="直線コネクタ 866"/>
        <xdr:cNvCxnSpPr/>
      </xdr:nvCxnSpPr>
      <xdr:spPr>
        <a:xfrm flipV="1">
          <a:off x="18656300" y="11985131"/>
          <a:ext cx="889000" cy="48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46772</xdr:rowOff>
    </xdr:from>
    <xdr:to>
      <xdr:col>102</xdr:col>
      <xdr:colOff>165100</xdr:colOff>
      <xdr:row>77</xdr:row>
      <xdr:rowOff>148372</xdr:rowOff>
    </xdr:to>
    <xdr:sp macro="" textlink="">
      <xdr:nvSpPr>
        <xdr:cNvPr id="868" name="フローチャート: 判断 867"/>
        <xdr:cNvSpPr/>
      </xdr:nvSpPr>
      <xdr:spPr>
        <a:xfrm>
          <a:off x="19494500" y="132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139499</xdr:rowOff>
    </xdr:from>
    <xdr:ext cx="534377" cy="259045"/>
    <xdr:sp macro="" textlink="">
      <xdr:nvSpPr>
        <xdr:cNvPr id="869" name="テキスト ボックス 868"/>
        <xdr:cNvSpPr txBox="1"/>
      </xdr:nvSpPr>
      <xdr:spPr>
        <a:xfrm>
          <a:off x="19278111" y="133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3763</xdr:rowOff>
    </xdr:from>
    <xdr:to>
      <xdr:col>98</xdr:col>
      <xdr:colOff>38100</xdr:colOff>
      <xdr:row>77</xdr:row>
      <xdr:rowOff>105363</xdr:rowOff>
    </xdr:to>
    <xdr:sp macro="" textlink="">
      <xdr:nvSpPr>
        <xdr:cNvPr id="870" name="フローチャート: 判断 869"/>
        <xdr:cNvSpPr/>
      </xdr:nvSpPr>
      <xdr:spPr>
        <a:xfrm>
          <a:off x="18605500" y="132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96490</xdr:rowOff>
    </xdr:from>
    <xdr:ext cx="534377" cy="259045"/>
    <xdr:sp macro="" textlink="">
      <xdr:nvSpPr>
        <xdr:cNvPr id="871" name="テキスト ボックス 870"/>
        <xdr:cNvSpPr txBox="1"/>
      </xdr:nvSpPr>
      <xdr:spPr>
        <a:xfrm>
          <a:off x="18389111" y="1329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101571</xdr:rowOff>
    </xdr:from>
    <xdr:to>
      <xdr:col>116</xdr:col>
      <xdr:colOff>114300</xdr:colOff>
      <xdr:row>76</xdr:row>
      <xdr:rowOff>31722</xdr:rowOff>
    </xdr:to>
    <xdr:sp macro="" textlink="">
      <xdr:nvSpPr>
        <xdr:cNvPr id="877" name="楕円 876"/>
        <xdr:cNvSpPr/>
      </xdr:nvSpPr>
      <xdr:spPr>
        <a:xfrm>
          <a:off x="22110700" y="129603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124448</xdr:rowOff>
    </xdr:from>
    <xdr:ext cx="534377" cy="259045"/>
    <xdr:sp macro="" textlink="">
      <xdr:nvSpPr>
        <xdr:cNvPr id="878" name="繰出金該当値テキスト"/>
        <xdr:cNvSpPr txBox="1"/>
      </xdr:nvSpPr>
      <xdr:spPr>
        <a:xfrm>
          <a:off x="22212300" y="1281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138604</xdr:rowOff>
    </xdr:from>
    <xdr:to>
      <xdr:col>112</xdr:col>
      <xdr:colOff>38100</xdr:colOff>
      <xdr:row>76</xdr:row>
      <xdr:rowOff>68754</xdr:rowOff>
    </xdr:to>
    <xdr:sp macro="" textlink="">
      <xdr:nvSpPr>
        <xdr:cNvPr id="879" name="楕円 878"/>
        <xdr:cNvSpPr/>
      </xdr:nvSpPr>
      <xdr:spPr>
        <a:xfrm>
          <a:off x="21272500" y="129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85281</xdr:rowOff>
    </xdr:from>
    <xdr:ext cx="534377" cy="259045"/>
    <xdr:sp macro="" textlink="">
      <xdr:nvSpPr>
        <xdr:cNvPr id="880" name="テキスト ボックス 879"/>
        <xdr:cNvSpPr txBox="1"/>
      </xdr:nvSpPr>
      <xdr:spPr>
        <a:xfrm>
          <a:off x="21056111" y="1277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169596</xdr:rowOff>
    </xdr:from>
    <xdr:to>
      <xdr:col>107</xdr:col>
      <xdr:colOff>101600</xdr:colOff>
      <xdr:row>76</xdr:row>
      <xdr:rowOff>99746</xdr:rowOff>
    </xdr:to>
    <xdr:sp macro="" textlink="">
      <xdr:nvSpPr>
        <xdr:cNvPr id="881" name="楕円 880"/>
        <xdr:cNvSpPr/>
      </xdr:nvSpPr>
      <xdr:spPr>
        <a:xfrm>
          <a:off x="20383500" y="130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116273</xdr:rowOff>
    </xdr:from>
    <xdr:ext cx="534377" cy="259045"/>
    <xdr:sp macro="" textlink="">
      <xdr:nvSpPr>
        <xdr:cNvPr id="882" name="テキスト ボックス 881"/>
        <xdr:cNvSpPr txBox="1"/>
      </xdr:nvSpPr>
      <xdr:spPr>
        <a:xfrm>
          <a:off x="20167111" y="128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104281</xdr:rowOff>
    </xdr:from>
    <xdr:to>
      <xdr:col>102</xdr:col>
      <xdr:colOff>165100</xdr:colOff>
      <xdr:row>70</xdr:row>
      <xdr:rowOff>34431</xdr:rowOff>
    </xdr:to>
    <xdr:sp macro="" textlink="">
      <xdr:nvSpPr>
        <xdr:cNvPr id="883" name="楕円 882"/>
        <xdr:cNvSpPr/>
      </xdr:nvSpPr>
      <xdr:spPr>
        <a:xfrm>
          <a:off x="19494500" y="119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50958</xdr:rowOff>
    </xdr:from>
    <xdr:ext cx="534377" cy="259045"/>
    <xdr:sp macro="" textlink="">
      <xdr:nvSpPr>
        <xdr:cNvPr id="884" name="テキスト ボックス 883"/>
        <xdr:cNvSpPr txBox="1"/>
      </xdr:nvSpPr>
      <xdr:spPr>
        <a:xfrm>
          <a:off x="19278111" y="1170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76686</xdr:rowOff>
    </xdr:from>
    <xdr:to>
      <xdr:col>98</xdr:col>
      <xdr:colOff>38100</xdr:colOff>
      <xdr:row>73</xdr:row>
      <xdr:rowOff>6836</xdr:rowOff>
    </xdr:to>
    <xdr:sp macro="" textlink="">
      <xdr:nvSpPr>
        <xdr:cNvPr id="885" name="楕円 884"/>
        <xdr:cNvSpPr/>
      </xdr:nvSpPr>
      <xdr:spPr>
        <a:xfrm>
          <a:off x="18605500" y="124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23363</xdr:rowOff>
    </xdr:from>
    <xdr:ext cx="534377" cy="259045"/>
    <xdr:sp macro="" textlink="">
      <xdr:nvSpPr>
        <xdr:cNvPr id="886" name="テキスト ボックス 885"/>
        <xdr:cNvSpPr txBox="1"/>
      </xdr:nvSpPr>
      <xdr:spPr>
        <a:xfrm>
          <a:off x="18389111" y="121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896,144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普通建設事業費の決算額が住民一人当たり</a:t>
          </a:r>
          <a:r>
            <a:rPr kumimoji="1" lang="en-US" altLang="ja-JP" sz="1300">
              <a:latin typeface="ＭＳ Ｐゴシック" panose="020B0600070205080204" pitchFamily="50" charset="-128"/>
              <a:ea typeface="ＭＳ Ｐゴシック" panose="020B0600070205080204" pitchFamily="50" charset="-128"/>
            </a:rPr>
            <a:t>146,785</a:t>
          </a:r>
          <a:r>
            <a:rPr kumimoji="1" lang="ja-JP" altLang="en-US" sz="1300">
              <a:latin typeface="ＭＳ Ｐゴシック" panose="020B0600070205080204" pitchFamily="50" charset="-128"/>
              <a:ea typeface="ＭＳ Ｐゴシック" panose="020B0600070205080204" pitchFamily="50" charset="-128"/>
            </a:rPr>
            <a:t>円であり，昨年度より減少しているが，類似団体平均と比較しても高い状況である。これは，復旧・復興事業の進捗が図られ決算額が減少した一方，令和４年度まで街路整備事業等の大規模な復旧・復興事業が続いたためである。</a:t>
          </a:r>
        </a:p>
        <a:p>
          <a:r>
            <a:rPr kumimoji="1" lang="ja-JP" altLang="en-US" sz="1300">
              <a:latin typeface="ＭＳ Ｐゴシック" panose="020B0600070205080204" pitchFamily="50" charset="-128"/>
              <a:ea typeface="ＭＳ Ｐゴシック" panose="020B0600070205080204" pitchFamily="50" charset="-128"/>
            </a:rPr>
            <a:t>　物件費の決算額が住民一人当たり</a:t>
          </a:r>
          <a:r>
            <a:rPr kumimoji="1" lang="en-US" altLang="ja-JP" sz="1300">
              <a:latin typeface="ＭＳ Ｐゴシック" panose="020B0600070205080204" pitchFamily="50" charset="-128"/>
              <a:ea typeface="ＭＳ Ｐゴシック" panose="020B0600070205080204" pitchFamily="50" charset="-128"/>
            </a:rPr>
            <a:t>126,724</a:t>
          </a:r>
          <a:r>
            <a:rPr kumimoji="1" lang="ja-JP" altLang="en-US" sz="1300">
              <a:latin typeface="ＭＳ Ｐゴシック" panose="020B0600070205080204" pitchFamily="50" charset="-128"/>
              <a:ea typeface="ＭＳ Ｐゴシック" panose="020B0600070205080204" pitchFamily="50" charset="-128"/>
            </a:rPr>
            <a:t>円であり，前年度より増加しており，類似団体平均と比較しても高い状況である。これは，復旧・復興事業で整備した公共施設の維持管理経費等が増加したためである。</a:t>
          </a:r>
        </a:p>
        <a:p>
          <a:r>
            <a:rPr kumimoji="1" lang="ja-JP" altLang="en-US" sz="1300">
              <a:latin typeface="ＭＳ Ｐゴシック" panose="020B0600070205080204" pitchFamily="50" charset="-128"/>
              <a:ea typeface="ＭＳ Ｐゴシック" panose="020B0600070205080204" pitchFamily="50" charset="-128"/>
            </a:rPr>
            <a:t>　歳出が多額となった主な要因は復旧・復興事業によるものであったが，令和４年度で主要な復旧・復興事業が完了したことから，今後については，適正な歳出となるよう事業の見直しを引き続き行っていく。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58,926
58,300
332.44
55,766,176
52,806,193
2,562,568
18,539,799
30,391,993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169799</xdr:rowOff>
    </xdr:from>
    <xdr:to>
      <xdr:col>24</xdr:col>
      <xdr:colOff>63500</xdr:colOff>
      <xdr:row>34</xdr:row>
      <xdr:rowOff>59309</xdr:rowOff>
    </xdr:to>
    <xdr:cxnSp macro="">
      <xdr:nvCxnSpPr>
        <xdr:cNvPr id="61" name="直線コネクタ 60"/>
        <xdr:cNvCxnSpPr/>
      </xdr:nvCxnSpPr>
      <xdr:spPr>
        <a:xfrm flipV="1">
          <a:off x="3797300" y="5827649"/>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50927</xdr:rowOff>
    </xdr:from>
    <xdr:to>
      <xdr:col>19</xdr:col>
      <xdr:colOff>177800</xdr:colOff>
      <xdr:row>34</xdr:row>
      <xdr:rowOff>59309</xdr:rowOff>
    </xdr:to>
    <xdr:cxnSp macro="">
      <xdr:nvCxnSpPr>
        <xdr:cNvPr id="64" name="直線コネクタ 63"/>
        <xdr:cNvCxnSpPr/>
      </xdr:nvCxnSpPr>
      <xdr:spPr>
        <a:xfrm>
          <a:off x="2908300" y="588022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50927</xdr:rowOff>
    </xdr:from>
    <xdr:to>
      <xdr:col>15</xdr:col>
      <xdr:colOff>50800</xdr:colOff>
      <xdr:row>34</xdr:row>
      <xdr:rowOff>56261</xdr:rowOff>
    </xdr:to>
    <xdr:cxnSp macro="">
      <xdr:nvCxnSpPr>
        <xdr:cNvPr id="67" name="直線コネクタ 66"/>
        <xdr:cNvCxnSpPr/>
      </xdr:nvCxnSpPr>
      <xdr:spPr>
        <a:xfrm flipV="1">
          <a:off x="2019300" y="588022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68326</xdr:rowOff>
    </xdr:from>
    <xdr:to>
      <xdr:col>15</xdr:col>
      <xdr:colOff>101600</xdr:colOff>
      <xdr:row>36</xdr:row>
      <xdr:rowOff>169926</xdr:rowOff>
    </xdr:to>
    <xdr:sp macro="" textlink="">
      <xdr:nvSpPr>
        <xdr:cNvPr id="68" name="フローチャート: 判断 67"/>
        <xdr:cNvSpPr/>
      </xdr:nvSpPr>
      <xdr:spPr>
        <a:xfrm>
          <a:off x="2857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161053</xdr:rowOff>
    </xdr:from>
    <xdr:ext cx="469744" cy="259045"/>
    <xdr:sp macro="" textlink="">
      <xdr:nvSpPr>
        <xdr:cNvPr id="69" name="テキスト ボックス 68"/>
        <xdr:cNvSpPr txBox="1"/>
      </xdr:nvSpPr>
      <xdr:spPr>
        <a:xfrm>
          <a:off x="2673428"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51689</xdr:rowOff>
    </xdr:from>
    <xdr:to>
      <xdr:col>10</xdr:col>
      <xdr:colOff>114300</xdr:colOff>
      <xdr:row>34</xdr:row>
      <xdr:rowOff>56261</xdr:rowOff>
    </xdr:to>
    <xdr:cxnSp macro="">
      <xdr:nvCxnSpPr>
        <xdr:cNvPr id="70" name="直線コネクタ 69"/>
        <xdr:cNvCxnSpPr/>
      </xdr:nvCxnSpPr>
      <xdr:spPr>
        <a:xfrm>
          <a:off x="1130300" y="588098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3556</xdr:rowOff>
    </xdr:from>
    <xdr:to>
      <xdr:col>10</xdr:col>
      <xdr:colOff>165100</xdr:colOff>
      <xdr:row>36</xdr:row>
      <xdr:rowOff>105156</xdr:rowOff>
    </xdr:to>
    <xdr:sp macro="" textlink="">
      <xdr:nvSpPr>
        <xdr:cNvPr id="71" name="フローチャート: 判断 70"/>
        <xdr:cNvSpPr/>
      </xdr:nvSpPr>
      <xdr:spPr>
        <a:xfrm>
          <a:off x="19685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96283</xdr:rowOff>
    </xdr:from>
    <xdr:ext cx="469744" cy="259045"/>
    <xdr:sp macro="" textlink="">
      <xdr:nvSpPr>
        <xdr:cNvPr id="72" name="テキスト ボックス 71"/>
        <xdr:cNvSpPr txBox="1"/>
      </xdr:nvSpPr>
      <xdr:spPr>
        <a:xfrm>
          <a:off x="1784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2413</xdr:rowOff>
    </xdr:from>
    <xdr:to>
      <xdr:col>6</xdr:col>
      <xdr:colOff>38100</xdr:colOff>
      <xdr:row>36</xdr:row>
      <xdr:rowOff>104013</xdr:rowOff>
    </xdr:to>
    <xdr:sp macro="" textlink="">
      <xdr:nvSpPr>
        <xdr:cNvPr id="73" name="フローチャート: 判断 72"/>
        <xdr:cNvSpPr/>
      </xdr:nvSpPr>
      <xdr:spPr>
        <a:xfrm>
          <a:off x="1079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95140</xdr:rowOff>
    </xdr:from>
    <xdr:ext cx="469744" cy="259045"/>
    <xdr:sp macro="" textlink="">
      <xdr:nvSpPr>
        <xdr:cNvPr id="74" name="テキスト ボックス 73"/>
        <xdr:cNvSpPr txBox="1"/>
      </xdr:nvSpPr>
      <xdr:spPr>
        <a:xfrm>
          <a:off x="895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118999</xdr:rowOff>
    </xdr:from>
    <xdr:to>
      <xdr:col>24</xdr:col>
      <xdr:colOff>114300</xdr:colOff>
      <xdr:row>34</xdr:row>
      <xdr:rowOff>49149</xdr:rowOff>
    </xdr:to>
    <xdr:sp macro="" textlink="">
      <xdr:nvSpPr>
        <xdr:cNvPr id="80" name="楕円 79"/>
        <xdr:cNvSpPr/>
      </xdr:nvSpPr>
      <xdr:spPr>
        <a:xfrm>
          <a:off x="4584700" y="57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141876</xdr:rowOff>
    </xdr:from>
    <xdr:ext cx="469744" cy="259045"/>
    <xdr:sp macro="" textlink="">
      <xdr:nvSpPr>
        <xdr:cNvPr id="81" name="議会費該当値テキスト"/>
        <xdr:cNvSpPr txBox="1"/>
      </xdr:nvSpPr>
      <xdr:spPr>
        <a:xfrm>
          <a:off x="4686300" y="56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8509</xdr:rowOff>
    </xdr:from>
    <xdr:to>
      <xdr:col>20</xdr:col>
      <xdr:colOff>38100</xdr:colOff>
      <xdr:row>34</xdr:row>
      <xdr:rowOff>110109</xdr:rowOff>
    </xdr:to>
    <xdr:sp macro="" textlink="">
      <xdr:nvSpPr>
        <xdr:cNvPr id="82" name="楕円 81"/>
        <xdr:cNvSpPr/>
      </xdr:nvSpPr>
      <xdr:spPr>
        <a:xfrm>
          <a:off x="3746500" y="58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126636</xdr:rowOff>
    </xdr:from>
    <xdr:ext cx="469744" cy="259045"/>
    <xdr:sp macro="" textlink="">
      <xdr:nvSpPr>
        <xdr:cNvPr id="83" name="テキスト ボックス 82"/>
        <xdr:cNvSpPr txBox="1"/>
      </xdr:nvSpPr>
      <xdr:spPr>
        <a:xfrm>
          <a:off x="3562428" y="56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xdr:rowOff>
    </xdr:from>
    <xdr:to>
      <xdr:col>15</xdr:col>
      <xdr:colOff>101600</xdr:colOff>
      <xdr:row>34</xdr:row>
      <xdr:rowOff>101727</xdr:rowOff>
    </xdr:to>
    <xdr:sp macro="" textlink="">
      <xdr:nvSpPr>
        <xdr:cNvPr id="84" name="楕円 83"/>
        <xdr:cNvSpPr/>
      </xdr:nvSpPr>
      <xdr:spPr>
        <a:xfrm>
          <a:off x="28575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118254</xdr:rowOff>
    </xdr:from>
    <xdr:ext cx="469744" cy="259045"/>
    <xdr:sp macro="" textlink="">
      <xdr:nvSpPr>
        <xdr:cNvPr id="85" name="テキスト ボックス 84"/>
        <xdr:cNvSpPr txBox="1"/>
      </xdr:nvSpPr>
      <xdr:spPr>
        <a:xfrm>
          <a:off x="2673428" y="56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5461</xdr:rowOff>
    </xdr:from>
    <xdr:to>
      <xdr:col>10</xdr:col>
      <xdr:colOff>165100</xdr:colOff>
      <xdr:row>34</xdr:row>
      <xdr:rowOff>107061</xdr:rowOff>
    </xdr:to>
    <xdr:sp macro="" textlink="">
      <xdr:nvSpPr>
        <xdr:cNvPr id="86" name="楕円 85"/>
        <xdr:cNvSpPr/>
      </xdr:nvSpPr>
      <xdr:spPr>
        <a:xfrm>
          <a:off x="19685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123588</xdr:rowOff>
    </xdr:from>
    <xdr:ext cx="469744" cy="259045"/>
    <xdr:sp macro="" textlink="">
      <xdr:nvSpPr>
        <xdr:cNvPr id="87" name="テキスト ボックス 86"/>
        <xdr:cNvSpPr txBox="1"/>
      </xdr:nvSpPr>
      <xdr:spPr>
        <a:xfrm>
          <a:off x="1784428" y="56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88" name="楕円 87"/>
        <xdr:cNvSpPr/>
      </xdr:nvSpPr>
      <xdr:spPr>
        <a:xfrm>
          <a:off x="1079500" y="58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89" name="テキスト ボックス 88"/>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112363</xdr:rowOff>
    </xdr:from>
    <xdr:to>
      <xdr:col>24</xdr:col>
      <xdr:colOff>62865</xdr:colOff>
      <xdr:row>58</xdr:row>
      <xdr:rowOff>95691</xdr:rowOff>
    </xdr:to>
    <xdr:cxnSp macro="">
      <xdr:nvCxnSpPr>
        <xdr:cNvPr id="113" name="直線コネクタ 112"/>
        <xdr:cNvCxnSpPr/>
      </xdr:nvCxnSpPr>
      <xdr:spPr>
        <a:xfrm flipV="1">
          <a:off x="4633595" y="9370663"/>
          <a:ext cx="1270" cy="66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99518</xdr:rowOff>
    </xdr:from>
    <xdr:ext cx="534377" cy="259045"/>
    <xdr:sp macro="" textlink="">
      <xdr:nvSpPr>
        <xdr:cNvPr id="114" name="総務費最小値テキスト"/>
        <xdr:cNvSpPr txBox="1"/>
      </xdr:nvSpPr>
      <xdr:spPr>
        <a:xfrm>
          <a:off x="4686300" y="1004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95691</xdr:rowOff>
    </xdr:from>
    <xdr:to>
      <xdr:col>24</xdr:col>
      <xdr:colOff>152400</xdr:colOff>
      <xdr:row>58</xdr:row>
      <xdr:rowOff>95691</xdr:rowOff>
    </xdr:to>
    <xdr:cxnSp macro="">
      <xdr:nvCxnSpPr>
        <xdr:cNvPr id="115" name="直線コネクタ 114"/>
        <xdr:cNvCxnSpPr/>
      </xdr:nvCxnSpPr>
      <xdr:spPr>
        <a:xfrm>
          <a:off x="4546600" y="1003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59040</xdr:rowOff>
    </xdr:from>
    <xdr:ext cx="599010" cy="259045"/>
    <xdr:sp macro="" textlink="">
      <xdr:nvSpPr>
        <xdr:cNvPr id="116" name="総務費最大値テキスト"/>
        <xdr:cNvSpPr txBox="1"/>
      </xdr:nvSpPr>
      <xdr:spPr>
        <a:xfrm>
          <a:off x="4686300" y="914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112363</xdr:rowOff>
    </xdr:from>
    <xdr:to>
      <xdr:col>24</xdr:col>
      <xdr:colOff>152400</xdr:colOff>
      <xdr:row>54</xdr:row>
      <xdr:rowOff>112363</xdr:rowOff>
    </xdr:to>
    <xdr:cxnSp macro="">
      <xdr:nvCxnSpPr>
        <xdr:cNvPr id="117" name="直線コネクタ 116"/>
        <xdr:cNvCxnSpPr/>
      </xdr:nvCxnSpPr>
      <xdr:spPr>
        <a:xfrm>
          <a:off x="4546600" y="937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30403</xdr:rowOff>
    </xdr:from>
    <xdr:to>
      <xdr:col>24</xdr:col>
      <xdr:colOff>63500</xdr:colOff>
      <xdr:row>56</xdr:row>
      <xdr:rowOff>133882</xdr:rowOff>
    </xdr:to>
    <xdr:cxnSp macro="">
      <xdr:nvCxnSpPr>
        <xdr:cNvPr id="118" name="直線コネクタ 117"/>
        <xdr:cNvCxnSpPr/>
      </xdr:nvCxnSpPr>
      <xdr:spPr>
        <a:xfrm flipV="1">
          <a:off x="3797300" y="9460153"/>
          <a:ext cx="838200" cy="2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132112</xdr:rowOff>
    </xdr:from>
    <xdr:ext cx="534377" cy="259045"/>
    <xdr:sp macro="" textlink="">
      <xdr:nvSpPr>
        <xdr:cNvPr id="119" name="総務費平均値テキスト"/>
        <xdr:cNvSpPr txBox="1"/>
      </xdr:nvSpPr>
      <xdr:spPr>
        <a:xfrm>
          <a:off x="4686300" y="9733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153685</xdr:rowOff>
    </xdr:from>
    <xdr:to>
      <xdr:col>24</xdr:col>
      <xdr:colOff>114300</xdr:colOff>
      <xdr:row>57</xdr:row>
      <xdr:rowOff>83835</xdr:rowOff>
    </xdr:to>
    <xdr:sp macro="" textlink="">
      <xdr:nvSpPr>
        <xdr:cNvPr id="120" name="フローチャート: 判断 119"/>
        <xdr:cNvSpPr/>
      </xdr:nvSpPr>
      <xdr:spPr>
        <a:xfrm>
          <a:off x="4584700" y="975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158716</xdr:rowOff>
    </xdr:from>
    <xdr:to>
      <xdr:col>19</xdr:col>
      <xdr:colOff>177800</xdr:colOff>
      <xdr:row>56</xdr:row>
      <xdr:rowOff>133882</xdr:rowOff>
    </xdr:to>
    <xdr:cxnSp macro="">
      <xdr:nvCxnSpPr>
        <xdr:cNvPr id="121" name="直線コネクタ 120"/>
        <xdr:cNvCxnSpPr/>
      </xdr:nvCxnSpPr>
      <xdr:spPr>
        <a:xfrm>
          <a:off x="2908300" y="8902666"/>
          <a:ext cx="889000" cy="83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150009</xdr:rowOff>
    </xdr:from>
    <xdr:to>
      <xdr:col>20</xdr:col>
      <xdr:colOff>38100</xdr:colOff>
      <xdr:row>57</xdr:row>
      <xdr:rowOff>80159</xdr:rowOff>
    </xdr:to>
    <xdr:sp macro="" textlink="">
      <xdr:nvSpPr>
        <xdr:cNvPr id="122" name="フローチャート: 判断 121"/>
        <xdr:cNvSpPr/>
      </xdr:nvSpPr>
      <xdr:spPr>
        <a:xfrm>
          <a:off x="3746500" y="975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71286</xdr:rowOff>
    </xdr:from>
    <xdr:ext cx="534377" cy="259045"/>
    <xdr:sp macro="" textlink="">
      <xdr:nvSpPr>
        <xdr:cNvPr id="123" name="テキスト ボックス 122"/>
        <xdr:cNvSpPr txBox="1"/>
      </xdr:nvSpPr>
      <xdr:spPr>
        <a:xfrm>
          <a:off x="3530111" y="98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158716</xdr:rowOff>
    </xdr:from>
    <xdr:to>
      <xdr:col>15</xdr:col>
      <xdr:colOff>50800</xdr:colOff>
      <xdr:row>54</xdr:row>
      <xdr:rowOff>137544</xdr:rowOff>
    </xdr:to>
    <xdr:cxnSp macro="">
      <xdr:nvCxnSpPr>
        <xdr:cNvPr id="124" name="直線コネクタ 123"/>
        <xdr:cNvCxnSpPr/>
      </xdr:nvCxnSpPr>
      <xdr:spPr>
        <a:xfrm flipV="1">
          <a:off x="2019300" y="8902666"/>
          <a:ext cx="889000" cy="49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42144</xdr:rowOff>
    </xdr:from>
    <xdr:to>
      <xdr:col>15</xdr:col>
      <xdr:colOff>101600</xdr:colOff>
      <xdr:row>55</xdr:row>
      <xdr:rowOff>143744</xdr:rowOff>
    </xdr:to>
    <xdr:sp macro="" textlink="">
      <xdr:nvSpPr>
        <xdr:cNvPr id="125" name="フローチャート: 判断 124"/>
        <xdr:cNvSpPr/>
      </xdr:nvSpPr>
      <xdr:spPr>
        <a:xfrm>
          <a:off x="28575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134871</xdr:rowOff>
    </xdr:from>
    <xdr:ext cx="599010" cy="259045"/>
    <xdr:sp macro="" textlink="">
      <xdr:nvSpPr>
        <xdr:cNvPr id="126" name="テキスト ボックス 125"/>
        <xdr:cNvSpPr txBox="1"/>
      </xdr:nvSpPr>
      <xdr:spPr>
        <a:xfrm>
          <a:off x="2608795" y="956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137544</xdr:rowOff>
    </xdr:from>
    <xdr:to>
      <xdr:col>10</xdr:col>
      <xdr:colOff>114300</xdr:colOff>
      <xdr:row>55</xdr:row>
      <xdr:rowOff>134248</xdr:rowOff>
    </xdr:to>
    <xdr:cxnSp macro="">
      <xdr:nvCxnSpPr>
        <xdr:cNvPr id="127" name="直線コネクタ 126"/>
        <xdr:cNvCxnSpPr/>
      </xdr:nvCxnSpPr>
      <xdr:spPr>
        <a:xfrm flipV="1">
          <a:off x="1130300" y="9395844"/>
          <a:ext cx="889000" cy="16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102677</xdr:rowOff>
    </xdr:from>
    <xdr:to>
      <xdr:col>10</xdr:col>
      <xdr:colOff>165100</xdr:colOff>
      <xdr:row>58</xdr:row>
      <xdr:rowOff>32827</xdr:rowOff>
    </xdr:to>
    <xdr:sp macro="" textlink="">
      <xdr:nvSpPr>
        <xdr:cNvPr id="128" name="フローチャート: 判断 127"/>
        <xdr:cNvSpPr/>
      </xdr:nvSpPr>
      <xdr:spPr>
        <a:xfrm>
          <a:off x="1968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23954</xdr:rowOff>
    </xdr:from>
    <xdr:ext cx="534377" cy="259045"/>
    <xdr:sp macro="" textlink="">
      <xdr:nvSpPr>
        <xdr:cNvPr id="129" name="テキスト ボックス 128"/>
        <xdr:cNvSpPr txBox="1"/>
      </xdr:nvSpPr>
      <xdr:spPr>
        <a:xfrm>
          <a:off x="1752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108003</xdr:rowOff>
    </xdr:from>
    <xdr:to>
      <xdr:col>6</xdr:col>
      <xdr:colOff>38100</xdr:colOff>
      <xdr:row>58</xdr:row>
      <xdr:rowOff>38153</xdr:rowOff>
    </xdr:to>
    <xdr:sp macro="" textlink="">
      <xdr:nvSpPr>
        <xdr:cNvPr id="130" name="フローチャート: 判断 129"/>
        <xdr:cNvSpPr/>
      </xdr:nvSpPr>
      <xdr:spPr>
        <a:xfrm>
          <a:off x="1079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29280</xdr:rowOff>
    </xdr:from>
    <xdr:ext cx="534377" cy="259045"/>
    <xdr:sp macro="" textlink="">
      <xdr:nvSpPr>
        <xdr:cNvPr id="131" name="テキスト ボックス 130"/>
        <xdr:cNvSpPr txBox="1"/>
      </xdr:nvSpPr>
      <xdr:spPr>
        <a:xfrm>
          <a:off x="863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151053</xdr:rowOff>
    </xdr:from>
    <xdr:to>
      <xdr:col>24</xdr:col>
      <xdr:colOff>114300</xdr:colOff>
      <xdr:row>55</xdr:row>
      <xdr:rowOff>81203</xdr:rowOff>
    </xdr:to>
    <xdr:sp macro="" textlink="">
      <xdr:nvSpPr>
        <xdr:cNvPr id="137" name="楕円 136"/>
        <xdr:cNvSpPr/>
      </xdr:nvSpPr>
      <xdr:spPr>
        <a:xfrm>
          <a:off x="4584700" y="94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65980</xdr:rowOff>
    </xdr:from>
    <xdr:ext cx="599010" cy="259045"/>
    <xdr:sp macro="" textlink="">
      <xdr:nvSpPr>
        <xdr:cNvPr id="138" name="総務費該当値テキスト"/>
        <xdr:cNvSpPr txBox="1"/>
      </xdr:nvSpPr>
      <xdr:spPr>
        <a:xfrm>
          <a:off x="4686300" y="932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83082</xdr:rowOff>
    </xdr:from>
    <xdr:to>
      <xdr:col>20</xdr:col>
      <xdr:colOff>38100</xdr:colOff>
      <xdr:row>57</xdr:row>
      <xdr:rowOff>13232</xdr:rowOff>
    </xdr:to>
    <xdr:sp macro="" textlink="">
      <xdr:nvSpPr>
        <xdr:cNvPr id="139" name="楕円 138"/>
        <xdr:cNvSpPr/>
      </xdr:nvSpPr>
      <xdr:spPr>
        <a:xfrm>
          <a:off x="3746500" y="96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29759</xdr:rowOff>
    </xdr:from>
    <xdr:ext cx="599010" cy="259045"/>
    <xdr:sp macro="" textlink="">
      <xdr:nvSpPr>
        <xdr:cNvPr id="140" name="テキスト ボックス 139"/>
        <xdr:cNvSpPr txBox="1"/>
      </xdr:nvSpPr>
      <xdr:spPr>
        <a:xfrm>
          <a:off x="3497795" y="945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107916</xdr:rowOff>
    </xdr:from>
    <xdr:to>
      <xdr:col>15</xdr:col>
      <xdr:colOff>101600</xdr:colOff>
      <xdr:row>52</xdr:row>
      <xdr:rowOff>38066</xdr:rowOff>
    </xdr:to>
    <xdr:sp macro="" textlink="">
      <xdr:nvSpPr>
        <xdr:cNvPr id="141" name="楕円 140"/>
        <xdr:cNvSpPr/>
      </xdr:nvSpPr>
      <xdr:spPr>
        <a:xfrm>
          <a:off x="2857500" y="88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54593</xdr:rowOff>
    </xdr:from>
    <xdr:ext cx="599010" cy="259045"/>
    <xdr:sp macro="" textlink="">
      <xdr:nvSpPr>
        <xdr:cNvPr id="142" name="テキスト ボックス 141"/>
        <xdr:cNvSpPr txBox="1"/>
      </xdr:nvSpPr>
      <xdr:spPr>
        <a:xfrm>
          <a:off x="2608795" y="86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86744</xdr:rowOff>
    </xdr:from>
    <xdr:to>
      <xdr:col>10</xdr:col>
      <xdr:colOff>165100</xdr:colOff>
      <xdr:row>55</xdr:row>
      <xdr:rowOff>16894</xdr:rowOff>
    </xdr:to>
    <xdr:sp macro="" textlink="">
      <xdr:nvSpPr>
        <xdr:cNvPr id="143" name="楕円 142"/>
        <xdr:cNvSpPr/>
      </xdr:nvSpPr>
      <xdr:spPr>
        <a:xfrm>
          <a:off x="1968500" y="934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33421</xdr:rowOff>
    </xdr:from>
    <xdr:ext cx="599010" cy="259045"/>
    <xdr:sp macro="" textlink="">
      <xdr:nvSpPr>
        <xdr:cNvPr id="144" name="テキスト ボックス 143"/>
        <xdr:cNvSpPr txBox="1"/>
      </xdr:nvSpPr>
      <xdr:spPr>
        <a:xfrm>
          <a:off x="1719795" y="912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83448</xdr:rowOff>
    </xdr:from>
    <xdr:to>
      <xdr:col>6</xdr:col>
      <xdr:colOff>38100</xdr:colOff>
      <xdr:row>56</xdr:row>
      <xdr:rowOff>13598</xdr:rowOff>
    </xdr:to>
    <xdr:sp macro="" textlink="">
      <xdr:nvSpPr>
        <xdr:cNvPr id="145" name="楕円 144"/>
        <xdr:cNvSpPr/>
      </xdr:nvSpPr>
      <xdr:spPr>
        <a:xfrm>
          <a:off x="1079500" y="9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30125</xdr:rowOff>
    </xdr:from>
    <xdr:ext cx="599010" cy="259045"/>
    <xdr:sp macro="" textlink="">
      <xdr:nvSpPr>
        <xdr:cNvPr id="146" name="テキスト ボックス 145"/>
        <xdr:cNvSpPr txBox="1"/>
      </xdr:nvSpPr>
      <xdr:spPr>
        <a:xfrm>
          <a:off x="830795" y="92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87296</xdr:rowOff>
    </xdr:from>
    <xdr:to>
      <xdr:col>24</xdr:col>
      <xdr:colOff>62865</xdr:colOff>
      <xdr:row>77</xdr:row>
      <xdr:rowOff>110440</xdr:rowOff>
    </xdr:to>
    <xdr:cxnSp macro="">
      <xdr:nvCxnSpPr>
        <xdr:cNvPr id="173" name="直線コネクタ 172"/>
        <xdr:cNvCxnSpPr/>
      </xdr:nvCxnSpPr>
      <xdr:spPr>
        <a:xfrm flipV="1">
          <a:off x="4633595" y="12088796"/>
          <a:ext cx="1270" cy="12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114267</xdr:rowOff>
    </xdr:from>
    <xdr:ext cx="599010" cy="259045"/>
    <xdr:sp macro="" textlink="">
      <xdr:nvSpPr>
        <xdr:cNvPr id="174" name="民生費最小値テキスト"/>
        <xdr:cNvSpPr txBox="1"/>
      </xdr:nvSpPr>
      <xdr:spPr>
        <a:xfrm>
          <a:off x="4686300" y="133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110440</xdr:rowOff>
    </xdr:from>
    <xdr:to>
      <xdr:col>24</xdr:col>
      <xdr:colOff>152400</xdr:colOff>
      <xdr:row>77</xdr:row>
      <xdr:rowOff>110440</xdr:rowOff>
    </xdr:to>
    <xdr:cxnSp macro="">
      <xdr:nvCxnSpPr>
        <xdr:cNvPr id="175" name="直線コネクタ 174"/>
        <xdr:cNvCxnSpPr/>
      </xdr:nvCxnSpPr>
      <xdr:spPr>
        <a:xfrm>
          <a:off x="4546600" y="133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33973</xdr:rowOff>
    </xdr:from>
    <xdr:ext cx="599010" cy="259045"/>
    <xdr:sp macro="" textlink="">
      <xdr:nvSpPr>
        <xdr:cNvPr id="176" name="民生費最大値テキスト"/>
        <xdr:cNvSpPr txBox="1"/>
      </xdr:nvSpPr>
      <xdr:spPr>
        <a:xfrm>
          <a:off x="4686300" y="118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87296</xdr:rowOff>
    </xdr:from>
    <xdr:to>
      <xdr:col>24</xdr:col>
      <xdr:colOff>152400</xdr:colOff>
      <xdr:row>70</xdr:row>
      <xdr:rowOff>87296</xdr:rowOff>
    </xdr:to>
    <xdr:cxnSp macro="">
      <xdr:nvCxnSpPr>
        <xdr:cNvPr id="177" name="直線コネクタ 176"/>
        <xdr:cNvCxnSpPr/>
      </xdr:nvCxnSpPr>
      <xdr:spPr>
        <a:xfrm>
          <a:off x="4546600" y="1208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130860</xdr:rowOff>
    </xdr:from>
    <xdr:to>
      <xdr:col>24</xdr:col>
      <xdr:colOff>63500</xdr:colOff>
      <xdr:row>76</xdr:row>
      <xdr:rowOff>158379</xdr:rowOff>
    </xdr:to>
    <xdr:cxnSp macro="">
      <xdr:nvCxnSpPr>
        <xdr:cNvPr id="178" name="直線コネクタ 177"/>
        <xdr:cNvCxnSpPr/>
      </xdr:nvCxnSpPr>
      <xdr:spPr>
        <a:xfrm>
          <a:off x="3797300" y="13161060"/>
          <a:ext cx="838200" cy="2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155549</xdr:rowOff>
    </xdr:from>
    <xdr:ext cx="599010" cy="259045"/>
    <xdr:sp macro="" textlink="">
      <xdr:nvSpPr>
        <xdr:cNvPr id="179" name="民生費平均値テキスト"/>
        <xdr:cNvSpPr txBox="1"/>
      </xdr:nvSpPr>
      <xdr:spPr>
        <a:xfrm>
          <a:off x="4686300" y="12671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132672</xdr:rowOff>
    </xdr:from>
    <xdr:to>
      <xdr:col>24</xdr:col>
      <xdr:colOff>114300</xdr:colOff>
      <xdr:row>75</xdr:row>
      <xdr:rowOff>62822</xdr:rowOff>
    </xdr:to>
    <xdr:sp macro="" textlink="">
      <xdr:nvSpPr>
        <xdr:cNvPr id="180" name="フローチャート: 判断 179"/>
        <xdr:cNvSpPr/>
      </xdr:nvSpPr>
      <xdr:spPr>
        <a:xfrm>
          <a:off x="45847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130860</xdr:rowOff>
    </xdr:from>
    <xdr:to>
      <xdr:col>19</xdr:col>
      <xdr:colOff>177800</xdr:colOff>
      <xdr:row>77</xdr:row>
      <xdr:rowOff>145111</xdr:rowOff>
    </xdr:to>
    <xdr:cxnSp macro="">
      <xdr:nvCxnSpPr>
        <xdr:cNvPr id="181" name="直線コネクタ 180"/>
        <xdr:cNvCxnSpPr/>
      </xdr:nvCxnSpPr>
      <xdr:spPr>
        <a:xfrm flipV="1">
          <a:off x="2908300" y="13161060"/>
          <a:ext cx="889000" cy="18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12809</xdr:rowOff>
    </xdr:from>
    <xdr:to>
      <xdr:col>20</xdr:col>
      <xdr:colOff>38100</xdr:colOff>
      <xdr:row>74</xdr:row>
      <xdr:rowOff>114409</xdr:rowOff>
    </xdr:to>
    <xdr:sp macro="" textlink="">
      <xdr:nvSpPr>
        <xdr:cNvPr id="182" name="フローチャート: 判断 181"/>
        <xdr:cNvSpPr/>
      </xdr:nvSpPr>
      <xdr:spPr>
        <a:xfrm>
          <a:off x="3746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130936</xdr:rowOff>
    </xdr:from>
    <xdr:ext cx="599010" cy="259045"/>
    <xdr:sp macro="" textlink="">
      <xdr:nvSpPr>
        <xdr:cNvPr id="183" name="テキスト ボックス 182"/>
        <xdr:cNvSpPr txBox="1"/>
      </xdr:nvSpPr>
      <xdr:spPr>
        <a:xfrm>
          <a:off x="3497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145111</xdr:rowOff>
    </xdr:from>
    <xdr:to>
      <xdr:col>15</xdr:col>
      <xdr:colOff>50800</xdr:colOff>
      <xdr:row>78</xdr:row>
      <xdr:rowOff>125527</xdr:rowOff>
    </xdr:to>
    <xdr:cxnSp macro="">
      <xdr:nvCxnSpPr>
        <xdr:cNvPr id="184" name="直線コネクタ 183"/>
        <xdr:cNvCxnSpPr/>
      </xdr:nvCxnSpPr>
      <xdr:spPr>
        <a:xfrm flipV="1">
          <a:off x="2019300" y="13346761"/>
          <a:ext cx="889000" cy="15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60520</xdr:rowOff>
    </xdr:from>
    <xdr:to>
      <xdr:col>15</xdr:col>
      <xdr:colOff>101600</xdr:colOff>
      <xdr:row>77</xdr:row>
      <xdr:rowOff>162120</xdr:rowOff>
    </xdr:to>
    <xdr:sp macro="" textlink="">
      <xdr:nvSpPr>
        <xdr:cNvPr id="185" name="フローチャート: 判断 184"/>
        <xdr:cNvSpPr/>
      </xdr:nvSpPr>
      <xdr:spPr>
        <a:xfrm>
          <a:off x="2857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7197</xdr:rowOff>
    </xdr:from>
    <xdr:ext cx="599010" cy="259045"/>
    <xdr:sp macro="" textlink="">
      <xdr:nvSpPr>
        <xdr:cNvPr id="186" name="テキスト ボックス 185"/>
        <xdr:cNvSpPr txBox="1"/>
      </xdr:nvSpPr>
      <xdr:spPr>
        <a:xfrm>
          <a:off x="2608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125527</xdr:rowOff>
    </xdr:from>
    <xdr:to>
      <xdr:col>10</xdr:col>
      <xdr:colOff>114300</xdr:colOff>
      <xdr:row>78</xdr:row>
      <xdr:rowOff>153383</xdr:rowOff>
    </xdr:to>
    <xdr:cxnSp macro="">
      <xdr:nvCxnSpPr>
        <xdr:cNvPr id="187" name="直線コネクタ 186"/>
        <xdr:cNvCxnSpPr/>
      </xdr:nvCxnSpPr>
      <xdr:spPr>
        <a:xfrm flipV="1">
          <a:off x="1130300" y="13498627"/>
          <a:ext cx="889000" cy="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119010</xdr:rowOff>
    </xdr:from>
    <xdr:to>
      <xdr:col>10</xdr:col>
      <xdr:colOff>165100</xdr:colOff>
      <xdr:row>78</xdr:row>
      <xdr:rowOff>49160</xdr:rowOff>
    </xdr:to>
    <xdr:sp macro="" textlink="">
      <xdr:nvSpPr>
        <xdr:cNvPr id="188" name="フローチャート: 判断 187"/>
        <xdr:cNvSpPr/>
      </xdr:nvSpPr>
      <xdr:spPr>
        <a:xfrm>
          <a:off x="1968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65687</xdr:rowOff>
    </xdr:from>
    <xdr:ext cx="599010" cy="259045"/>
    <xdr:sp macro="" textlink="">
      <xdr:nvSpPr>
        <xdr:cNvPr id="189" name="テキスト ボックス 188"/>
        <xdr:cNvSpPr txBox="1"/>
      </xdr:nvSpPr>
      <xdr:spPr>
        <a:xfrm>
          <a:off x="1719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8367</xdr:rowOff>
    </xdr:from>
    <xdr:to>
      <xdr:col>6</xdr:col>
      <xdr:colOff>38100</xdr:colOff>
      <xdr:row>78</xdr:row>
      <xdr:rowOff>109967</xdr:rowOff>
    </xdr:to>
    <xdr:sp macro="" textlink="">
      <xdr:nvSpPr>
        <xdr:cNvPr id="190" name="フローチャート: 判断 189"/>
        <xdr:cNvSpPr/>
      </xdr:nvSpPr>
      <xdr:spPr>
        <a:xfrm>
          <a:off x="1079500" y="133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126494</xdr:rowOff>
    </xdr:from>
    <xdr:ext cx="599010" cy="259045"/>
    <xdr:sp macro="" textlink="">
      <xdr:nvSpPr>
        <xdr:cNvPr id="191" name="テキスト ボックス 190"/>
        <xdr:cNvSpPr txBox="1"/>
      </xdr:nvSpPr>
      <xdr:spPr>
        <a:xfrm>
          <a:off x="830795" y="1315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107579</xdr:rowOff>
    </xdr:from>
    <xdr:to>
      <xdr:col>24</xdr:col>
      <xdr:colOff>114300</xdr:colOff>
      <xdr:row>77</xdr:row>
      <xdr:rowOff>37729</xdr:rowOff>
    </xdr:to>
    <xdr:sp macro="" textlink="">
      <xdr:nvSpPr>
        <xdr:cNvPr id="197" name="楕円 196"/>
        <xdr:cNvSpPr/>
      </xdr:nvSpPr>
      <xdr:spPr>
        <a:xfrm>
          <a:off x="4584700" y="1313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22506</xdr:rowOff>
    </xdr:from>
    <xdr:ext cx="599010" cy="259045"/>
    <xdr:sp macro="" textlink="">
      <xdr:nvSpPr>
        <xdr:cNvPr id="198" name="民生費該当値テキスト"/>
        <xdr:cNvSpPr txBox="1"/>
      </xdr:nvSpPr>
      <xdr:spPr>
        <a:xfrm>
          <a:off x="4686300" y="130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80060</xdr:rowOff>
    </xdr:from>
    <xdr:to>
      <xdr:col>20</xdr:col>
      <xdr:colOff>38100</xdr:colOff>
      <xdr:row>77</xdr:row>
      <xdr:rowOff>10210</xdr:rowOff>
    </xdr:to>
    <xdr:sp macro="" textlink="">
      <xdr:nvSpPr>
        <xdr:cNvPr id="199" name="楕円 198"/>
        <xdr:cNvSpPr/>
      </xdr:nvSpPr>
      <xdr:spPr>
        <a:xfrm>
          <a:off x="3746500" y="131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1337</xdr:rowOff>
    </xdr:from>
    <xdr:ext cx="599010" cy="259045"/>
    <xdr:sp macro="" textlink="">
      <xdr:nvSpPr>
        <xdr:cNvPr id="200" name="テキスト ボックス 199"/>
        <xdr:cNvSpPr txBox="1"/>
      </xdr:nvSpPr>
      <xdr:spPr>
        <a:xfrm>
          <a:off x="3497795" y="1320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94311</xdr:rowOff>
    </xdr:from>
    <xdr:to>
      <xdr:col>15</xdr:col>
      <xdr:colOff>101600</xdr:colOff>
      <xdr:row>78</xdr:row>
      <xdr:rowOff>24461</xdr:rowOff>
    </xdr:to>
    <xdr:sp macro="" textlink="">
      <xdr:nvSpPr>
        <xdr:cNvPr id="201" name="楕円 200"/>
        <xdr:cNvSpPr/>
      </xdr:nvSpPr>
      <xdr:spPr>
        <a:xfrm>
          <a:off x="2857500" y="132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15588</xdr:rowOff>
    </xdr:from>
    <xdr:ext cx="599010" cy="259045"/>
    <xdr:sp macro="" textlink="">
      <xdr:nvSpPr>
        <xdr:cNvPr id="202" name="テキスト ボックス 201"/>
        <xdr:cNvSpPr txBox="1"/>
      </xdr:nvSpPr>
      <xdr:spPr>
        <a:xfrm>
          <a:off x="2608795" y="1338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74727</xdr:rowOff>
    </xdr:from>
    <xdr:to>
      <xdr:col>10</xdr:col>
      <xdr:colOff>165100</xdr:colOff>
      <xdr:row>79</xdr:row>
      <xdr:rowOff>4877</xdr:rowOff>
    </xdr:to>
    <xdr:sp macro="" textlink="">
      <xdr:nvSpPr>
        <xdr:cNvPr id="203" name="楕円 202"/>
        <xdr:cNvSpPr/>
      </xdr:nvSpPr>
      <xdr:spPr>
        <a:xfrm>
          <a:off x="1968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167454</xdr:rowOff>
    </xdr:from>
    <xdr:ext cx="599010" cy="259045"/>
    <xdr:sp macro="" textlink="">
      <xdr:nvSpPr>
        <xdr:cNvPr id="204" name="テキスト ボックス 203"/>
        <xdr:cNvSpPr txBox="1"/>
      </xdr:nvSpPr>
      <xdr:spPr>
        <a:xfrm>
          <a:off x="1719795" y="1354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102583</xdr:rowOff>
    </xdr:from>
    <xdr:to>
      <xdr:col>6</xdr:col>
      <xdr:colOff>38100</xdr:colOff>
      <xdr:row>79</xdr:row>
      <xdr:rowOff>32733</xdr:rowOff>
    </xdr:to>
    <xdr:sp macro="" textlink="">
      <xdr:nvSpPr>
        <xdr:cNvPr id="205" name="楕円 204"/>
        <xdr:cNvSpPr/>
      </xdr:nvSpPr>
      <xdr:spPr>
        <a:xfrm>
          <a:off x="1079500" y="134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23860</xdr:rowOff>
    </xdr:from>
    <xdr:ext cx="599010" cy="259045"/>
    <xdr:sp macro="" textlink="">
      <xdr:nvSpPr>
        <xdr:cNvPr id="206" name="テキスト ボックス 205"/>
        <xdr:cNvSpPr txBox="1"/>
      </xdr:nvSpPr>
      <xdr:spPr>
        <a:xfrm>
          <a:off x="830795" y="1356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169320</xdr:rowOff>
    </xdr:from>
    <xdr:to>
      <xdr:col>24</xdr:col>
      <xdr:colOff>62865</xdr:colOff>
      <xdr:row>98</xdr:row>
      <xdr:rowOff>83334</xdr:rowOff>
    </xdr:to>
    <xdr:cxnSp macro="">
      <xdr:nvCxnSpPr>
        <xdr:cNvPr id="233" name="直線コネクタ 232"/>
        <xdr:cNvCxnSpPr/>
      </xdr:nvCxnSpPr>
      <xdr:spPr>
        <a:xfrm flipV="1">
          <a:off x="4633595" y="15771270"/>
          <a:ext cx="1270" cy="11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87161</xdr:rowOff>
    </xdr:from>
    <xdr:ext cx="534377" cy="259045"/>
    <xdr:sp macro="" textlink="">
      <xdr:nvSpPr>
        <xdr:cNvPr id="234" name="衛生費最小値テキスト"/>
        <xdr:cNvSpPr txBox="1"/>
      </xdr:nvSpPr>
      <xdr:spPr>
        <a:xfrm>
          <a:off x="4686300" y="168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83334</xdr:rowOff>
    </xdr:from>
    <xdr:to>
      <xdr:col>24</xdr:col>
      <xdr:colOff>152400</xdr:colOff>
      <xdr:row>98</xdr:row>
      <xdr:rowOff>83334</xdr:rowOff>
    </xdr:to>
    <xdr:cxnSp macro="">
      <xdr:nvCxnSpPr>
        <xdr:cNvPr id="235" name="直線コネクタ 234"/>
        <xdr:cNvCxnSpPr/>
      </xdr:nvCxnSpPr>
      <xdr:spPr>
        <a:xfrm>
          <a:off x="4546600" y="168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115997</xdr:rowOff>
    </xdr:from>
    <xdr:ext cx="534377" cy="259045"/>
    <xdr:sp macro="" textlink="">
      <xdr:nvSpPr>
        <xdr:cNvPr id="236" name="衛生費最大値テキスト"/>
        <xdr:cNvSpPr txBox="1"/>
      </xdr:nvSpPr>
      <xdr:spPr>
        <a:xfrm>
          <a:off x="4686300" y="1554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169320</xdr:rowOff>
    </xdr:from>
    <xdr:to>
      <xdr:col>24</xdr:col>
      <xdr:colOff>152400</xdr:colOff>
      <xdr:row>91</xdr:row>
      <xdr:rowOff>169320</xdr:rowOff>
    </xdr:to>
    <xdr:cxnSp macro="">
      <xdr:nvCxnSpPr>
        <xdr:cNvPr id="237" name="直線コネクタ 236"/>
        <xdr:cNvCxnSpPr/>
      </xdr:nvCxnSpPr>
      <xdr:spPr>
        <a:xfrm>
          <a:off x="4546600" y="1577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98290</xdr:rowOff>
    </xdr:from>
    <xdr:to>
      <xdr:col>24</xdr:col>
      <xdr:colOff>63500</xdr:colOff>
      <xdr:row>92</xdr:row>
      <xdr:rowOff>32226</xdr:rowOff>
    </xdr:to>
    <xdr:cxnSp macro="">
      <xdr:nvCxnSpPr>
        <xdr:cNvPr id="238" name="直線コネクタ 237"/>
        <xdr:cNvCxnSpPr/>
      </xdr:nvCxnSpPr>
      <xdr:spPr>
        <a:xfrm>
          <a:off x="3797300" y="15357340"/>
          <a:ext cx="838200" cy="4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10357</xdr:rowOff>
    </xdr:from>
    <xdr:ext cx="534377" cy="259045"/>
    <xdr:sp macro="" textlink="">
      <xdr:nvSpPr>
        <xdr:cNvPr id="239" name="衛生費平均値テキスト"/>
        <xdr:cNvSpPr txBox="1"/>
      </xdr:nvSpPr>
      <xdr:spPr>
        <a:xfrm>
          <a:off x="4686300" y="1646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31930</xdr:rowOff>
    </xdr:from>
    <xdr:to>
      <xdr:col>24</xdr:col>
      <xdr:colOff>114300</xdr:colOff>
      <xdr:row>96</xdr:row>
      <xdr:rowOff>133530</xdr:rowOff>
    </xdr:to>
    <xdr:sp macro="" textlink="">
      <xdr:nvSpPr>
        <xdr:cNvPr id="240" name="フローチャート: 判断 239"/>
        <xdr:cNvSpPr/>
      </xdr:nvSpPr>
      <xdr:spPr>
        <a:xfrm>
          <a:off x="4584700" y="1649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98290</xdr:rowOff>
    </xdr:from>
    <xdr:to>
      <xdr:col>19</xdr:col>
      <xdr:colOff>177800</xdr:colOff>
      <xdr:row>94</xdr:row>
      <xdr:rowOff>141055</xdr:rowOff>
    </xdr:to>
    <xdr:cxnSp macro="">
      <xdr:nvCxnSpPr>
        <xdr:cNvPr id="241" name="直線コネクタ 240"/>
        <xdr:cNvCxnSpPr/>
      </xdr:nvCxnSpPr>
      <xdr:spPr>
        <a:xfrm flipV="1">
          <a:off x="2908300" y="15357340"/>
          <a:ext cx="889000" cy="90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28076</xdr:rowOff>
    </xdr:from>
    <xdr:to>
      <xdr:col>20</xdr:col>
      <xdr:colOff>38100</xdr:colOff>
      <xdr:row>96</xdr:row>
      <xdr:rowOff>129676</xdr:rowOff>
    </xdr:to>
    <xdr:sp macro="" textlink="">
      <xdr:nvSpPr>
        <xdr:cNvPr id="242" name="フローチャート: 判断 241"/>
        <xdr:cNvSpPr/>
      </xdr:nvSpPr>
      <xdr:spPr>
        <a:xfrm>
          <a:off x="37465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120803</xdr:rowOff>
    </xdr:from>
    <xdr:ext cx="534377" cy="259045"/>
    <xdr:sp macro="" textlink="">
      <xdr:nvSpPr>
        <xdr:cNvPr id="243" name="テキスト ボックス 242"/>
        <xdr:cNvSpPr txBox="1"/>
      </xdr:nvSpPr>
      <xdr:spPr>
        <a:xfrm>
          <a:off x="3530111" y="1658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141055</xdr:rowOff>
    </xdr:from>
    <xdr:to>
      <xdr:col>15</xdr:col>
      <xdr:colOff>50800</xdr:colOff>
      <xdr:row>95</xdr:row>
      <xdr:rowOff>131324</xdr:rowOff>
    </xdr:to>
    <xdr:cxnSp macro="">
      <xdr:nvCxnSpPr>
        <xdr:cNvPr id="244" name="直線コネクタ 243"/>
        <xdr:cNvCxnSpPr/>
      </xdr:nvCxnSpPr>
      <xdr:spPr>
        <a:xfrm flipV="1">
          <a:off x="2019300" y="16257355"/>
          <a:ext cx="889000" cy="16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7437</xdr:rowOff>
    </xdr:from>
    <xdr:to>
      <xdr:col>15</xdr:col>
      <xdr:colOff>101600</xdr:colOff>
      <xdr:row>97</xdr:row>
      <xdr:rowOff>109037</xdr:rowOff>
    </xdr:to>
    <xdr:sp macro="" textlink="">
      <xdr:nvSpPr>
        <xdr:cNvPr id="245" name="フローチャート: 判断 244"/>
        <xdr:cNvSpPr/>
      </xdr:nvSpPr>
      <xdr:spPr>
        <a:xfrm>
          <a:off x="2857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100164</xdr:rowOff>
    </xdr:from>
    <xdr:ext cx="534377" cy="259045"/>
    <xdr:sp macro="" textlink="">
      <xdr:nvSpPr>
        <xdr:cNvPr id="246" name="テキスト ボックス 245"/>
        <xdr:cNvSpPr txBox="1"/>
      </xdr:nvSpPr>
      <xdr:spPr>
        <a:xfrm>
          <a:off x="2641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74354</xdr:rowOff>
    </xdr:from>
    <xdr:to>
      <xdr:col>10</xdr:col>
      <xdr:colOff>114300</xdr:colOff>
      <xdr:row>95</xdr:row>
      <xdr:rowOff>131324</xdr:rowOff>
    </xdr:to>
    <xdr:cxnSp macro="">
      <xdr:nvCxnSpPr>
        <xdr:cNvPr id="247" name="直線コネクタ 246"/>
        <xdr:cNvCxnSpPr/>
      </xdr:nvCxnSpPr>
      <xdr:spPr>
        <a:xfrm>
          <a:off x="1130300" y="16190654"/>
          <a:ext cx="889000" cy="22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92459</xdr:rowOff>
    </xdr:from>
    <xdr:to>
      <xdr:col>10</xdr:col>
      <xdr:colOff>165100</xdr:colOff>
      <xdr:row>98</xdr:row>
      <xdr:rowOff>22609</xdr:rowOff>
    </xdr:to>
    <xdr:sp macro="" textlink="">
      <xdr:nvSpPr>
        <xdr:cNvPr id="248" name="フローチャート: 判断 247"/>
        <xdr:cNvSpPr/>
      </xdr:nvSpPr>
      <xdr:spPr>
        <a:xfrm>
          <a:off x="1968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13736</xdr:rowOff>
    </xdr:from>
    <xdr:ext cx="534377" cy="259045"/>
    <xdr:sp macro="" textlink="">
      <xdr:nvSpPr>
        <xdr:cNvPr id="249" name="テキスト ボックス 248"/>
        <xdr:cNvSpPr txBox="1"/>
      </xdr:nvSpPr>
      <xdr:spPr>
        <a:xfrm>
          <a:off x="1752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98778</xdr:rowOff>
    </xdr:from>
    <xdr:to>
      <xdr:col>6</xdr:col>
      <xdr:colOff>38100</xdr:colOff>
      <xdr:row>98</xdr:row>
      <xdr:rowOff>28928</xdr:rowOff>
    </xdr:to>
    <xdr:sp macro="" textlink="">
      <xdr:nvSpPr>
        <xdr:cNvPr id="250" name="フローチャート: 判断 249"/>
        <xdr:cNvSpPr/>
      </xdr:nvSpPr>
      <xdr:spPr>
        <a:xfrm>
          <a:off x="1079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20055</xdr:rowOff>
    </xdr:from>
    <xdr:ext cx="534377" cy="259045"/>
    <xdr:sp macro="" textlink="">
      <xdr:nvSpPr>
        <xdr:cNvPr id="251" name="テキスト ボックス 250"/>
        <xdr:cNvSpPr txBox="1"/>
      </xdr:nvSpPr>
      <xdr:spPr>
        <a:xfrm>
          <a:off x="863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152876</xdr:rowOff>
    </xdr:from>
    <xdr:to>
      <xdr:col>24</xdr:col>
      <xdr:colOff>114300</xdr:colOff>
      <xdr:row>92</xdr:row>
      <xdr:rowOff>83026</xdr:rowOff>
    </xdr:to>
    <xdr:sp macro="" textlink="">
      <xdr:nvSpPr>
        <xdr:cNvPr id="257" name="楕円 256"/>
        <xdr:cNvSpPr/>
      </xdr:nvSpPr>
      <xdr:spPr>
        <a:xfrm>
          <a:off x="4584700" y="157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71548</xdr:rowOff>
    </xdr:from>
    <xdr:ext cx="534377" cy="259045"/>
    <xdr:sp macro="" textlink="">
      <xdr:nvSpPr>
        <xdr:cNvPr id="258" name="衛生費該当値テキスト"/>
        <xdr:cNvSpPr txBox="1"/>
      </xdr:nvSpPr>
      <xdr:spPr>
        <a:xfrm>
          <a:off x="4686300" y="1567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47490</xdr:rowOff>
    </xdr:from>
    <xdr:to>
      <xdr:col>20</xdr:col>
      <xdr:colOff>38100</xdr:colOff>
      <xdr:row>89</xdr:row>
      <xdr:rowOff>149090</xdr:rowOff>
    </xdr:to>
    <xdr:sp macro="" textlink="">
      <xdr:nvSpPr>
        <xdr:cNvPr id="259" name="楕円 258"/>
        <xdr:cNvSpPr/>
      </xdr:nvSpPr>
      <xdr:spPr>
        <a:xfrm>
          <a:off x="3746500" y="153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87</xdr:row>
      <xdr:rowOff>165617</xdr:rowOff>
    </xdr:from>
    <xdr:ext cx="599010" cy="259045"/>
    <xdr:sp macro="" textlink="">
      <xdr:nvSpPr>
        <xdr:cNvPr id="260" name="テキスト ボックス 259"/>
        <xdr:cNvSpPr txBox="1"/>
      </xdr:nvSpPr>
      <xdr:spPr>
        <a:xfrm>
          <a:off x="3497795" y="1508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90255</xdr:rowOff>
    </xdr:from>
    <xdr:to>
      <xdr:col>15</xdr:col>
      <xdr:colOff>101600</xdr:colOff>
      <xdr:row>95</xdr:row>
      <xdr:rowOff>20405</xdr:rowOff>
    </xdr:to>
    <xdr:sp macro="" textlink="">
      <xdr:nvSpPr>
        <xdr:cNvPr id="261" name="楕円 260"/>
        <xdr:cNvSpPr/>
      </xdr:nvSpPr>
      <xdr:spPr>
        <a:xfrm>
          <a:off x="2857500" y="1620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36932</xdr:rowOff>
    </xdr:from>
    <xdr:ext cx="534377" cy="259045"/>
    <xdr:sp macro="" textlink="">
      <xdr:nvSpPr>
        <xdr:cNvPr id="262" name="テキスト ボックス 261"/>
        <xdr:cNvSpPr txBox="1"/>
      </xdr:nvSpPr>
      <xdr:spPr>
        <a:xfrm>
          <a:off x="2641111" y="1598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80524</xdr:rowOff>
    </xdr:from>
    <xdr:to>
      <xdr:col>10</xdr:col>
      <xdr:colOff>165100</xdr:colOff>
      <xdr:row>96</xdr:row>
      <xdr:rowOff>10674</xdr:rowOff>
    </xdr:to>
    <xdr:sp macro="" textlink="">
      <xdr:nvSpPr>
        <xdr:cNvPr id="263" name="楕円 262"/>
        <xdr:cNvSpPr/>
      </xdr:nvSpPr>
      <xdr:spPr>
        <a:xfrm>
          <a:off x="1968500" y="16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27201</xdr:rowOff>
    </xdr:from>
    <xdr:ext cx="534377" cy="259045"/>
    <xdr:sp macro="" textlink="">
      <xdr:nvSpPr>
        <xdr:cNvPr id="264" name="テキスト ボックス 263"/>
        <xdr:cNvSpPr txBox="1"/>
      </xdr:nvSpPr>
      <xdr:spPr>
        <a:xfrm>
          <a:off x="1752111" y="161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23554</xdr:rowOff>
    </xdr:from>
    <xdr:to>
      <xdr:col>6</xdr:col>
      <xdr:colOff>38100</xdr:colOff>
      <xdr:row>94</xdr:row>
      <xdr:rowOff>125154</xdr:rowOff>
    </xdr:to>
    <xdr:sp macro="" textlink="">
      <xdr:nvSpPr>
        <xdr:cNvPr id="265" name="楕円 264"/>
        <xdr:cNvSpPr/>
      </xdr:nvSpPr>
      <xdr:spPr>
        <a:xfrm>
          <a:off x="1079500" y="161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141681</xdr:rowOff>
    </xdr:from>
    <xdr:ext cx="534377" cy="259045"/>
    <xdr:sp macro="" textlink="">
      <xdr:nvSpPr>
        <xdr:cNvPr id="266" name="テキスト ボックス 265"/>
        <xdr:cNvSpPr txBox="1"/>
      </xdr:nvSpPr>
      <xdr:spPr>
        <a:xfrm>
          <a:off x="863111" y="159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90" name="直線コネクタ 289"/>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93" name="労働費最大値テキスト"/>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4" name="直線コネクタ 293"/>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2006</xdr:rowOff>
    </xdr:from>
    <xdr:to>
      <xdr:col>55</xdr:col>
      <xdr:colOff>0</xdr:colOff>
      <xdr:row>37</xdr:row>
      <xdr:rowOff>103886</xdr:rowOff>
    </xdr:to>
    <xdr:cxnSp macro="">
      <xdr:nvCxnSpPr>
        <xdr:cNvPr id="295" name="直線コネクタ 294"/>
        <xdr:cNvCxnSpPr/>
      </xdr:nvCxnSpPr>
      <xdr:spPr>
        <a:xfrm>
          <a:off x="9639300" y="6345656"/>
          <a:ext cx="838200" cy="10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65041</xdr:rowOff>
    </xdr:from>
    <xdr:ext cx="469744" cy="259045"/>
    <xdr:sp macro="" textlink="">
      <xdr:nvSpPr>
        <xdr:cNvPr id="296" name="労働費平均値テキスト"/>
        <xdr:cNvSpPr txBox="1"/>
      </xdr:nvSpPr>
      <xdr:spPr>
        <a:xfrm>
          <a:off x="10528300" y="658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7" name="フローチャート: 判断 296"/>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2006</xdr:rowOff>
    </xdr:from>
    <xdr:to>
      <xdr:col>50</xdr:col>
      <xdr:colOff>114300</xdr:colOff>
      <xdr:row>37</xdr:row>
      <xdr:rowOff>6274</xdr:rowOff>
    </xdr:to>
    <xdr:cxnSp macro="">
      <xdr:nvCxnSpPr>
        <xdr:cNvPr id="298" name="直線コネクタ 297"/>
        <xdr:cNvCxnSpPr/>
      </xdr:nvCxnSpPr>
      <xdr:spPr>
        <a:xfrm flipV="1">
          <a:off x="8750300" y="6345656"/>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9" name="フローチャート: 判断 298"/>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39743</xdr:rowOff>
    </xdr:from>
    <xdr:ext cx="378565" cy="259045"/>
    <xdr:sp macro="" textlink="">
      <xdr:nvSpPr>
        <xdr:cNvPr id="300" name="テキスト ボックス 299"/>
        <xdr:cNvSpPr txBox="1"/>
      </xdr:nvSpPr>
      <xdr:spPr>
        <a:xfrm>
          <a:off x="9450017" y="672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159055</xdr:rowOff>
    </xdr:from>
    <xdr:to>
      <xdr:col>45</xdr:col>
      <xdr:colOff>177800</xdr:colOff>
      <xdr:row>37</xdr:row>
      <xdr:rowOff>6274</xdr:rowOff>
    </xdr:to>
    <xdr:cxnSp macro="">
      <xdr:nvCxnSpPr>
        <xdr:cNvPr id="301" name="直線コネクタ 300"/>
        <xdr:cNvCxnSpPr/>
      </xdr:nvCxnSpPr>
      <xdr:spPr>
        <a:xfrm>
          <a:off x="7861300" y="633125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302" name="フローチャート: 判断 301"/>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3" name="テキスト ボックス 302"/>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159055</xdr:rowOff>
    </xdr:from>
    <xdr:to>
      <xdr:col>41</xdr:col>
      <xdr:colOff>50800</xdr:colOff>
      <xdr:row>36</xdr:row>
      <xdr:rowOff>160350</xdr:rowOff>
    </xdr:to>
    <xdr:cxnSp macro="">
      <xdr:nvCxnSpPr>
        <xdr:cNvPr id="304" name="直線コネクタ 303"/>
        <xdr:cNvCxnSpPr/>
      </xdr:nvCxnSpPr>
      <xdr:spPr>
        <a:xfrm flipV="1">
          <a:off x="6972300" y="633125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5" name="フローチャート: 判断 304"/>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6" name="テキスト ボックス 305"/>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7" name="フローチャート: 判断 306"/>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8" name="テキスト ボックス 307"/>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53086</xdr:rowOff>
    </xdr:from>
    <xdr:to>
      <xdr:col>55</xdr:col>
      <xdr:colOff>50800</xdr:colOff>
      <xdr:row>37</xdr:row>
      <xdr:rowOff>154686</xdr:rowOff>
    </xdr:to>
    <xdr:sp macro="" textlink="">
      <xdr:nvSpPr>
        <xdr:cNvPr id="314" name="楕円 313"/>
        <xdr:cNvSpPr/>
      </xdr:nvSpPr>
      <xdr:spPr>
        <a:xfrm>
          <a:off x="104267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75963</xdr:rowOff>
    </xdr:from>
    <xdr:ext cx="469744" cy="259045"/>
    <xdr:sp macro="" textlink="">
      <xdr:nvSpPr>
        <xdr:cNvPr id="315" name="労働費該当値テキスト"/>
        <xdr:cNvSpPr txBox="1"/>
      </xdr:nvSpPr>
      <xdr:spPr>
        <a:xfrm>
          <a:off x="10528300" y="62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122656</xdr:rowOff>
    </xdr:from>
    <xdr:to>
      <xdr:col>50</xdr:col>
      <xdr:colOff>165100</xdr:colOff>
      <xdr:row>37</xdr:row>
      <xdr:rowOff>52806</xdr:rowOff>
    </xdr:to>
    <xdr:sp macro="" textlink="">
      <xdr:nvSpPr>
        <xdr:cNvPr id="316" name="楕円 315"/>
        <xdr:cNvSpPr/>
      </xdr:nvSpPr>
      <xdr:spPr>
        <a:xfrm>
          <a:off x="9588500" y="62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69333</xdr:rowOff>
    </xdr:from>
    <xdr:ext cx="469744" cy="259045"/>
    <xdr:sp macro="" textlink="">
      <xdr:nvSpPr>
        <xdr:cNvPr id="317" name="テキスト ボックス 316"/>
        <xdr:cNvSpPr txBox="1"/>
      </xdr:nvSpPr>
      <xdr:spPr>
        <a:xfrm>
          <a:off x="9404428" y="60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126924</xdr:rowOff>
    </xdr:from>
    <xdr:to>
      <xdr:col>46</xdr:col>
      <xdr:colOff>38100</xdr:colOff>
      <xdr:row>37</xdr:row>
      <xdr:rowOff>57074</xdr:rowOff>
    </xdr:to>
    <xdr:sp macro="" textlink="">
      <xdr:nvSpPr>
        <xdr:cNvPr id="318" name="楕円 317"/>
        <xdr:cNvSpPr/>
      </xdr:nvSpPr>
      <xdr:spPr>
        <a:xfrm>
          <a:off x="8699500" y="62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73601</xdr:rowOff>
    </xdr:from>
    <xdr:ext cx="469744" cy="259045"/>
    <xdr:sp macro="" textlink="">
      <xdr:nvSpPr>
        <xdr:cNvPr id="319" name="テキスト ボックス 318"/>
        <xdr:cNvSpPr txBox="1"/>
      </xdr:nvSpPr>
      <xdr:spPr>
        <a:xfrm>
          <a:off x="8515428" y="60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108255</xdr:rowOff>
    </xdr:from>
    <xdr:to>
      <xdr:col>41</xdr:col>
      <xdr:colOff>101600</xdr:colOff>
      <xdr:row>37</xdr:row>
      <xdr:rowOff>38405</xdr:rowOff>
    </xdr:to>
    <xdr:sp macro="" textlink="">
      <xdr:nvSpPr>
        <xdr:cNvPr id="320" name="楕円 319"/>
        <xdr:cNvSpPr/>
      </xdr:nvSpPr>
      <xdr:spPr>
        <a:xfrm>
          <a:off x="7810500" y="62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54932</xdr:rowOff>
    </xdr:from>
    <xdr:ext cx="469744" cy="259045"/>
    <xdr:sp macro="" textlink="">
      <xdr:nvSpPr>
        <xdr:cNvPr id="321" name="テキスト ボックス 320"/>
        <xdr:cNvSpPr txBox="1"/>
      </xdr:nvSpPr>
      <xdr:spPr>
        <a:xfrm>
          <a:off x="7626428" y="60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109550</xdr:rowOff>
    </xdr:from>
    <xdr:to>
      <xdr:col>36</xdr:col>
      <xdr:colOff>165100</xdr:colOff>
      <xdr:row>37</xdr:row>
      <xdr:rowOff>39700</xdr:rowOff>
    </xdr:to>
    <xdr:sp macro="" textlink="">
      <xdr:nvSpPr>
        <xdr:cNvPr id="322" name="楕円 321"/>
        <xdr:cNvSpPr/>
      </xdr:nvSpPr>
      <xdr:spPr>
        <a:xfrm>
          <a:off x="6921500" y="62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56227</xdr:rowOff>
    </xdr:from>
    <xdr:ext cx="469744" cy="259045"/>
    <xdr:sp macro="" textlink="">
      <xdr:nvSpPr>
        <xdr:cNvPr id="323" name="テキスト ボックス 322"/>
        <xdr:cNvSpPr txBox="1"/>
      </xdr:nvSpPr>
      <xdr:spPr>
        <a:xfrm>
          <a:off x="6737428" y="605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150208</xdr:rowOff>
    </xdr:from>
    <xdr:to>
      <xdr:col>54</xdr:col>
      <xdr:colOff>189865</xdr:colOff>
      <xdr:row>59</xdr:row>
      <xdr:rowOff>13559</xdr:rowOff>
    </xdr:to>
    <xdr:cxnSp macro="">
      <xdr:nvCxnSpPr>
        <xdr:cNvPr id="347" name="直線コネクタ 346"/>
        <xdr:cNvCxnSpPr/>
      </xdr:nvCxnSpPr>
      <xdr:spPr>
        <a:xfrm flipV="1">
          <a:off x="10475595" y="9579958"/>
          <a:ext cx="1270" cy="54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17386</xdr:rowOff>
    </xdr:from>
    <xdr:ext cx="469744" cy="259045"/>
    <xdr:sp macro="" textlink="">
      <xdr:nvSpPr>
        <xdr:cNvPr id="348" name="農林水産業費最小値テキスト"/>
        <xdr:cNvSpPr txBox="1"/>
      </xdr:nvSpPr>
      <xdr:spPr>
        <a:xfrm>
          <a:off x="10528300" y="101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xdr:rowOff>
    </xdr:from>
    <xdr:to>
      <xdr:col>55</xdr:col>
      <xdr:colOff>88900</xdr:colOff>
      <xdr:row>59</xdr:row>
      <xdr:rowOff>13559</xdr:rowOff>
    </xdr:to>
    <xdr:cxnSp macro="">
      <xdr:nvCxnSpPr>
        <xdr:cNvPr id="349" name="直線コネクタ 348"/>
        <xdr:cNvCxnSpPr/>
      </xdr:nvCxnSpPr>
      <xdr:spPr>
        <a:xfrm>
          <a:off x="10388600" y="1012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96885</xdr:rowOff>
    </xdr:from>
    <xdr:ext cx="534377" cy="259045"/>
    <xdr:sp macro="" textlink="">
      <xdr:nvSpPr>
        <xdr:cNvPr id="350" name="農林水産業費最大値テキスト"/>
        <xdr:cNvSpPr txBox="1"/>
      </xdr:nvSpPr>
      <xdr:spPr>
        <a:xfrm>
          <a:off x="10528300" y="93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150208</xdr:rowOff>
    </xdr:from>
    <xdr:to>
      <xdr:col>55</xdr:col>
      <xdr:colOff>88900</xdr:colOff>
      <xdr:row>55</xdr:row>
      <xdr:rowOff>150208</xdr:rowOff>
    </xdr:to>
    <xdr:cxnSp macro="">
      <xdr:nvCxnSpPr>
        <xdr:cNvPr id="351" name="直線コネクタ 350"/>
        <xdr:cNvCxnSpPr/>
      </xdr:nvCxnSpPr>
      <xdr:spPr>
        <a:xfrm>
          <a:off x="10388600" y="957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161280</xdr:rowOff>
    </xdr:from>
    <xdr:to>
      <xdr:col>55</xdr:col>
      <xdr:colOff>0</xdr:colOff>
      <xdr:row>55</xdr:row>
      <xdr:rowOff>150208</xdr:rowOff>
    </xdr:to>
    <xdr:cxnSp macro="">
      <xdr:nvCxnSpPr>
        <xdr:cNvPr id="352" name="直線コネクタ 351"/>
        <xdr:cNvCxnSpPr/>
      </xdr:nvCxnSpPr>
      <xdr:spPr>
        <a:xfrm>
          <a:off x="9639300" y="9248130"/>
          <a:ext cx="838200" cy="33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94774</xdr:rowOff>
    </xdr:from>
    <xdr:ext cx="534377" cy="259045"/>
    <xdr:sp macro="" textlink="">
      <xdr:nvSpPr>
        <xdr:cNvPr id="353" name="農林水産業費平均値テキスト"/>
        <xdr:cNvSpPr txBox="1"/>
      </xdr:nvSpPr>
      <xdr:spPr>
        <a:xfrm>
          <a:off x="10528300" y="9867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116347</xdr:rowOff>
    </xdr:from>
    <xdr:to>
      <xdr:col>55</xdr:col>
      <xdr:colOff>50800</xdr:colOff>
      <xdr:row>58</xdr:row>
      <xdr:rowOff>46497</xdr:rowOff>
    </xdr:to>
    <xdr:sp macro="" textlink="">
      <xdr:nvSpPr>
        <xdr:cNvPr id="354" name="フローチャート: 判断 353"/>
        <xdr:cNvSpPr/>
      </xdr:nvSpPr>
      <xdr:spPr>
        <a:xfrm>
          <a:off x="10426700" y="988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106126</xdr:rowOff>
    </xdr:from>
    <xdr:to>
      <xdr:col>50</xdr:col>
      <xdr:colOff>114300</xdr:colOff>
      <xdr:row>53</xdr:row>
      <xdr:rowOff>161280</xdr:rowOff>
    </xdr:to>
    <xdr:cxnSp macro="">
      <xdr:nvCxnSpPr>
        <xdr:cNvPr id="355" name="直線コネクタ 354"/>
        <xdr:cNvCxnSpPr/>
      </xdr:nvCxnSpPr>
      <xdr:spPr>
        <a:xfrm>
          <a:off x="8750300" y="919297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128288</xdr:rowOff>
    </xdr:from>
    <xdr:to>
      <xdr:col>50</xdr:col>
      <xdr:colOff>165100</xdr:colOff>
      <xdr:row>58</xdr:row>
      <xdr:rowOff>58438</xdr:rowOff>
    </xdr:to>
    <xdr:sp macro="" textlink="">
      <xdr:nvSpPr>
        <xdr:cNvPr id="356" name="フローチャート: 判断 355"/>
        <xdr:cNvSpPr/>
      </xdr:nvSpPr>
      <xdr:spPr>
        <a:xfrm>
          <a:off x="9588500" y="990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49565</xdr:rowOff>
    </xdr:from>
    <xdr:ext cx="534377" cy="259045"/>
    <xdr:sp macro="" textlink="">
      <xdr:nvSpPr>
        <xdr:cNvPr id="357" name="テキスト ボックス 356"/>
        <xdr:cNvSpPr txBox="1"/>
      </xdr:nvSpPr>
      <xdr:spPr>
        <a:xfrm>
          <a:off x="9372111" y="999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28798</xdr:rowOff>
    </xdr:from>
    <xdr:to>
      <xdr:col>45</xdr:col>
      <xdr:colOff>177800</xdr:colOff>
      <xdr:row>53</xdr:row>
      <xdr:rowOff>106126</xdr:rowOff>
    </xdr:to>
    <xdr:cxnSp macro="">
      <xdr:nvCxnSpPr>
        <xdr:cNvPr id="358" name="直線コネクタ 357"/>
        <xdr:cNvCxnSpPr/>
      </xdr:nvCxnSpPr>
      <xdr:spPr>
        <a:xfrm>
          <a:off x="7861300" y="9115648"/>
          <a:ext cx="889000" cy="7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68204</xdr:rowOff>
    </xdr:from>
    <xdr:to>
      <xdr:col>46</xdr:col>
      <xdr:colOff>38100</xdr:colOff>
      <xdr:row>58</xdr:row>
      <xdr:rowOff>169804</xdr:rowOff>
    </xdr:to>
    <xdr:sp macro="" textlink="">
      <xdr:nvSpPr>
        <xdr:cNvPr id="359" name="フローチャート: 判断 358"/>
        <xdr:cNvSpPr/>
      </xdr:nvSpPr>
      <xdr:spPr>
        <a:xfrm>
          <a:off x="8699500" y="1001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160931</xdr:rowOff>
    </xdr:from>
    <xdr:ext cx="534377" cy="259045"/>
    <xdr:sp macro="" textlink="">
      <xdr:nvSpPr>
        <xdr:cNvPr id="360" name="テキスト ボックス 359"/>
        <xdr:cNvSpPr txBox="1"/>
      </xdr:nvSpPr>
      <xdr:spPr>
        <a:xfrm>
          <a:off x="8483111" y="1010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100625</xdr:rowOff>
    </xdr:from>
    <xdr:to>
      <xdr:col>41</xdr:col>
      <xdr:colOff>50800</xdr:colOff>
      <xdr:row>53</xdr:row>
      <xdr:rowOff>28798</xdr:rowOff>
    </xdr:to>
    <xdr:cxnSp macro="">
      <xdr:nvCxnSpPr>
        <xdr:cNvPr id="361" name="直線コネクタ 360"/>
        <xdr:cNvCxnSpPr/>
      </xdr:nvCxnSpPr>
      <xdr:spPr>
        <a:xfrm>
          <a:off x="6972300" y="8844575"/>
          <a:ext cx="889000" cy="27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61757</xdr:rowOff>
    </xdr:from>
    <xdr:to>
      <xdr:col>41</xdr:col>
      <xdr:colOff>101600</xdr:colOff>
      <xdr:row>58</xdr:row>
      <xdr:rowOff>163357</xdr:rowOff>
    </xdr:to>
    <xdr:sp macro="" textlink="">
      <xdr:nvSpPr>
        <xdr:cNvPr id="362" name="フローチャート: 判断 361"/>
        <xdr:cNvSpPr/>
      </xdr:nvSpPr>
      <xdr:spPr>
        <a:xfrm>
          <a:off x="7810500" y="100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154484</xdr:rowOff>
    </xdr:from>
    <xdr:ext cx="534377" cy="259045"/>
    <xdr:sp macro="" textlink="">
      <xdr:nvSpPr>
        <xdr:cNvPr id="363" name="テキスト ボックス 362"/>
        <xdr:cNvSpPr txBox="1"/>
      </xdr:nvSpPr>
      <xdr:spPr>
        <a:xfrm>
          <a:off x="7594111" y="100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67694</xdr:rowOff>
    </xdr:from>
    <xdr:to>
      <xdr:col>36</xdr:col>
      <xdr:colOff>165100</xdr:colOff>
      <xdr:row>58</xdr:row>
      <xdr:rowOff>169294</xdr:rowOff>
    </xdr:to>
    <xdr:sp macro="" textlink="">
      <xdr:nvSpPr>
        <xdr:cNvPr id="364" name="フローチャート: 判断 363"/>
        <xdr:cNvSpPr/>
      </xdr:nvSpPr>
      <xdr:spPr>
        <a:xfrm>
          <a:off x="69215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160421</xdr:rowOff>
    </xdr:from>
    <xdr:ext cx="534377" cy="259045"/>
    <xdr:sp macro="" textlink="">
      <xdr:nvSpPr>
        <xdr:cNvPr id="365" name="テキスト ボックス 364"/>
        <xdr:cNvSpPr txBox="1"/>
      </xdr:nvSpPr>
      <xdr:spPr>
        <a:xfrm>
          <a:off x="6705111" y="1010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99408</xdr:rowOff>
    </xdr:from>
    <xdr:to>
      <xdr:col>55</xdr:col>
      <xdr:colOff>50800</xdr:colOff>
      <xdr:row>56</xdr:row>
      <xdr:rowOff>29558</xdr:rowOff>
    </xdr:to>
    <xdr:sp macro="" textlink="">
      <xdr:nvSpPr>
        <xdr:cNvPr id="371" name="楕円 370"/>
        <xdr:cNvSpPr/>
      </xdr:nvSpPr>
      <xdr:spPr>
        <a:xfrm>
          <a:off x="10426700" y="95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52435</xdr:rowOff>
    </xdr:from>
    <xdr:ext cx="534377" cy="259045"/>
    <xdr:sp macro="" textlink="">
      <xdr:nvSpPr>
        <xdr:cNvPr id="372" name="農林水産業費該当値テキスト"/>
        <xdr:cNvSpPr txBox="1"/>
      </xdr:nvSpPr>
      <xdr:spPr>
        <a:xfrm>
          <a:off x="10528300" y="948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110480</xdr:rowOff>
    </xdr:from>
    <xdr:to>
      <xdr:col>50</xdr:col>
      <xdr:colOff>165100</xdr:colOff>
      <xdr:row>54</xdr:row>
      <xdr:rowOff>40630</xdr:rowOff>
    </xdr:to>
    <xdr:sp macro="" textlink="">
      <xdr:nvSpPr>
        <xdr:cNvPr id="373" name="楕円 372"/>
        <xdr:cNvSpPr/>
      </xdr:nvSpPr>
      <xdr:spPr>
        <a:xfrm>
          <a:off x="9588500" y="9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57157</xdr:rowOff>
    </xdr:from>
    <xdr:ext cx="599010" cy="259045"/>
    <xdr:sp macro="" textlink="">
      <xdr:nvSpPr>
        <xdr:cNvPr id="374" name="テキスト ボックス 373"/>
        <xdr:cNvSpPr txBox="1"/>
      </xdr:nvSpPr>
      <xdr:spPr>
        <a:xfrm>
          <a:off x="9339795" y="897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55326</xdr:rowOff>
    </xdr:from>
    <xdr:to>
      <xdr:col>46</xdr:col>
      <xdr:colOff>38100</xdr:colOff>
      <xdr:row>53</xdr:row>
      <xdr:rowOff>156926</xdr:rowOff>
    </xdr:to>
    <xdr:sp macro="" textlink="">
      <xdr:nvSpPr>
        <xdr:cNvPr id="375" name="楕円 374"/>
        <xdr:cNvSpPr/>
      </xdr:nvSpPr>
      <xdr:spPr>
        <a:xfrm>
          <a:off x="8699500" y="91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2003</xdr:rowOff>
    </xdr:from>
    <xdr:ext cx="599010" cy="259045"/>
    <xdr:sp macro="" textlink="">
      <xdr:nvSpPr>
        <xdr:cNvPr id="376" name="テキスト ボックス 375"/>
        <xdr:cNvSpPr txBox="1"/>
      </xdr:nvSpPr>
      <xdr:spPr>
        <a:xfrm>
          <a:off x="8450795" y="891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149448</xdr:rowOff>
    </xdr:from>
    <xdr:to>
      <xdr:col>41</xdr:col>
      <xdr:colOff>101600</xdr:colOff>
      <xdr:row>53</xdr:row>
      <xdr:rowOff>79598</xdr:rowOff>
    </xdr:to>
    <xdr:sp macro="" textlink="">
      <xdr:nvSpPr>
        <xdr:cNvPr id="377" name="楕円 376"/>
        <xdr:cNvSpPr/>
      </xdr:nvSpPr>
      <xdr:spPr>
        <a:xfrm>
          <a:off x="7810500" y="90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96125</xdr:rowOff>
    </xdr:from>
    <xdr:ext cx="599010" cy="259045"/>
    <xdr:sp macro="" textlink="">
      <xdr:nvSpPr>
        <xdr:cNvPr id="378" name="テキスト ボックス 377"/>
        <xdr:cNvSpPr txBox="1"/>
      </xdr:nvSpPr>
      <xdr:spPr>
        <a:xfrm>
          <a:off x="7561795" y="884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49825</xdr:rowOff>
    </xdr:from>
    <xdr:to>
      <xdr:col>36</xdr:col>
      <xdr:colOff>165100</xdr:colOff>
      <xdr:row>51</xdr:row>
      <xdr:rowOff>151425</xdr:rowOff>
    </xdr:to>
    <xdr:sp macro="" textlink="">
      <xdr:nvSpPr>
        <xdr:cNvPr id="379" name="楕円 378"/>
        <xdr:cNvSpPr/>
      </xdr:nvSpPr>
      <xdr:spPr>
        <a:xfrm>
          <a:off x="6921500" y="87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167952</xdr:rowOff>
    </xdr:from>
    <xdr:ext cx="599010" cy="259045"/>
    <xdr:sp macro="" textlink="">
      <xdr:nvSpPr>
        <xdr:cNvPr id="380" name="テキスト ボックス 379"/>
        <xdr:cNvSpPr txBox="1"/>
      </xdr:nvSpPr>
      <xdr:spPr>
        <a:xfrm>
          <a:off x="6672795" y="856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166732</xdr:rowOff>
    </xdr:from>
    <xdr:to>
      <xdr:col>54</xdr:col>
      <xdr:colOff>189865</xdr:colOff>
      <xdr:row>78</xdr:row>
      <xdr:rowOff>137452</xdr:rowOff>
    </xdr:to>
    <xdr:cxnSp macro="">
      <xdr:nvCxnSpPr>
        <xdr:cNvPr id="404" name="直線コネクタ 403"/>
        <xdr:cNvCxnSpPr/>
      </xdr:nvCxnSpPr>
      <xdr:spPr>
        <a:xfrm flipV="1">
          <a:off x="10475595" y="12339682"/>
          <a:ext cx="1270" cy="117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141279</xdr:rowOff>
    </xdr:from>
    <xdr:ext cx="469744" cy="259045"/>
    <xdr:sp macro="" textlink="">
      <xdr:nvSpPr>
        <xdr:cNvPr id="405" name="商工費最小値テキスト"/>
        <xdr:cNvSpPr txBox="1"/>
      </xdr:nvSpPr>
      <xdr:spPr>
        <a:xfrm>
          <a:off x="10528300" y="1351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137452</xdr:rowOff>
    </xdr:from>
    <xdr:to>
      <xdr:col>55</xdr:col>
      <xdr:colOff>88900</xdr:colOff>
      <xdr:row>78</xdr:row>
      <xdr:rowOff>137452</xdr:rowOff>
    </xdr:to>
    <xdr:cxnSp macro="">
      <xdr:nvCxnSpPr>
        <xdr:cNvPr id="406" name="直線コネクタ 405"/>
        <xdr:cNvCxnSpPr/>
      </xdr:nvCxnSpPr>
      <xdr:spPr>
        <a:xfrm>
          <a:off x="10388600" y="1351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113409</xdr:rowOff>
    </xdr:from>
    <xdr:ext cx="534377" cy="259045"/>
    <xdr:sp macro="" textlink="">
      <xdr:nvSpPr>
        <xdr:cNvPr id="407" name="商工費最大値テキスト"/>
        <xdr:cNvSpPr txBox="1"/>
      </xdr:nvSpPr>
      <xdr:spPr>
        <a:xfrm>
          <a:off x="10528300" y="1211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166732</xdr:rowOff>
    </xdr:from>
    <xdr:to>
      <xdr:col>55</xdr:col>
      <xdr:colOff>88900</xdr:colOff>
      <xdr:row>71</xdr:row>
      <xdr:rowOff>166732</xdr:rowOff>
    </xdr:to>
    <xdr:cxnSp macro="">
      <xdr:nvCxnSpPr>
        <xdr:cNvPr id="408" name="直線コネクタ 407"/>
        <xdr:cNvCxnSpPr/>
      </xdr:nvCxnSpPr>
      <xdr:spPr>
        <a:xfrm>
          <a:off x="10388600" y="1233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71101</xdr:rowOff>
    </xdr:from>
    <xdr:to>
      <xdr:col>55</xdr:col>
      <xdr:colOff>0</xdr:colOff>
      <xdr:row>76</xdr:row>
      <xdr:rowOff>17342</xdr:rowOff>
    </xdr:to>
    <xdr:cxnSp macro="">
      <xdr:nvCxnSpPr>
        <xdr:cNvPr id="409" name="直線コネクタ 408"/>
        <xdr:cNvCxnSpPr/>
      </xdr:nvCxnSpPr>
      <xdr:spPr>
        <a:xfrm>
          <a:off x="9639300" y="12586951"/>
          <a:ext cx="838200" cy="46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30160</xdr:rowOff>
    </xdr:from>
    <xdr:ext cx="534377" cy="259045"/>
    <xdr:sp macro="" textlink="">
      <xdr:nvSpPr>
        <xdr:cNvPr id="410" name="商工費平均値テキスト"/>
        <xdr:cNvSpPr txBox="1"/>
      </xdr:nvSpPr>
      <xdr:spPr>
        <a:xfrm>
          <a:off x="10528300" y="1306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51733</xdr:rowOff>
    </xdr:from>
    <xdr:to>
      <xdr:col>55</xdr:col>
      <xdr:colOff>50800</xdr:colOff>
      <xdr:row>76</xdr:row>
      <xdr:rowOff>153333</xdr:rowOff>
    </xdr:to>
    <xdr:sp macro="" textlink="">
      <xdr:nvSpPr>
        <xdr:cNvPr id="411" name="フローチャート: 判断 410"/>
        <xdr:cNvSpPr/>
      </xdr:nvSpPr>
      <xdr:spPr>
        <a:xfrm>
          <a:off x="10426700" y="1308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71101</xdr:rowOff>
    </xdr:from>
    <xdr:to>
      <xdr:col>50</xdr:col>
      <xdr:colOff>114300</xdr:colOff>
      <xdr:row>74</xdr:row>
      <xdr:rowOff>5779</xdr:rowOff>
    </xdr:to>
    <xdr:cxnSp macro="">
      <xdr:nvCxnSpPr>
        <xdr:cNvPr id="412" name="直線コネクタ 411"/>
        <xdr:cNvCxnSpPr/>
      </xdr:nvCxnSpPr>
      <xdr:spPr>
        <a:xfrm flipV="1">
          <a:off x="8750300" y="12586951"/>
          <a:ext cx="889000" cy="10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41332</xdr:rowOff>
    </xdr:from>
    <xdr:to>
      <xdr:col>50</xdr:col>
      <xdr:colOff>165100</xdr:colOff>
      <xdr:row>76</xdr:row>
      <xdr:rowOff>142932</xdr:rowOff>
    </xdr:to>
    <xdr:sp macro="" textlink="">
      <xdr:nvSpPr>
        <xdr:cNvPr id="413" name="フローチャート: 判断 412"/>
        <xdr:cNvSpPr/>
      </xdr:nvSpPr>
      <xdr:spPr>
        <a:xfrm>
          <a:off x="95885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134059</xdr:rowOff>
    </xdr:from>
    <xdr:ext cx="534377" cy="259045"/>
    <xdr:sp macro="" textlink="">
      <xdr:nvSpPr>
        <xdr:cNvPr id="414" name="テキスト ボックス 413"/>
        <xdr:cNvSpPr txBox="1"/>
      </xdr:nvSpPr>
      <xdr:spPr>
        <a:xfrm>
          <a:off x="9372111" y="131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82797</xdr:rowOff>
    </xdr:from>
    <xdr:to>
      <xdr:col>45</xdr:col>
      <xdr:colOff>177800</xdr:colOff>
      <xdr:row>74</xdr:row>
      <xdr:rowOff>5779</xdr:rowOff>
    </xdr:to>
    <xdr:cxnSp macro="">
      <xdr:nvCxnSpPr>
        <xdr:cNvPr id="415" name="直線コネクタ 414"/>
        <xdr:cNvCxnSpPr/>
      </xdr:nvCxnSpPr>
      <xdr:spPr>
        <a:xfrm>
          <a:off x="7861300" y="12427197"/>
          <a:ext cx="889000" cy="26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6" name="フローチャート: 判断 415"/>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7" name="テキスト ボックス 416"/>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129108</xdr:rowOff>
    </xdr:from>
    <xdr:to>
      <xdr:col>41</xdr:col>
      <xdr:colOff>50800</xdr:colOff>
      <xdr:row>72</xdr:row>
      <xdr:rowOff>82797</xdr:rowOff>
    </xdr:to>
    <xdr:cxnSp macro="">
      <xdr:nvCxnSpPr>
        <xdr:cNvPr id="418" name="直線コネクタ 417"/>
        <xdr:cNvCxnSpPr/>
      </xdr:nvCxnSpPr>
      <xdr:spPr>
        <a:xfrm>
          <a:off x="6972300" y="12302058"/>
          <a:ext cx="889000" cy="12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9" name="フローチャート: 判断 418"/>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20" name="テキスト ボックス 419"/>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1" name="フローチャート: 判断 420"/>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2" name="テキスト ボックス 421"/>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137992</xdr:rowOff>
    </xdr:from>
    <xdr:to>
      <xdr:col>55</xdr:col>
      <xdr:colOff>50800</xdr:colOff>
      <xdr:row>76</xdr:row>
      <xdr:rowOff>68142</xdr:rowOff>
    </xdr:to>
    <xdr:sp macro="" textlink="">
      <xdr:nvSpPr>
        <xdr:cNvPr id="428" name="楕円 427"/>
        <xdr:cNvSpPr/>
      </xdr:nvSpPr>
      <xdr:spPr>
        <a:xfrm>
          <a:off x="10426700" y="129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160869</xdr:rowOff>
    </xdr:from>
    <xdr:ext cx="534377" cy="259045"/>
    <xdr:sp macro="" textlink="">
      <xdr:nvSpPr>
        <xdr:cNvPr id="429" name="商工費該当値テキスト"/>
        <xdr:cNvSpPr txBox="1"/>
      </xdr:nvSpPr>
      <xdr:spPr>
        <a:xfrm>
          <a:off x="10528300" y="12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20301</xdr:rowOff>
    </xdr:from>
    <xdr:to>
      <xdr:col>50</xdr:col>
      <xdr:colOff>165100</xdr:colOff>
      <xdr:row>73</xdr:row>
      <xdr:rowOff>121901</xdr:rowOff>
    </xdr:to>
    <xdr:sp macro="" textlink="">
      <xdr:nvSpPr>
        <xdr:cNvPr id="430" name="楕円 429"/>
        <xdr:cNvSpPr/>
      </xdr:nvSpPr>
      <xdr:spPr>
        <a:xfrm>
          <a:off x="9588500" y="1253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138428</xdr:rowOff>
    </xdr:from>
    <xdr:ext cx="534377" cy="259045"/>
    <xdr:sp macro="" textlink="">
      <xdr:nvSpPr>
        <xdr:cNvPr id="431" name="テキスト ボックス 430"/>
        <xdr:cNvSpPr txBox="1"/>
      </xdr:nvSpPr>
      <xdr:spPr>
        <a:xfrm>
          <a:off x="9372111" y="1231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126429</xdr:rowOff>
    </xdr:from>
    <xdr:to>
      <xdr:col>46</xdr:col>
      <xdr:colOff>38100</xdr:colOff>
      <xdr:row>74</xdr:row>
      <xdr:rowOff>56579</xdr:rowOff>
    </xdr:to>
    <xdr:sp macro="" textlink="">
      <xdr:nvSpPr>
        <xdr:cNvPr id="432" name="楕円 431"/>
        <xdr:cNvSpPr/>
      </xdr:nvSpPr>
      <xdr:spPr>
        <a:xfrm>
          <a:off x="8699500" y="126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73106</xdr:rowOff>
    </xdr:from>
    <xdr:ext cx="534377" cy="259045"/>
    <xdr:sp macro="" textlink="">
      <xdr:nvSpPr>
        <xdr:cNvPr id="433" name="テキスト ボックス 432"/>
        <xdr:cNvSpPr txBox="1"/>
      </xdr:nvSpPr>
      <xdr:spPr>
        <a:xfrm>
          <a:off x="8483111" y="124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31997</xdr:rowOff>
    </xdr:from>
    <xdr:to>
      <xdr:col>41</xdr:col>
      <xdr:colOff>101600</xdr:colOff>
      <xdr:row>72</xdr:row>
      <xdr:rowOff>133597</xdr:rowOff>
    </xdr:to>
    <xdr:sp macro="" textlink="">
      <xdr:nvSpPr>
        <xdr:cNvPr id="434" name="楕円 433"/>
        <xdr:cNvSpPr/>
      </xdr:nvSpPr>
      <xdr:spPr>
        <a:xfrm>
          <a:off x="7810500" y="123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150124</xdr:rowOff>
    </xdr:from>
    <xdr:ext cx="534377" cy="259045"/>
    <xdr:sp macro="" textlink="">
      <xdr:nvSpPr>
        <xdr:cNvPr id="435" name="テキスト ボックス 434"/>
        <xdr:cNvSpPr txBox="1"/>
      </xdr:nvSpPr>
      <xdr:spPr>
        <a:xfrm>
          <a:off x="7594111" y="121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78308</xdr:rowOff>
    </xdr:from>
    <xdr:to>
      <xdr:col>36</xdr:col>
      <xdr:colOff>165100</xdr:colOff>
      <xdr:row>72</xdr:row>
      <xdr:rowOff>8458</xdr:rowOff>
    </xdr:to>
    <xdr:sp macro="" textlink="">
      <xdr:nvSpPr>
        <xdr:cNvPr id="436" name="楕円 435"/>
        <xdr:cNvSpPr/>
      </xdr:nvSpPr>
      <xdr:spPr>
        <a:xfrm>
          <a:off x="6921500" y="1225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24985</xdr:rowOff>
    </xdr:from>
    <xdr:ext cx="534377" cy="259045"/>
    <xdr:sp macro="" textlink="">
      <xdr:nvSpPr>
        <xdr:cNvPr id="437" name="テキスト ボックス 436"/>
        <xdr:cNvSpPr txBox="1"/>
      </xdr:nvSpPr>
      <xdr:spPr>
        <a:xfrm>
          <a:off x="6705111" y="1202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86615</xdr:rowOff>
    </xdr:from>
    <xdr:to>
      <xdr:col>54</xdr:col>
      <xdr:colOff>189865</xdr:colOff>
      <xdr:row>98</xdr:row>
      <xdr:rowOff>131166</xdr:rowOff>
    </xdr:to>
    <xdr:cxnSp macro="">
      <xdr:nvCxnSpPr>
        <xdr:cNvPr id="461" name="直線コネクタ 460"/>
        <xdr:cNvCxnSpPr/>
      </xdr:nvCxnSpPr>
      <xdr:spPr>
        <a:xfrm flipV="1">
          <a:off x="10475595" y="16545815"/>
          <a:ext cx="1270" cy="387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134993</xdr:rowOff>
    </xdr:from>
    <xdr:ext cx="534377" cy="259045"/>
    <xdr:sp macro="" textlink="">
      <xdr:nvSpPr>
        <xdr:cNvPr id="462" name="土木費最小値テキスト"/>
        <xdr:cNvSpPr txBox="1"/>
      </xdr:nvSpPr>
      <xdr:spPr>
        <a:xfrm>
          <a:off x="10528300" y="1693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131166</xdr:rowOff>
    </xdr:from>
    <xdr:to>
      <xdr:col>55</xdr:col>
      <xdr:colOff>88900</xdr:colOff>
      <xdr:row>98</xdr:row>
      <xdr:rowOff>131166</xdr:rowOff>
    </xdr:to>
    <xdr:cxnSp macro="">
      <xdr:nvCxnSpPr>
        <xdr:cNvPr id="463" name="直線コネクタ 462"/>
        <xdr:cNvCxnSpPr/>
      </xdr:nvCxnSpPr>
      <xdr:spPr>
        <a:xfrm>
          <a:off x="10388600" y="1693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33292</xdr:rowOff>
    </xdr:from>
    <xdr:ext cx="599010" cy="259045"/>
    <xdr:sp macro="" textlink="">
      <xdr:nvSpPr>
        <xdr:cNvPr id="464" name="土木費最大値テキスト"/>
        <xdr:cNvSpPr txBox="1"/>
      </xdr:nvSpPr>
      <xdr:spPr>
        <a:xfrm>
          <a:off x="10528300" y="1632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86615</xdr:rowOff>
    </xdr:from>
    <xdr:to>
      <xdr:col>55</xdr:col>
      <xdr:colOff>88900</xdr:colOff>
      <xdr:row>96</xdr:row>
      <xdr:rowOff>86615</xdr:rowOff>
    </xdr:to>
    <xdr:cxnSp macro="">
      <xdr:nvCxnSpPr>
        <xdr:cNvPr id="465" name="直線コネクタ 464"/>
        <xdr:cNvCxnSpPr/>
      </xdr:nvCxnSpPr>
      <xdr:spPr>
        <a:xfrm>
          <a:off x="10388600" y="165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166861</xdr:rowOff>
    </xdr:from>
    <xdr:to>
      <xdr:col>55</xdr:col>
      <xdr:colOff>0</xdr:colOff>
      <xdr:row>96</xdr:row>
      <xdr:rowOff>86615</xdr:rowOff>
    </xdr:to>
    <xdr:cxnSp macro="">
      <xdr:nvCxnSpPr>
        <xdr:cNvPr id="466" name="直線コネクタ 465"/>
        <xdr:cNvCxnSpPr/>
      </xdr:nvCxnSpPr>
      <xdr:spPr>
        <a:xfrm>
          <a:off x="9639300" y="16283161"/>
          <a:ext cx="838200" cy="26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103281</xdr:rowOff>
    </xdr:from>
    <xdr:ext cx="534377" cy="259045"/>
    <xdr:sp macro="" textlink="">
      <xdr:nvSpPr>
        <xdr:cNvPr id="467" name="土木費平均値テキスト"/>
        <xdr:cNvSpPr txBox="1"/>
      </xdr:nvSpPr>
      <xdr:spPr>
        <a:xfrm>
          <a:off x="10528300" y="1673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124854</xdr:rowOff>
    </xdr:from>
    <xdr:to>
      <xdr:col>55</xdr:col>
      <xdr:colOff>50800</xdr:colOff>
      <xdr:row>98</xdr:row>
      <xdr:rowOff>55004</xdr:rowOff>
    </xdr:to>
    <xdr:sp macro="" textlink="">
      <xdr:nvSpPr>
        <xdr:cNvPr id="468" name="フローチャート: 判断 467"/>
        <xdr:cNvSpPr/>
      </xdr:nvSpPr>
      <xdr:spPr>
        <a:xfrm>
          <a:off x="10426700" y="1675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83888</xdr:rowOff>
    </xdr:from>
    <xdr:to>
      <xdr:col>50</xdr:col>
      <xdr:colOff>114300</xdr:colOff>
      <xdr:row>94</xdr:row>
      <xdr:rowOff>166861</xdr:rowOff>
    </xdr:to>
    <xdr:cxnSp macro="">
      <xdr:nvCxnSpPr>
        <xdr:cNvPr id="469" name="直線コネクタ 468"/>
        <xdr:cNvCxnSpPr/>
      </xdr:nvCxnSpPr>
      <xdr:spPr>
        <a:xfrm>
          <a:off x="8750300" y="15514388"/>
          <a:ext cx="889000" cy="76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118218</xdr:rowOff>
    </xdr:from>
    <xdr:to>
      <xdr:col>50</xdr:col>
      <xdr:colOff>165100</xdr:colOff>
      <xdr:row>98</xdr:row>
      <xdr:rowOff>48368</xdr:rowOff>
    </xdr:to>
    <xdr:sp macro="" textlink="">
      <xdr:nvSpPr>
        <xdr:cNvPr id="470" name="フローチャート: 判断 469"/>
        <xdr:cNvSpPr/>
      </xdr:nvSpPr>
      <xdr:spPr>
        <a:xfrm>
          <a:off x="9588500" y="1674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39495</xdr:rowOff>
    </xdr:from>
    <xdr:ext cx="534377" cy="259045"/>
    <xdr:sp macro="" textlink="">
      <xdr:nvSpPr>
        <xdr:cNvPr id="471" name="テキスト ボックス 470"/>
        <xdr:cNvSpPr txBox="1"/>
      </xdr:nvSpPr>
      <xdr:spPr>
        <a:xfrm>
          <a:off x="9372111" y="1684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83888</xdr:rowOff>
    </xdr:from>
    <xdr:to>
      <xdr:col>45</xdr:col>
      <xdr:colOff>177800</xdr:colOff>
      <xdr:row>91</xdr:row>
      <xdr:rowOff>35485</xdr:rowOff>
    </xdr:to>
    <xdr:cxnSp macro="">
      <xdr:nvCxnSpPr>
        <xdr:cNvPr id="472" name="直線コネクタ 471"/>
        <xdr:cNvCxnSpPr/>
      </xdr:nvCxnSpPr>
      <xdr:spPr>
        <a:xfrm flipV="1">
          <a:off x="7861300" y="15514388"/>
          <a:ext cx="889000" cy="12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165843</xdr:rowOff>
    </xdr:from>
    <xdr:to>
      <xdr:col>46</xdr:col>
      <xdr:colOff>38100</xdr:colOff>
      <xdr:row>98</xdr:row>
      <xdr:rowOff>95993</xdr:rowOff>
    </xdr:to>
    <xdr:sp macro="" textlink="">
      <xdr:nvSpPr>
        <xdr:cNvPr id="473" name="フローチャート: 判断 472"/>
        <xdr:cNvSpPr/>
      </xdr:nvSpPr>
      <xdr:spPr>
        <a:xfrm>
          <a:off x="86995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87120</xdr:rowOff>
    </xdr:from>
    <xdr:ext cx="534377" cy="259045"/>
    <xdr:sp macro="" textlink="">
      <xdr:nvSpPr>
        <xdr:cNvPr id="474" name="テキスト ボックス 473"/>
        <xdr:cNvSpPr txBox="1"/>
      </xdr:nvSpPr>
      <xdr:spPr>
        <a:xfrm>
          <a:off x="8483111" y="1688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26741</xdr:rowOff>
    </xdr:from>
    <xdr:to>
      <xdr:col>41</xdr:col>
      <xdr:colOff>50800</xdr:colOff>
      <xdr:row>91</xdr:row>
      <xdr:rowOff>35485</xdr:rowOff>
    </xdr:to>
    <xdr:cxnSp macro="">
      <xdr:nvCxnSpPr>
        <xdr:cNvPr id="475" name="直線コネクタ 474"/>
        <xdr:cNvCxnSpPr/>
      </xdr:nvCxnSpPr>
      <xdr:spPr>
        <a:xfrm>
          <a:off x="6972300" y="15457241"/>
          <a:ext cx="889000" cy="18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168952</xdr:rowOff>
    </xdr:from>
    <xdr:to>
      <xdr:col>41</xdr:col>
      <xdr:colOff>101600</xdr:colOff>
      <xdr:row>98</xdr:row>
      <xdr:rowOff>99102</xdr:rowOff>
    </xdr:to>
    <xdr:sp macro="" textlink="">
      <xdr:nvSpPr>
        <xdr:cNvPr id="476" name="フローチャート: 判断 475"/>
        <xdr:cNvSpPr/>
      </xdr:nvSpPr>
      <xdr:spPr>
        <a:xfrm>
          <a:off x="7810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90229</xdr:rowOff>
    </xdr:from>
    <xdr:ext cx="534377" cy="259045"/>
    <xdr:sp macro="" textlink="">
      <xdr:nvSpPr>
        <xdr:cNvPr id="477" name="テキスト ボックス 476"/>
        <xdr:cNvSpPr txBox="1"/>
      </xdr:nvSpPr>
      <xdr:spPr>
        <a:xfrm>
          <a:off x="7594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170590</xdr:rowOff>
    </xdr:from>
    <xdr:to>
      <xdr:col>36</xdr:col>
      <xdr:colOff>165100</xdr:colOff>
      <xdr:row>98</xdr:row>
      <xdr:rowOff>100740</xdr:rowOff>
    </xdr:to>
    <xdr:sp macro="" textlink="">
      <xdr:nvSpPr>
        <xdr:cNvPr id="478" name="フローチャート: 判断 477"/>
        <xdr:cNvSpPr/>
      </xdr:nvSpPr>
      <xdr:spPr>
        <a:xfrm>
          <a:off x="6921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91867</xdr:rowOff>
    </xdr:from>
    <xdr:ext cx="534377" cy="259045"/>
    <xdr:sp macro="" textlink="">
      <xdr:nvSpPr>
        <xdr:cNvPr id="479" name="テキスト ボックス 478"/>
        <xdr:cNvSpPr txBox="1"/>
      </xdr:nvSpPr>
      <xdr:spPr>
        <a:xfrm>
          <a:off x="6705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35815</xdr:rowOff>
    </xdr:from>
    <xdr:to>
      <xdr:col>55</xdr:col>
      <xdr:colOff>50800</xdr:colOff>
      <xdr:row>96</xdr:row>
      <xdr:rowOff>137415</xdr:rowOff>
    </xdr:to>
    <xdr:sp macro="" textlink="">
      <xdr:nvSpPr>
        <xdr:cNvPr id="485" name="楕円 484"/>
        <xdr:cNvSpPr/>
      </xdr:nvSpPr>
      <xdr:spPr>
        <a:xfrm>
          <a:off x="10426700" y="164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160292</xdr:rowOff>
    </xdr:from>
    <xdr:ext cx="599010" cy="259045"/>
    <xdr:sp macro="" textlink="">
      <xdr:nvSpPr>
        <xdr:cNvPr id="486" name="土木費該当値テキスト"/>
        <xdr:cNvSpPr txBox="1"/>
      </xdr:nvSpPr>
      <xdr:spPr>
        <a:xfrm>
          <a:off x="10528300" y="1644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116061</xdr:rowOff>
    </xdr:from>
    <xdr:to>
      <xdr:col>50</xdr:col>
      <xdr:colOff>165100</xdr:colOff>
      <xdr:row>95</xdr:row>
      <xdr:rowOff>46211</xdr:rowOff>
    </xdr:to>
    <xdr:sp macro="" textlink="">
      <xdr:nvSpPr>
        <xdr:cNvPr id="487" name="楕円 486"/>
        <xdr:cNvSpPr/>
      </xdr:nvSpPr>
      <xdr:spPr>
        <a:xfrm>
          <a:off x="9588500" y="162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62738</xdr:rowOff>
    </xdr:from>
    <xdr:ext cx="599010" cy="259045"/>
    <xdr:sp macro="" textlink="">
      <xdr:nvSpPr>
        <xdr:cNvPr id="488" name="テキスト ボックス 487"/>
        <xdr:cNvSpPr txBox="1"/>
      </xdr:nvSpPr>
      <xdr:spPr>
        <a:xfrm>
          <a:off x="9339795" y="1600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33088</xdr:rowOff>
    </xdr:from>
    <xdr:to>
      <xdr:col>46</xdr:col>
      <xdr:colOff>38100</xdr:colOff>
      <xdr:row>90</xdr:row>
      <xdr:rowOff>134688</xdr:rowOff>
    </xdr:to>
    <xdr:sp macro="" textlink="">
      <xdr:nvSpPr>
        <xdr:cNvPr id="489" name="楕円 488"/>
        <xdr:cNvSpPr/>
      </xdr:nvSpPr>
      <xdr:spPr>
        <a:xfrm>
          <a:off x="8699500" y="154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151215</xdr:rowOff>
    </xdr:from>
    <xdr:ext cx="599010" cy="259045"/>
    <xdr:sp macro="" textlink="">
      <xdr:nvSpPr>
        <xdr:cNvPr id="490" name="テキスト ボックス 489"/>
        <xdr:cNvSpPr txBox="1"/>
      </xdr:nvSpPr>
      <xdr:spPr>
        <a:xfrm>
          <a:off x="8450795" y="1523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156135</xdr:rowOff>
    </xdr:from>
    <xdr:to>
      <xdr:col>41</xdr:col>
      <xdr:colOff>101600</xdr:colOff>
      <xdr:row>91</xdr:row>
      <xdr:rowOff>86285</xdr:rowOff>
    </xdr:to>
    <xdr:sp macro="" textlink="">
      <xdr:nvSpPr>
        <xdr:cNvPr id="491" name="楕円 490"/>
        <xdr:cNvSpPr/>
      </xdr:nvSpPr>
      <xdr:spPr>
        <a:xfrm>
          <a:off x="7810500" y="1558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102812</xdr:rowOff>
    </xdr:from>
    <xdr:ext cx="599010" cy="259045"/>
    <xdr:sp macro="" textlink="">
      <xdr:nvSpPr>
        <xdr:cNvPr id="492" name="テキスト ボックス 491"/>
        <xdr:cNvSpPr txBox="1"/>
      </xdr:nvSpPr>
      <xdr:spPr>
        <a:xfrm>
          <a:off x="7561795" y="1536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147391</xdr:rowOff>
    </xdr:from>
    <xdr:to>
      <xdr:col>36</xdr:col>
      <xdr:colOff>165100</xdr:colOff>
      <xdr:row>90</xdr:row>
      <xdr:rowOff>77541</xdr:rowOff>
    </xdr:to>
    <xdr:sp macro="" textlink="">
      <xdr:nvSpPr>
        <xdr:cNvPr id="493" name="楕円 492"/>
        <xdr:cNvSpPr/>
      </xdr:nvSpPr>
      <xdr:spPr>
        <a:xfrm>
          <a:off x="6921500" y="1540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94068</xdr:rowOff>
    </xdr:from>
    <xdr:ext cx="599010" cy="259045"/>
    <xdr:sp macro="" textlink="">
      <xdr:nvSpPr>
        <xdr:cNvPr id="494" name="テキスト ボックス 493"/>
        <xdr:cNvSpPr txBox="1"/>
      </xdr:nvSpPr>
      <xdr:spPr>
        <a:xfrm>
          <a:off x="6672795" y="1518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7" name="直線コネクタ 516"/>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8" name="消防費最小値テキスト"/>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9" name="直線コネクタ 518"/>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20" name="消防費最大値テキスト"/>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21" name="直線コネクタ 520"/>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31618</xdr:rowOff>
    </xdr:from>
    <xdr:to>
      <xdr:col>85</xdr:col>
      <xdr:colOff>127000</xdr:colOff>
      <xdr:row>33</xdr:row>
      <xdr:rowOff>52420</xdr:rowOff>
    </xdr:to>
    <xdr:cxnSp macro="">
      <xdr:nvCxnSpPr>
        <xdr:cNvPr id="522" name="直線コネクタ 521"/>
        <xdr:cNvCxnSpPr/>
      </xdr:nvCxnSpPr>
      <xdr:spPr>
        <a:xfrm>
          <a:off x="15481300" y="5689468"/>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23" name="消防費平均値テキスト"/>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24" name="フローチャート: 判断 523"/>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112405</xdr:rowOff>
    </xdr:from>
    <xdr:to>
      <xdr:col>81</xdr:col>
      <xdr:colOff>50800</xdr:colOff>
      <xdr:row>33</xdr:row>
      <xdr:rowOff>31618</xdr:rowOff>
    </xdr:to>
    <xdr:cxnSp macro="">
      <xdr:nvCxnSpPr>
        <xdr:cNvPr id="525" name="直線コネクタ 524"/>
        <xdr:cNvCxnSpPr/>
      </xdr:nvCxnSpPr>
      <xdr:spPr>
        <a:xfrm>
          <a:off x="14592300" y="5598805"/>
          <a:ext cx="889000" cy="9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6" name="フローチャート: 判断 525"/>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27" name="テキスト ボックス 526"/>
        <xdr:cNvSpPr txBox="1"/>
      </xdr:nvSpPr>
      <xdr:spPr>
        <a:xfrm>
          <a:off x="15214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112405</xdr:rowOff>
    </xdr:from>
    <xdr:to>
      <xdr:col>76</xdr:col>
      <xdr:colOff>114300</xdr:colOff>
      <xdr:row>34</xdr:row>
      <xdr:rowOff>105776</xdr:rowOff>
    </xdr:to>
    <xdr:cxnSp macro="">
      <xdr:nvCxnSpPr>
        <xdr:cNvPr id="528" name="直線コネクタ 527"/>
        <xdr:cNvCxnSpPr/>
      </xdr:nvCxnSpPr>
      <xdr:spPr>
        <a:xfrm flipV="1">
          <a:off x="13703300" y="5598805"/>
          <a:ext cx="889000" cy="3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9" name="フローチャート: 判断 528"/>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35277</xdr:rowOff>
    </xdr:from>
    <xdr:ext cx="534377" cy="259045"/>
    <xdr:sp macro="" textlink="">
      <xdr:nvSpPr>
        <xdr:cNvPr id="530" name="テキスト ボックス 529"/>
        <xdr:cNvSpPr txBox="1"/>
      </xdr:nvSpPr>
      <xdr:spPr>
        <a:xfrm>
          <a:off x="14325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105776</xdr:rowOff>
    </xdr:from>
    <xdr:to>
      <xdr:col>71</xdr:col>
      <xdr:colOff>177800</xdr:colOff>
      <xdr:row>35</xdr:row>
      <xdr:rowOff>8712</xdr:rowOff>
    </xdr:to>
    <xdr:cxnSp macro="">
      <xdr:nvCxnSpPr>
        <xdr:cNvPr id="531" name="直線コネクタ 530"/>
        <xdr:cNvCxnSpPr/>
      </xdr:nvCxnSpPr>
      <xdr:spPr>
        <a:xfrm flipV="1">
          <a:off x="12814300" y="5935076"/>
          <a:ext cx="889000"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2" name="フローチャート: 判断 531"/>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47530</xdr:rowOff>
    </xdr:from>
    <xdr:ext cx="534377" cy="259045"/>
    <xdr:sp macro="" textlink="">
      <xdr:nvSpPr>
        <xdr:cNvPr id="533" name="テキスト ボックス 532"/>
        <xdr:cNvSpPr txBox="1"/>
      </xdr:nvSpPr>
      <xdr:spPr>
        <a:xfrm>
          <a:off x="13436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4" name="フローチャート: 判断 533"/>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79626</xdr:rowOff>
    </xdr:from>
    <xdr:ext cx="534377" cy="259045"/>
    <xdr:sp macro="" textlink="">
      <xdr:nvSpPr>
        <xdr:cNvPr id="535" name="テキスト ボックス 534"/>
        <xdr:cNvSpPr txBox="1"/>
      </xdr:nvSpPr>
      <xdr:spPr>
        <a:xfrm>
          <a:off x="12547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1620</xdr:rowOff>
    </xdr:from>
    <xdr:to>
      <xdr:col>85</xdr:col>
      <xdr:colOff>177800</xdr:colOff>
      <xdr:row>33</xdr:row>
      <xdr:rowOff>103220</xdr:rowOff>
    </xdr:to>
    <xdr:sp macro="" textlink="">
      <xdr:nvSpPr>
        <xdr:cNvPr id="541" name="楕円 540"/>
        <xdr:cNvSpPr/>
      </xdr:nvSpPr>
      <xdr:spPr>
        <a:xfrm>
          <a:off x="16268700" y="56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24497</xdr:rowOff>
    </xdr:from>
    <xdr:ext cx="534377" cy="259045"/>
    <xdr:sp macro="" textlink="">
      <xdr:nvSpPr>
        <xdr:cNvPr id="542" name="消防費該当値テキスト"/>
        <xdr:cNvSpPr txBox="1"/>
      </xdr:nvSpPr>
      <xdr:spPr>
        <a:xfrm>
          <a:off x="16370300" y="55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152268</xdr:rowOff>
    </xdr:from>
    <xdr:to>
      <xdr:col>81</xdr:col>
      <xdr:colOff>101600</xdr:colOff>
      <xdr:row>33</xdr:row>
      <xdr:rowOff>82418</xdr:rowOff>
    </xdr:to>
    <xdr:sp macro="" textlink="">
      <xdr:nvSpPr>
        <xdr:cNvPr id="543" name="楕円 542"/>
        <xdr:cNvSpPr/>
      </xdr:nvSpPr>
      <xdr:spPr>
        <a:xfrm>
          <a:off x="15430500" y="56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98945</xdr:rowOff>
    </xdr:from>
    <xdr:ext cx="534377" cy="259045"/>
    <xdr:sp macro="" textlink="">
      <xdr:nvSpPr>
        <xdr:cNvPr id="544" name="テキスト ボックス 543"/>
        <xdr:cNvSpPr txBox="1"/>
      </xdr:nvSpPr>
      <xdr:spPr>
        <a:xfrm>
          <a:off x="15214111" y="5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61605</xdr:rowOff>
    </xdr:from>
    <xdr:to>
      <xdr:col>76</xdr:col>
      <xdr:colOff>165100</xdr:colOff>
      <xdr:row>32</xdr:row>
      <xdr:rowOff>163205</xdr:rowOff>
    </xdr:to>
    <xdr:sp macro="" textlink="">
      <xdr:nvSpPr>
        <xdr:cNvPr id="545" name="楕円 544"/>
        <xdr:cNvSpPr/>
      </xdr:nvSpPr>
      <xdr:spPr>
        <a:xfrm>
          <a:off x="14541500" y="55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8282</xdr:rowOff>
    </xdr:from>
    <xdr:ext cx="534377" cy="259045"/>
    <xdr:sp macro="" textlink="">
      <xdr:nvSpPr>
        <xdr:cNvPr id="546" name="テキスト ボックス 545"/>
        <xdr:cNvSpPr txBox="1"/>
      </xdr:nvSpPr>
      <xdr:spPr>
        <a:xfrm>
          <a:off x="14325111" y="532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54976</xdr:rowOff>
    </xdr:from>
    <xdr:to>
      <xdr:col>72</xdr:col>
      <xdr:colOff>38100</xdr:colOff>
      <xdr:row>34</xdr:row>
      <xdr:rowOff>156576</xdr:rowOff>
    </xdr:to>
    <xdr:sp macro="" textlink="">
      <xdr:nvSpPr>
        <xdr:cNvPr id="547" name="楕円 546"/>
        <xdr:cNvSpPr/>
      </xdr:nvSpPr>
      <xdr:spPr>
        <a:xfrm>
          <a:off x="13652500" y="58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1653</xdr:rowOff>
    </xdr:from>
    <xdr:ext cx="534377" cy="259045"/>
    <xdr:sp macro="" textlink="">
      <xdr:nvSpPr>
        <xdr:cNvPr id="548" name="テキスト ボックス 547"/>
        <xdr:cNvSpPr txBox="1"/>
      </xdr:nvSpPr>
      <xdr:spPr>
        <a:xfrm>
          <a:off x="13436111" y="56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129362</xdr:rowOff>
    </xdr:from>
    <xdr:to>
      <xdr:col>67</xdr:col>
      <xdr:colOff>101600</xdr:colOff>
      <xdr:row>35</xdr:row>
      <xdr:rowOff>59512</xdr:rowOff>
    </xdr:to>
    <xdr:sp macro="" textlink="">
      <xdr:nvSpPr>
        <xdr:cNvPr id="549" name="楕円 548"/>
        <xdr:cNvSpPr/>
      </xdr:nvSpPr>
      <xdr:spPr>
        <a:xfrm>
          <a:off x="12763500" y="59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76039</xdr:rowOff>
    </xdr:from>
    <xdr:ext cx="534377" cy="259045"/>
    <xdr:sp macro="" textlink="">
      <xdr:nvSpPr>
        <xdr:cNvPr id="550" name="テキスト ボックス 549"/>
        <xdr:cNvSpPr txBox="1"/>
      </xdr:nvSpPr>
      <xdr:spPr>
        <a:xfrm>
          <a:off x="12547111" y="57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5" name="直線コネクタ 574"/>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6" name="教育費最小値テキスト"/>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7" name="直線コネクタ 576"/>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8" name="教育費最大値テキスト"/>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9" name="直線コネクタ 578"/>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79159</xdr:rowOff>
    </xdr:from>
    <xdr:to>
      <xdr:col>85</xdr:col>
      <xdr:colOff>127000</xdr:colOff>
      <xdr:row>54</xdr:row>
      <xdr:rowOff>110592</xdr:rowOff>
    </xdr:to>
    <xdr:cxnSp macro="">
      <xdr:nvCxnSpPr>
        <xdr:cNvPr id="580" name="直線コネクタ 579"/>
        <xdr:cNvCxnSpPr/>
      </xdr:nvCxnSpPr>
      <xdr:spPr>
        <a:xfrm>
          <a:off x="15481300" y="9337459"/>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82852</xdr:rowOff>
    </xdr:from>
    <xdr:ext cx="534377" cy="259045"/>
    <xdr:sp macro="" textlink="">
      <xdr:nvSpPr>
        <xdr:cNvPr id="581" name="教育費平均値テキスト"/>
        <xdr:cNvSpPr txBox="1"/>
      </xdr:nvSpPr>
      <xdr:spPr>
        <a:xfrm>
          <a:off x="16370300" y="934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82" name="フローチャート: 判断 581"/>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125699</xdr:rowOff>
    </xdr:from>
    <xdr:to>
      <xdr:col>81</xdr:col>
      <xdr:colOff>50800</xdr:colOff>
      <xdr:row>54</xdr:row>
      <xdr:rowOff>79159</xdr:rowOff>
    </xdr:to>
    <xdr:cxnSp macro="">
      <xdr:nvCxnSpPr>
        <xdr:cNvPr id="583" name="直線コネクタ 582"/>
        <xdr:cNvCxnSpPr/>
      </xdr:nvCxnSpPr>
      <xdr:spPr>
        <a:xfrm>
          <a:off x="14592300" y="9041099"/>
          <a:ext cx="889000" cy="29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4" name="フローチャート: 判断 583"/>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85" name="テキスト ボックス 584"/>
        <xdr:cNvSpPr txBox="1"/>
      </xdr:nvSpPr>
      <xdr:spPr>
        <a:xfrm>
          <a:off x="15214111" y="95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125699</xdr:rowOff>
    </xdr:from>
    <xdr:to>
      <xdr:col>76</xdr:col>
      <xdr:colOff>114300</xdr:colOff>
      <xdr:row>55</xdr:row>
      <xdr:rowOff>12789</xdr:rowOff>
    </xdr:to>
    <xdr:cxnSp macro="">
      <xdr:nvCxnSpPr>
        <xdr:cNvPr id="586" name="直線コネクタ 585"/>
        <xdr:cNvCxnSpPr/>
      </xdr:nvCxnSpPr>
      <xdr:spPr>
        <a:xfrm flipV="1">
          <a:off x="13703300" y="9041099"/>
          <a:ext cx="889000" cy="40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7" name="フローチャート: 判断 586"/>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75575</xdr:rowOff>
    </xdr:from>
    <xdr:ext cx="534377" cy="259045"/>
    <xdr:sp macro="" textlink="">
      <xdr:nvSpPr>
        <xdr:cNvPr id="588" name="テキスト ボックス 587"/>
        <xdr:cNvSpPr txBox="1"/>
      </xdr:nvSpPr>
      <xdr:spPr>
        <a:xfrm>
          <a:off x="14325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12789</xdr:rowOff>
    </xdr:from>
    <xdr:to>
      <xdr:col>71</xdr:col>
      <xdr:colOff>177800</xdr:colOff>
      <xdr:row>55</xdr:row>
      <xdr:rowOff>54413</xdr:rowOff>
    </xdr:to>
    <xdr:cxnSp macro="">
      <xdr:nvCxnSpPr>
        <xdr:cNvPr id="589" name="直線コネクタ 588"/>
        <xdr:cNvCxnSpPr/>
      </xdr:nvCxnSpPr>
      <xdr:spPr>
        <a:xfrm flipV="1">
          <a:off x="12814300" y="9442539"/>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90" name="フローチャート: 判断 589"/>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133431</xdr:rowOff>
    </xdr:from>
    <xdr:ext cx="534377" cy="259045"/>
    <xdr:sp macro="" textlink="">
      <xdr:nvSpPr>
        <xdr:cNvPr id="591" name="テキスト ボックス 590"/>
        <xdr:cNvSpPr txBox="1"/>
      </xdr:nvSpPr>
      <xdr:spPr>
        <a:xfrm>
          <a:off x="13436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2" name="フローチャート: 判断 591"/>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77367</xdr:rowOff>
    </xdr:from>
    <xdr:ext cx="534377" cy="259045"/>
    <xdr:sp macro="" textlink="">
      <xdr:nvSpPr>
        <xdr:cNvPr id="593" name="テキスト ボックス 592"/>
        <xdr:cNvSpPr txBox="1"/>
      </xdr:nvSpPr>
      <xdr:spPr>
        <a:xfrm>
          <a:off x="12547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59792</xdr:rowOff>
    </xdr:from>
    <xdr:to>
      <xdr:col>85</xdr:col>
      <xdr:colOff>177800</xdr:colOff>
      <xdr:row>54</xdr:row>
      <xdr:rowOff>161392</xdr:rowOff>
    </xdr:to>
    <xdr:sp macro="" textlink="">
      <xdr:nvSpPr>
        <xdr:cNvPr id="599" name="楕円 598"/>
        <xdr:cNvSpPr/>
      </xdr:nvSpPr>
      <xdr:spPr>
        <a:xfrm>
          <a:off x="16268700" y="931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82669</xdr:rowOff>
    </xdr:from>
    <xdr:ext cx="534377" cy="259045"/>
    <xdr:sp macro="" textlink="">
      <xdr:nvSpPr>
        <xdr:cNvPr id="600" name="教育費該当値テキスト"/>
        <xdr:cNvSpPr txBox="1"/>
      </xdr:nvSpPr>
      <xdr:spPr>
        <a:xfrm>
          <a:off x="16370300" y="916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28359</xdr:rowOff>
    </xdr:from>
    <xdr:to>
      <xdr:col>81</xdr:col>
      <xdr:colOff>101600</xdr:colOff>
      <xdr:row>54</xdr:row>
      <xdr:rowOff>129959</xdr:rowOff>
    </xdr:to>
    <xdr:sp macro="" textlink="">
      <xdr:nvSpPr>
        <xdr:cNvPr id="601" name="楕円 600"/>
        <xdr:cNvSpPr/>
      </xdr:nvSpPr>
      <xdr:spPr>
        <a:xfrm>
          <a:off x="15430500" y="92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146486</xdr:rowOff>
    </xdr:from>
    <xdr:ext cx="534377" cy="259045"/>
    <xdr:sp macro="" textlink="">
      <xdr:nvSpPr>
        <xdr:cNvPr id="602" name="テキスト ボックス 601"/>
        <xdr:cNvSpPr txBox="1"/>
      </xdr:nvSpPr>
      <xdr:spPr>
        <a:xfrm>
          <a:off x="15214111" y="90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74899</xdr:rowOff>
    </xdr:from>
    <xdr:to>
      <xdr:col>76</xdr:col>
      <xdr:colOff>165100</xdr:colOff>
      <xdr:row>53</xdr:row>
      <xdr:rowOff>5049</xdr:rowOff>
    </xdr:to>
    <xdr:sp macro="" textlink="">
      <xdr:nvSpPr>
        <xdr:cNvPr id="603" name="楕円 602"/>
        <xdr:cNvSpPr/>
      </xdr:nvSpPr>
      <xdr:spPr>
        <a:xfrm>
          <a:off x="14541500" y="89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21576</xdr:rowOff>
    </xdr:from>
    <xdr:ext cx="534377" cy="259045"/>
    <xdr:sp macro="" textlink="">
      <xdr:nvSpPr>
        <xdr:cNvPr id="604" name="テキスト ボックス 603"/>
        <xdr:cNvSpPr txBox="1"/>
      </xdr:nvSpPr>
      <xdr:spPr>
        <a:xfrm>
          <a:off x="14325111" y="876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133439</xdr:rowOff>
    </xdr:from>
    <xdr:to>
      <xdr:col>72</xdr:col>
      <xdr:colOff>38100</xdr:colOff>
      <xdr:row>55</xdr:row>
      <xdr:rowOff>63589</xdr:rowOff>
    </xdr:to>
    <xdr:sp macro="" textlink="">
      <xdr:nvSpPr>
        <xdr:cNvPr id="605" name="楕円 604"/>
        <xdr:cNvSpPr/>
      </xdr:nvSpPr>
      <xdr:spPr>
        <a:xfrm>
          <a:off x="13652500" y="93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80116</xdr:rowOff>
    </xdr:from>
    <xdr:ext cx="534377" cy="259045"/>
    <xdr:sp macro="" textlink="">
      <xdr:nvSpPr>
        <xdr:cNvPr id="606" name="テキスト ボックス 605"/>
        <xdr:cNvSpPr txBox="1"/>
      </xdr:nvSpPr>
      <xdr:spPr>
        <a:xfrm>
          <a:off x="13436111" y="916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3613</xdr:rowOff>
    </xdr:from>
    <xdr:to>
      <xdr:col>67</xdr:col>
      <xdr:colOff>101600</xdr:colOff>
      <xdr:row>55</xdr:row>
      <xdr:rowOff>105213</xdr:rowOff>
    </xdr:to>
    <xdr:sp macro="" textlink="">
      <xdr:nvSpPr>
        <xdr:cNvPr id="607" name="楕円 606"/>
        <xdr:cNvSpPr/>
      </xdr:nvSpPr>
      <xdr:spPr>
        <a:xfrm>
          <a:off x="12763500" y="94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121740</xdr:rowOff>
    </xdr:from>
    <xdr:ext cx="534377" cy="259045"/>
    <xdr:sp macro="" textlink="">
      <xdr:nvSpPr>
        <xdr:cNvPr id="608" name="テキスト ボックス 607"/>
        <xdr:cNvSpPr txBox="1"/>
      </xdr:nvSpPr>
      <xdr:spPr>
        <a:xfrm>
          <a:off x="12547111" y="92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39573</xdr:rowOff>
    </xdr:from>
    <xdr:to>
      <xdr:col>85</xdr:col>
      <xdr:colOff>126364</xdr:colOff>
      <xdr:row>79</xdr:row>
      <xdr:rowOff>44450</xdr:rowOff>
    </xdr:to>
    <xdr:cxnSp macro="">
      <xdr:nvCxnSpPr>
        <xdr:cNvPr id="632" name="直線コネクタ 631"/>
        <xdr:cNvCxnSpPr/>
      </xdr:nvCxnSpPr>
      <xdr:spPr>
        <a:xfrm flipV="1">
          <a:off x="16317595" y="13069773"/>
          <a:ext cx="1269" cy="519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157701</xdr:rowOff>
    </xdr:from>
    <xdr:ext cx="534377" cy="259045"/>
    <xdr:sp macro="" textlink="">
      <xdr:nvSpPr>
        <xdr:cNvPr id="635" name="災害復旧費最大値テキスト"/>
        <xdr:cNvSpPr txBox="1"/>
      </xdr:nvSpPr>
      <xdr:spPr>
        <a:xfrm>
          <a:off x="16370300" y="1284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39573</xdr:rowOff>
    </xdr:from>
    <xdr:to>
      <xdr:col>86</xdr:col>
      <xdr:colOff>25400</xdr:colOff>
      <xdr:row>76</xdr:row>
      <xdr:rowOff>39573</xdr:rowOff>
    </xdr:to>
    <xdr:cxnSp macro="">
      <xdr:nvCxnSpPr>
        <xdr:cNvPr id="636" name="直線コネクタ 635"/>
        <xdr:cNvCxnSpPr/>
      </xdr:nvCxnSpPr>
      <xdr:spPr>
        <a:xfrm>
          <a:off x="16230600" y="1306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68407</xdr:rowOff>
    </xdr:from>
    <xdr:to>
      <xdr:col>85</xdr:col>
      <xdr:colOff>127000</xdr:colOff>
      <xdr:row>76</xdr:row>
      <xdr:rowOff>39573</xdr:rowOff>
    </xdr:to>
    <xdr:cxnSp macro="">
      <xdr:nvCxnSpPr>
        <xdr:cNvPr id="637" name="直線コネクタ 636"/>
        <xdr:cNvCxnSpPr/>
      </xdr:nvCxnSpPr>
      <xdr:spPr>
        <a:xfrm>
          <a:off x="15481300" y="12927157"/>
          <a:ext cx="838200" cy="1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88533</xdr:rowOff>
    </xdr:from>
    <xdr:ext cx="469744" cy="259045"/>
    <xdr:sp macro="" textlink="">
      <xdr:nvSpPr>
        <xdr:cNvPr id="638" name="災害復旧費平均値テキスト"/>
        <xdr:cNvSpPr txBox="1"/>
      </xdr:nvSpPr>
      <xdr:spPr>
        <a:xfrm>
          <a:off x="16370300" y="13461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110106</xdr:rowOff>
    </xdr:from>
    <xdr:to>
      <xdr:col>85</xdr:col>
      <xdr:colOff>177800</xdr:colOff>
      <xdr:row>79</xdr:row>
      <xdr:rowOff>40256</xdr:rowOff>
    </xdr:to>
    <xdr:sp macro="" textlink="">
      <xdr:nvSpPr>
        <xdr:cNvPr id="639" name="フローチャート: 判断 638"/>
        <xdr:cNvSpPr/>
      </xdr:nvSpPr>
      <xdr:spPr>
        <a:xfrm>
          <a:off x="16268700" y="1348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144470</xdr:rowOff>
    </xdr:from>
    <xdr:to>
      <xdr:col>81</xdr:col>
      <xdr:colOff>50800</xdr:colOff>
      <xdr:row>75</xdr:row>
      <xdr:rowOff>68407</xdr:rowOff>
    </xdr:to>
    <xdr:cxnSp macro="">
      <xdr:nvCxnSpPr>
        <xdr:cNvPr id="640" name="直線コネクタ 639"/>
        <xdr:cNvCxnSpPr/>
      </xdr:nvCxnSpPr>
      <xdr:spPr>
        <a:xfrm>
          <a:off x="14592300" y="12317420"/>
          <a:ext cx="889000" cy="60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89122</xdr:rowOff>
    </xdr:from>
    <xdr:to>
      <xdr:col>81</xdr:col>
      <xdr:colOff>101600</xdr:colOff>
      <xdr:row>79</xdr:row>
      <xdr:rowOff>19272</xdr:rowOff>
    </xdr:to>
    <xdr:sp macro="" textlink="">
      <xdr:nvSpPr>
        <xdr:cNvPr id="641" name="フローチャート: 判断 640"/>
        <xdr:cNvSpPr/>
      </xdr:nvSpPr>
      <xdr:spPr>
        <a:xfrm>
          <a:off x="15430500" y="1346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10399</xdr:rowOff>
    </xdr:from>
    <xdr:ext cx="469744" cy="259045"/>
    <xdr:sp macro="" textlink="">
      <xdr:nvSpPr>
        <xdr:cNvPr id="642" name="テキスト ボックス 641"/>
        <xdr:cNvSpPr txBox="1"/>
      </xdr:nvSpPr>
      <xdr:spPr>
        <a:xfrm>
          <a:off x="15246428" y="1355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144470</xdr:rowOff>
    </xdr:from>
    <xdr:to>
      <xdr:col>76</xdr:col>
      <xdr:colOff>114300</xdr:colOff>
      <xdr:row>73</xdr:row>
      <xdr:rowOff>92692</xdr:rowOff>
    </xdr:to>
    <xdr:cxnSp macro="">
      <xdr:nvCxnSpPr>
        <xdr:cNvPr id="643" name="直線コネクタ 642"/>
        <xdr:cNvCxnSpPr/>
      </xdr:nvCxnSpPr>
      <xdr:spPr>
        <a:xfrm flipV="1">
          <a:off x="13703300" y="12317420"/>
          <a:ext cx="889000" cy="2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132220</xdr:rowOff>
    </xdr:from>
    <xdr:to>
      <xdr:col>76</xdr:col>
      <xdr:colOff>165100</xdr:colOff>
      <xdr:row>79</xdr:row>
      <xdr:rowOff>62370</xdr:rowOff>
    </xdr:to>
    <xdr:sp macro="" textlink="">
      <xdr:nvSpPr>
        <xdr:cNvPr id="644" name="フローチャート: 判断 643"/>
        <xdr:cNvSpPr/>
      </xdr:nvSpPr>
      <xdr:spPr>
        <a:xfrm>
          <a:off x="145415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53497</xdr:rowOff>
    </xdr:from>
    <xdr:ext cx="469744" cy="259045"/>
    <xdr:sp macro="" textlink="">
      <xdr:nvSpPr>
        <xdr:cNvPr id="645" name="テキスト ボックス 644"/>
        <xdr:cNvSpPr txBox="1"/>
      </xdr:nvSpPr>
      <xdr:spPr>
        <a:xfrm>
          <a:off x="14357428" y="135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92692</xdr:rowOff>
    </xdr:from>
    <xdr:to>
      <xdr:col>71</xdr:col>
      <xdr:colOff>177800</xdr:colOff>
      <xdr:row>73</xdr:row>
      <xdr:rowOff>146665</xdr:rowOff>
    </xdr:to>
    <xdr:cxnSp macro="">
      <xdr:nvCxnSpPr>
        <xdr:cNvPr id="646" name="直線コネクタ 645"/>
        <xdr:cNvCxnSpPr/>
      </xdr:nvCxnSpPr>
      <xdr:spPr>
        <a:xfrm flipV="1">
          <a:off x="12814300" y="12608542"/>
          <a:ext cx="889000" cy="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139695</xdr:rowOff>
    </xdr:from>
    <xdr:to>
      <xdr:col>72</xdr:col>
      <xdr:colOff>38100</xdr:colOff>
      <xdr:row>79</xdr:row>
      <xdr:rowOff>69845</xdr:rowOff>
    </xdr:to>
    <xdr:sp macro="" textlink="">
      <xdr:nvSpPr>
        <xdr:cNvPr id="647" name="フローチャート: 判断 646"/>
        <xdr:cNvSpPr/>
      </xdr:nvSpPr>
      <xdr:spPr>
        <a:xfrm>
          <a:off x="13652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60972</xdr:rowOff>
    </xdr:from>
    <xdr:ext cx="469744" cy="259045"/>
    <xdr:sp macro="" textlink="">
      <xdr:nvSpPr>
        <xdr:cNvPr id="648" name="テキスト ボックス 647"/>
        <xdr:cNvSpPr txBox="1"/>
      </xdr:nvSpPr>
      <xdr:spPr>
        <a:xfrm>
          <a:off x="13468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148512</xdr:rowOff>
    </xdr:from>
    <xdr:to>
      <xdr:col>67</xdr:col>
      <xdr:colOff>101600</xdr:colOff>
      <xdr:row>79</xdr:row>
      <xdr:rowOff>78662</xdr:rowOff>
    </xdr:to>
    <xdr:sp macro="" textlink="">
      <xdr:nvSpPr>
        <xdr:cNvPr id="649" name="フローチャート: 判断 648"/>
        <xdr:cNvSpPr/>
      </xdr:nvSpPr>
      <xdr:spPr>
        <a:xfrm>
          <a:off x="12763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69789</xdr:rowOff>
    </xdr:from>
    <xdr:ext cx="469744" cy="259045"/>
    <xdr:sp macro="" textlink="">
      <xdr:nvSpPr>
        <xdr:cNvPr id="650" name="テキスト ボックス 649"/>
        <xdr:cNvSpPr txBox="1"/>
      </xdr:nvSpPr>
      <xdr:spPr>
        <a:xfrm>
          <a:off x="12579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160223</xdr:rowOff>
    </xdr:from>
    <xdr:to>
      <xdr:col>85</xdr:col>
      <xdr:colOff>177800</xdr:colOff>
      <xdr:row>76</xdr:row>
      <xdr:rowOff>90373</xdr:rowOff>
    </xdr:to>
    <xdr:sp macro="" textlink="">
      <xdr:nvSpPr>
        <xdr:cNvPr id="656" name="楕円 655"/>
        <xdr:cNvSpPr/>
      </xdr:nvSpPr>
      <xdr:spPr>
        <a:xfrm>
          <a:off x="16268700" y="130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113251</xdr:rowOff>
    </xdr:from>
    <xdr:ext cx="534377" cy="259045"/>
    <xdr:sp macro="" textlink="">
      <xdr:nvSpPr>
        <xdr:cNvPr id="657" name="災害復旧費該当値テキスト"/>
        <xdr:cNvSpPr txBox="1"/>
      </xdr:nvSpPr>
      <xdr:spPr>
        <a:xfrm>
          <a:off x="16370300" y="129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17607</xdr:rowOff>
    </xdr:from>
    <xdr:to>
      <xdr:col>81</xdr:col>
      <xdr:colOff>101600</xdr:colOff>
      <xdr:row>75</xdr:row>
      <xdr:rowOff>119207</xdr:rowOff>
    </xdr:to>
    <xdr:sp macro="" textlink="">
      <xdr:nvSpPr>
        <xdr:cNvPr id="658" name="楕円 657"/>
        <xdr:cNvSpPr/>
      </xdr:nvSpPr>
      <xdr:spPr>
        <a:xfrm>
          <a:off x="15430500" y="128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135734</xdr:rowOff>
    </xdr:from>
    <xdr:ext cx="534377" cy="259045"/>
    <xdr:sp macro="" textlink="">
      <xdr:nvSpPr>
        <xdr:cNvPr id="659" name="テキスト ボックス 658"/>
        <xdr:cNvSpPr txBox="1"/>
      </xdr:nvSpPr>
      <xdr:spPr>
        <a:xfrm>
          <a:off x="15214111" y="1265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93670</xdr:rowOff>
    </xdr:from>
    <xdr:to>
      <xdr:col>76</xdr:col>
      <xdr:colOff>165100</xdr:colOff>
      <xdr:row>72</xdr:row>
      <xdr:rowOff>23820</xdr:rowOff>
    </xdr:to>
    <xdr:sp macro="" textlink="">
      <xdr:nvSpPr>
        <xdr:cNvPr id="660" name="楕円 659"/>
        <xdr:cNvSpPr/>
      </xdr:nvSpPr>
      <xdr:spPr>
        <a:xfrm>
          <a:off x="14541500" y="122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40347</xdr:rowOff>
    </xdr:from>
    <xdr:ext cx="599010" cy="259045"/>
    <xdr:sp macro="" textlink="">
      <xdr:nvSpPr>
        <xdr:cNvPr id="661" name="テキスト ボックス 660"/>
        <xdr:cNvSpPr txBox="1"/>
      </xdr:nvSpPr>
      <xdr:spPr>
        <a:xfrm>
          <a:off x="14292795" y="1204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41892</xdr:rowOff>
    </xdr:from>
    <xdr:to>
      <xdr:col>72</xdr:col>
      <xdr:colOff>38100</xdr:colOff>
      <xdr:row>73</xdr:row>
      <xdr:rowOff>143492</xdr:rowOff>
    </xdr:to>
    <xdr:sp macro="" textlink="">
      <xdr:nvSpPr>
        <xdr:cNvPr id="662" name="楕円 661"/>
        <xdr:cNvSpPr/>
      </xdr:nvSpPr>
      <xdr:spPr>
        <a:xfrm>
          <a:off x="13652500" y="125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160019</xdr:rowOff>
    </xdr:from>
    <xdr:ext cx="599010" cy="259045"/>
    <xdr:sp macro="" textlink="">
      <xdr:nvSpPr>
        <xdr:cNvPr id="663" name="テキスト ボックス 662"/>
        <xdr:cNvSpPr txBox="1"/>
      </xdr:nvSpPr>
      <xdr:spPr>
        <a:xfrm>
          <a:off x="13403795" y="1233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95865</xdr:rowOff>
    </xdr:from>
    <xdr:to>
      <xdr:col>67</xdr:col>
      <xdr:colOff>101600</xdr:colOff>
      <xdr:row>74</xdr:row>
      <xdr:rowOff>26015</xdr:rowOff>
    </xdr:to>
    <xdr:sp macro="" textlink="">
      <xdr:nvSpPr>
        <xdr:cNvPr id="664" name="楕円 663"/>
        <xdr:cNvSpPr/>
      </xdr:nvSpPr>
      <xdr:spPr>
        <a:xfrm>
          <a:off x="12763500" y="126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42542</xdr:rowOff>
    </xdr:from>
    <xdr:ext cx="599010" cy="259045"/>
    <xdr:sp macro="" textlink="">
      <xdr:nvSpPr>
        <xdr:cNvPr id="665" name="テキスト ボックス 664"/>
        <xdr:cNvSpPr txBox="1"/>
      </xdr:nvSpPr>
      <xdr:spPr>
        <a:xfrm>
          <a:off x="12514795" y="1238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133003</xdr:rowOff>
    </xdr:from>
    <xdr:to>
      <xdr:col>85</xdr:col>
      <xdr:colOff>126364</xdr:colOff>
      <xdr:row>98</xdr:row>
      <xdr:rowOff>712</xdr:rowOff>
    </xdr:to>
    <xdr:cxnSp macro="">
      <xdr:nvCxnSpPr>
        <xdr:cNvPr id="689" name="直線コネクタ 688"/>
        <xdr:cNvCxnSpPr/>
      </xdr:nvCxnSpPr>
      <xdr:spPr>
        <a:xfrm flipV="1">
          <a:off x="16317595" y="16077853"/>
          <a:ext cx="1269" cy="72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4539</xdr:rowOff>
    </xdr:from>
    <xdr:ext cx="534377" cy="259045"/>
    <xdr:sp macro="" textlink="">
      <xdr:nvSpPr>
        <xdr:cNvPr id="690" name="公債費最小値テキスト"/>
        <xdr:cNvSpPr txBox="1"/>
      </xdr:nvSpPr>
      <xdr:spPr>
        <a:xfrm>
          <a:off x="16370300" y="168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712</xdr:rowOff>
    </xdr:from>
    <xdr:to>
      <xdr:col>86</xdr:col>
      <xdr:colOff>25400</xdr:colOff>
      <xdr:row>98</xdr:row>
      <xdr:rowOff>712</xdr:rowOff>
    </xdr:to>
    <xdr:cxnSp macro="">
      <xdr:nvCxnSpPr>
        <xdr:cNvPr id="691" name="直線コネクタ 690"/>
        <xdr:cNvCxnSpPr/>
      </xdr:nvCxnSpPr>
      <xdr:spPr>
        <a:xfrm>
          <a:off x="16230600" y="16802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79680</xdr:rowOff>
    </xdr:from>
    <xdr:ext cx="599010" cy="259045"/>
    <xdr:sp macro="" textlink="">
      <xdr:nvSpPr>
        <xdr:cNvPr id="692" name="公債費最大値テキスト"/>
        <xdr:cNvSpPr txBox="1"/>
      </xdr:nvSpPr>
      <xdr:spPr>
        <a:xfrm>
          <a:off x="16370300" y="1585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133003</xdr:rowOff>
    </xdr:from>
    <xdr:to>
      <xdr:col>86</xdr:col>
      <xdr:colOff>25400</xdr:colOff>
      <xdr:row>93</xdr:row>
      <xdr:rowOff>133003</xdr:rowOff>
    </xdr:to>
    <xdr:cxnSp macro="">
      <xdr:nvCxnSpPr>
        <xdr:cNvPr id="693" name="直線コネクタ 692"/>
        <xdr:cNvCxnSpPr/>
      </xdr:nvCxnSpPr>
      <xdr:spPr>
        <a:xfrm>
          <a:off x="16230600" y="1607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84851</xdr:rowOff>
    </xdr:from>
    <xdr:to>
      <xdr:col>85</xdr:col>
      <xdr:colOff>127000</xdr:colOff>
      <xdr:row>96</xdr:row>
      <xdr:rowOff>139373</xdr:rowOff>
    </xdr:to>
    <xdr:cxnSp macro="">
      <xdr:nvCxnSpPr>
        <xdr:cNvPr id="694" name="直線コネクタ 693"/>
        <xdr:cNvCxnSpPr/>
      </xdr:nvCxnSpPr>
      <xdr:spPr>
        <a:xfrm>
          <a:off x="15481300" y="15515351"/>
          <a:ext cx="838200" cy="108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52243</xdr:rowOff>
    </xdr:from>
    <xdr:ext cx="534377" cy="259045"/>
    <xdr:sp macro="" textlink="">
      <xdr:nvSpPr>
        <xdr:cNvPr id="695" name="公債費平均値テキスト"/>
        <xdr:cNvSpPr txBox="1"/>
      </xdr:nvSpPr>
      <xdr:spPr>
        <a:xfrm>
          <a:off x="16370300" y="1633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29366</xdr:rowOff>
    </xdr:from>
    <xdr:to>
      <xdr:col>85</xdr:col>
      <xdr:colOff>177800</xdr:colOff>
      <xdr:row>96</xdr:row>
      <xdr:rowOff>130966</xdr:rowOff>
    </xdr:to>
    <xdr:sp macro="" textlink="">
      <xdr:nvSpPr>
        <xdr:cNvPr id="696" name="フローチャート: 判断 695"/>
        <xdr:cNvSpPr/>
      </xdr:nvSpPr>
      <xdr:spPr>
        <a:xfrm>
          <a:off x="16268700" y="164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84851</xdr:rowOff>
    </xdr:from>
    <xdr:to>
      <xdr:col>81</xdr:col>
      <xdr:colOff>50800</xdr:colOff>
      <xdr:row>96</xdr:row>
      <xdr:rowOff>148554</xdr:rowOff>
    </xdr:to>
    <xdr:cxnSp macro="">
      <xdr:nvCxnSpPr>
        <xdr:cNvPr id="697" name="直線コネクタ 696"/>
        <xdr:cNvCxnSpPr/>
      </xdr:nvCxnSpPr>
      <xdr:spPr>
        <a:xfrm flipV="1">
          <a:off x="14592300" y="15515351"/>
          <a:ext cx="889000" cy="109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29319</xdr:rowOff>
    </xdr:from>
    <xdr:to>
      <xdr:col>81</xdr:col>
      <xdr:colOff>101600</xdr:colOff>
      <xdr:row>96</xdr:row>
      <xdr:rowOff>130919</xdr:rowOff>
    </xdr:to>
    <xdr:sp macro="" textlink="">
      <xdr:nvSpPr>
        <xdr:cNvPr id="698" name="フローチャート: 判断 697"/>
        <xdr:cNvSpPr/>
      </xdr:nvSpPr>
      <xdr:spPr>
        <a:xfrm>
          <a:off x="154305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122046</xdr:rowOff>
    </xdr:from>
    <xdr:ext cx="534377" cy="259045"/>
    <xdr:sp macro="" textlink="">
      <xdr:nvSpPr>
        <xdr:cNvPr id="699" name="テキスト ボックス 698"/>
        <xdr:cNvSpPr txBox="1"/>
      </xdr:nvSpPr>
      <xdr:spPr>
        <a:xfrm>
          <a:off x="15214111" y="1658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148554</xdr:rowOff>
    </xdr:from>
    <xdr:to>
      <xdr:col>76</xdr:col>
      <xdr:colOff>114300</xdr:colOff>
      <xdr:row>97</xdr:row>
      <xdr:rowOff>17276</xdr:rowOff>
    </xdr:to>
    <xdr:cxnSp macro="">
      <xdr:nvCxnSpPr>
        <xdr:cNvPr id="700" name="直線コネクタ 699"/>
        <xdr:cNvCxnSpPr/>
      </xdr:nvCxnSpPr>
      <xdr:spPr>
        <a:xfrm flipV="1">
          <a:off x="13703300" y="16607754"/>
          <a:ext cx="889000" cy="4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33990</xdr:rowOff>
    </xdr:from>
    <xdr:to>
      <xdr:col>76</xdr:col>
      <xdr:colOff>165100</xdr:colOff>
      <xdr:row>97</xdr:row>
      <xdr:rowOff>135590</xdr:rowOff>
    </xdr:to>
    <xdr:sp macro="" textlink="">
      <xdr:nvSpPr>
        <xdr:cNvPr id="701" name="フローチャート: 判断 700"/>
        <xdr:cNvSpPr/>
      </xdr:nvSpPr>
      <xdr:spPr>
        <a:xfrm>
          <a:off x="14541500" y="166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126717</xdr:rowOff>
    </xdr:from>
    <xdr:ext cx="534377" cy="259045"/>
    <xdr:sp macro="" textlink="">
      <xdr:nvSpPr>
        <xdr:cNvPr id="702" name="テキスト ボックス 701"/>
        <xdr:cNvSpPr txBox="1"/>
      </xdr:nvSpPr>
      <xdr:spPr>
        <a:xfrm>
          <a:off x="14325111" y="1675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17276</xdr:rowOff>
    </xdr:from>
    <xdr:to>
      <xdr:col>71</xdr:col>
      <xdr:colOff>177800</xdr:colOff>
      <xdr:row>97</xdr:row>
      <xdr:rowOff>17613</xdr:rowOff>
    </xdr:to>
    <xdr:cxnSp macro="">
      <xdr:nvCxnSpPr>
        <xdr:cNvPr id="703" name="直線コネクタ 702"/>
        <xdr:cNvCxnSpPr/>
      </xdr:nvCxnSpPr>
      <xdr:spPr>
        <a:xfrm flipV="1">
          <a:off x="12814300" y="16647926"/>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29021</xdr:rowOff>
    </xdr:from>
    <xdr:to>
      <xdr:col>72</xdr:col>
      <xdr:colOff>38100</xdr:colOff>
      <xdr:row>97</xdr:row>
      <xdr:rowOff>130621</xdr:rowOff>
    </xdr:to>
    <xdr:sp macro="" textlink="">
      <xdr:nvSpPr>
        <xdr:cNvPr id="704" name="フローチャート: 判断 703"/>
        <xdr:cNvSpPr/>
      </xdr:nvSpPr>
      <xdr:spPr>
        <a:xfrm>
          <a:off x="13652500" y="166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121748</xdr:rowOff>
    </xdr:from>
    <xdr:ext cx="534377" cy="259045"/>
    <xdr:sp macro="" textlink="">
      <xdr:nvSpPr>
        <xdr:cNvPr id="705" name="テキスト ボックス 704"/>
        <xdr:cNvSpPr txBox="1"/>
      </xdr:nvSpPr>
      <xdr:spPr>
        <a:xfrm>
          <a:off x="13436111" y="167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24450</xdr:rowOff>
    </xdr:from>
    <xdr:to>
      <xdr:col>67</xdr:col>
      <xdr:colOff>101600</xdr:colOff>
      <xdr:row>97</xdr:row>
      <xdr:rowOff>126050</xdr:rowOff>
    </xdr:to>
    <xdr:sp macro="" textlink="">
      <xdr:nvSpPr>
        <xdr:cNvPr id="706" name="フローチャート: 判断 705"/>
        <xdr:cNvSpPr/>
      </xdr:nvSpPr>
      <xdr:spPr>
        <a:xfrm>
          <a:off x="12763500" y="1665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117177</xdr:rowOff>
    </xdr:from>
    <xdr:ext cx="534377" cy="259045"/>
    <xdr:sp macro="" textlink="">
      <xdr:nvSpPr>
        <xdr:cNvPr id="707" name="テキスト ボックス 706"/>
        <xdr:cNvSpPr txBox="1"/>
      </xdr:nvSpPr>
      <xdr:spPr>
        <a:xfrm>
          <a:off x="12547111" y="16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88573</xdr:rowOff>
    </xdr:from>
    <xdr:to>
      <xdr:col>85</xdr:col>
      <xdr:colOff>177800</xdr:colOff>
      <xdr:row>97</xdr:row>
      <xdr:rowOff>18723</xdr:rowOff>
    </xdr:to>
    <xdr:sp macro="" textlink="">
      <xdr:nvSpPr>
        <xdr:cNvPr id="713" name="楕円 712"/>
        <xdr:cNvSpPr/>
      </xdr:nvSpPr>
      <xdr:spPr>
        <a:xfrm>
          <a:off x="16268700" y="165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67000</xdr:rowOff>
    </xdr:from>
    <xdr:ext cx="534377" cy="259045"/>
    <xdr:sp macro="" textlink="">
      <xdr:nvSpPr>
        <xdr:cNvPr id="714" name="公債費該当値テキスト"/>
        <xdr:cNvSpPr txBox="1"/>
      </xdr:nvSpPr>
      <xdr:spPr>
        <a:xfrm>
          <a:off x="16370300" y="1652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34051</xdr:rowOff>
    </xdr:from>
    <xdr:to>
      <xdr:col>81</xdr:col>
      <xdr:colOff>101600</xdr:colOff>
      <xdr:row>90</xdr:row>
      <xdr:rowOff>135651</xdr:rowOff>
    </xdr:to>
    <xdr:sp macro="" textlink="">
      <xdr:nvSpPr>
        <xdr:cNvPr id="715" name="楕円 714"/>
        <xdr:cNvSpPr/>
      </xdr:nvSpPr>
      <xdr:spPr>
        <a:xfrm>
          <a:off x="15430500" y="1546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152178</xdr:rowOff>
    </xdr:from>
    <xdr:ext cx="599010" cy="259045"/>
    <xdr:sp macro="" textlink="">
      <xdr:nvSpPr>
        <xdr:cNvPr id="716" name="テキスト ボックス 715"/>
        <xdr:cNvSpPr txBox="1"/>
      </xdr:nvSpPr>
      <xdr:spPr>
        <a:xfrm>
          <a:off x="15181795" y="1523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97754</xdr:rowOff>
    </xdr:from>
    <xdr:to>
      <xdr:col>76</xdr:col>
      <xdr:colOff>165100</xdr:colOff>
      <xdr:row>97</xdr:row>
      <xdr:rowOff>27904</xdr:rowOff>
    </xdr:to>
    <xdr:sp macro="" textlink="">
      <xdr:nvSpPr>
        <xdr:cNvPr id="717" name="楕円 716"/>
        <xdr:cNvSpPr/>
      </xdr:nvSpPr>
      <xdr:spPr>
        <a:xfrm>
          <a:off x="14541500" y="165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44431</xdr:rowOff>
    </xdr:from>
    <xdr:ext cx="534377" cy="259045"/>
    <xdr:sp macro="" textlink="">
      <xdr:nvSpPr>
        <xdr:cNvPr id="718" name="テキスト ボックス 717"/>
        <xdr:cNvSpPr txBox="1"/>
      </xdr:nvSpPr>
      <xdr:spPr>
        <a:xfrm>
          <a:off x="14325111" y="163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137926</xdr:rowOff>
    </xdr:from>
    <xdr:to>
      <xdr:col>72</xdr:col>
      <xdr:colOff>38100</xdr:colOff>
      <xdr:row>97</xdr:row>
      <xdr:rowOff>68076</xdr:rowOff>
    </xdr:to>
    <xdr:sp macro="" textlink="">
      <xdr:nvSpPr>
        <xdr:cNvPr id="719" name="楕円 718"/>
        <xdr:cNvSpPr/>
      </xdr:nvSpPr>
      <xdr:spPr>
        <a:xfrm>
          <a:off x="13652500" y="16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84603</xdr:rowOff>
    </xdr:from>
    <xdr:ext cx="534377" cy="259045"/>
    <xdr:sp macro="" textlink="">
      <xdr:nvSpPr>
        <xdr:cNvPr id="720" name="テキスト ボックス 719"/>
        <xdr:cNvSpPr txBox="1"/>
      </xdr:nvSpPr>
      <xdr:spPr>
        <a:xfrm>
          <a:off x="13436111" y="1637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138263</xdr:rowOff>
    </xdr:from>
    <xdr:to>
      <xdr:col>67</xdr:col>
      <xdr:colOff>101600</xdr:colOff>
      <xdr:row>97</xdr:row>
      <xdr:rowOff>68413</xdr:rowOff>
    </xdr:to>
    <xdr:sp macro="" textlink="">
      <xdr:nvSpPr>
        <xdr:cNvPr id="721" name="楕円 720"/>
        <xdr:cNvSpPr/>
      </xdr:nvSpPr>
      <xdr:spPr>
        <a:xfrm>
          <a:off x="12763500" y="165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84940</xdr:rowOff>
    </xdr:from>
    <xdr:ext cx="534377" cy="259045"/>
    <xdr:sp macro="" textlink="">
      <xdr:nvSpPr>
        <xdr:cNvPr id="722" name="テキスト ボックス 721"/>
        <xdr:cNvSpPr txBox="1"/>
      </xdr:nvSpPr>
      <xdr:spPr>
        <a:xfrm>
          <a:off x="12547111" y="1637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4" name="直線コネクタ 743"/>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5" name="諸支出金最小値テキスト"/>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7" name="諸支出金最大値テキスト"/>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8" name="直線コネクタ 747"/>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87076</xdr:rowOff>
    </xdr:from>
    <xdr:to>
      <xdr:col>116</xdr:col>
      <xdr:colOff>63500</xdr:colOff>
      <xdr:row>38</xdr:row>
      <xdr:rowOff>116932</xdr:rowOff>
    </xdr:to>
    <xdr:cxnSp macro="">
      <xdr:nvCxnSpPr>
        <xdr:cNvPr id="749" name="直線コネクタ 748"/>
        <xdr:cNvCxnSpPr/>
      </xdr:nvCxnSpPr>
      <xdr:spPr>
        <a:xfrm flipV="1">
          <a:off x="21323300" y="6602176"/>
          <a:ext cx="838200" cy="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43644</xdr:rowOff>
    </xdr:from>
    <xdr:ext cx="378565" cy="259045"/>
    <xdr:sp macro="" textlink="">
      <xdr:nvSpPr>
        <xdr:cNvPr id="750" name="諸支出金平均値テキスト"/>
        <xdr:cNvSpPr txBox="1"/>
      </xdr:nvSpPr>
      <xdr:spPr>
        <a:xfrm>
          <a:off x="22212300" y="6558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1" name="フローチャート: 判断 750"/>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106507</xdr:rowOff>
    </xdr:from>
    <xdr:to>
      <xdr:col>111</xdr:col>
      <xdr:colOff>177800</xdr:colOff>
      <xdr:row>38</xdr:row>
      <xdr:rowOff>116932</xdr:rowOff>
    </xdr:to>
    <xdr:cxnSp macro="">
      <xdr:nvCxnSpPr>
        <xdr:cNvPr id="752" name="直線コネクタ 751"/>
        <xdr:cNvCxnSpPr/>
      </xdr:nvCxnSpPr>
      <xdr:spPr>
        <a:xfrm>
          <a:off x="20434300" y="6621607"/>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3" name="フローチャート: 判断 752"/>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159864</xdr:rowOff>
    </xdr:from>
    <xdr:ext cx="378565" cy="259045"/>
    <xdr:sp macro="" textlink="">
      <xdr:nvSpPr>
        <xdr:cNvPr id="754" name="テキスト ボックス 753"/>
        <xdr:cNvSpPr txBox="1"/>
      </xdr:nvSpPr>
      <xdr:spPr>
        <a:xfrm>
          <a:off x="21134017" y="667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77155</xdr:rowOff>
    </xdr:from>
    <xdr:to>
      <xdr:col>107</xdr:col>
      <xdr:colOff>50800</xdr:colOff>
      <xdr:row>38</xdr:row>
      <xdr:rowOff>106507</xdr:rowOff>
    </xdr:to>
    <xdr:cxnSp macro="">
      <xdr:nvCxnSpPr>
        <xdr:cNvPr id="755" name="直線コネクタ 754"/>
        <xdr:cNvCxnSpPr/>
      </xdr:nvCxnSpPr>
      <xdr:spPr>
        <a:xfrm>
          <a:off x="19545300" y="6592255"/>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6" name="フローチャート: 判断 755"/>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6839</xdr:rowOff>
    </xdr:from>
    <xdr:ext cx="313932" cy="259045"/>
    <xdr:sp macro="" textlink="">
      <xdr:nvSpPr>
        <xdr:cNvPr id="757" name="テキスト ボックス 756"/>
        <xdr:cNvSpPr txBox="1"/>
      </xdr:nvSpPr>
      <xdr:spPr>
        <a:xfrm>
          <a:off x="20277333" y="6693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29377</xdr:rowOff>
    </xdr:from>
    <xdr:to>
      <xdr:col>102</xdr:col>
      <xdr:colOff>114300</xdr:colOff>
      <xdr:row>38</xdr:row>
      <xdr:rowOff>77155</xdr:rowOff>
    </xdr:to>
    <xdr:cxnSp macro="">
      <xdr:nvCxnSpPr>
        <xdr:cNvPr id="758" name="直線コネクタ 757"/>
        <xdr:cNvCxnSpPr/>
      </xdr:nvCxnSpPr>
      <xdr:spPr>
        <a:xfrm>
          <a:off x="18656300" y="6544477"/>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9" name="フローチャート: 判断 758"/>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6108</xdr:rowOff>
    </xdr:from>
    <xdr:ext cx="313932" cy="259045"/>
    <xdr:sp macro="" textlink="">
      <xdr:nvSpPr>
        <xdr:cNvPr id="760" name="テキスト ボックス 759"/>
        <xdr:cNvSpPr txBox="1"/>
      </xdr:nvSpPr>
      <xdr:spPr>
        <a:xfrm>
          <a:off x="19388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61" name="フローチャート: 判断 760"/>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6108</xdr:rowOff>
    </xdr:from>
    <xdr:ext cx="313932" cy="259045"/>
    <xdr:sp macro="" textlink="">
      <xdr:nvSpPr>
        <xdr:cNvPr id="762" name="テキスト ボックス 761"/>
        <xdr:cNvSpPr txBox="1"/>
      </xdr:nvSpPr>
      <xdr:spPr>
        <a:xfrm>
          <a:off x="18499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36276</xdr:rowOff>
    </xdr:from>
    <xdr:to>
      <xdr:col>116</xdr:col>
      <xdr:colOff>114300</xdr:colOff>
      <xdr:row>38</xdr:row>
      <xdr:rowOff>137876</xdr:rowOff>
    </xdr:to>
    <xdr:sp macro="" textlink="">
      <xdr:nvSpPr>
        <xdr:cNvPr id="768" name="楕円 767"/>
        <xdr:cNvSpPr/>
      </xdr:nvSpPr>
      <xdr:spPr>
        <a:xfrm>
          <a:off x="22110700" y="65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167103</xdr:rowOff>
    </xdr:from>
    <xdr:ext cx="469744" cy="259045"/>
    <xdr:sp macro="" textlink="">
      <xdr:nvSpPr>
        <xdr:cNvPr id="769" name="諸支出金該当値テキスト"/>
        <xdr:cNvSpPr txBox="1"/>
      </xdr:nvSpPr>
      <xdr:spPr>
        <a:xfrm>
          <a:off x="22212300" y="633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66132</xdr:rowOff>
    </xdr:from>
    <xdr:to>
      <xdr:col>112</xdr:col>
      <xdr:colOff>38100</xdr:colOff>
      <xdr:row>38</xdr:row>
      <xdr:rowOff>167732</xdr:rowOff>
    </xdr:to>
    <xdr:sp macro="" textlink="">
      <xdr:nvSpPr>
        <xdr:cNvPr id="770" name="楕円 769"/>
        <xdr:cNvSpPr/>
      </xdr:nvSpPr>
      <xdr:spPr>
        <a:xfrm>
          <a:off x="21272500" y="65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12809</xdr:rowOff>
    </xdr:from>
    <xdr:ext cx="378565" cy="259045"/>
    <xdr:sp macro="" textlink="">
      <xdr:nvSpPr>
        <xdr:cNvPr id="771" name="テキスト ボックス 770"/>
        <xdr:cNvSpPr txBox="1"/>
      </xdr:nvSpPr>
      <xdr:spPr>
        <a:xfrm>
          <a:off x="21134017" y="6356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55707</xdr:rowOff>
    </xdr:from>
    <xdr:to>
      <xdr:col>107</xdr:col>
      <xdr:colOff>101600</xdr:colOff>
      <xdr:row>38</xdr:row>
      <xdr:rowOff>157307</xdr:rowOff>
    </xdr:to>
    <xdr:sp macro="" textlink="">
      <xdr:nvSpPr>
        <xdr:cNvPr id="772" name="楕円 771"/>
        <xdr:cNvSpPr/>
      </xdr:nvSpPr>
      <xdr:spPr>
        <a:xfrm>
          <a:off x="20383500" y="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2384</xdr:rowOff>
    </xdr:from>
    <xdr:ext cx="378565" cy="259045"/>
    <xdr:sp macro="" textlink="">
      <xdr:nvSpPr>
        <xdr:cNvPr id="773" name="テキスト ボックス 772"/>
        <xdr:cNvSpPr txBox="1"/>
      </xdr:nvSpPr>
      <xdr:spPr>
        <a:xfrm>
          <a:off x="20245017" y="634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26355</xdr:rowOff>
    </xdr:from>
    <xdr:to>
      <xdr:col>102</xdr:col>
      <xdr:colOff>165100</xdr:colOff>
      <xdr:row>38</xdr:row>
      <xdr:rowOff>127955</xdr:rowOff>
    </xdr:to>
    <xdr:sp macro="" textlink="">
      <xdr:nvSpPr>
        <xdr:cNvPr id="774" name="楕円 773"/>
        <xdr:cNvSpPr/>
      </xdr:nvSpPr>
      <xdr:spPr>
        <a:xfrm>
          <a:off x="19494500" y="65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144482</xdr:rowOff>
    </xdr:from>
    <xdr:ext cx="469744" cy="259045"/>
    <xdr:sp macro="" textlink="">
      <xdr:nvSpPr>
        <xdr:cNvPr id="775" name="テキスト ボックス 774"/>
        <xdr:cNvSpPr txBox="1"/>
      </xdr:nvSpPr>
      <xdr:spPr>
        <a:xfrm>
          <a:off x="19310428" y="631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150028</xdr:rowOff>
    </xdr:from>
    <xdr:to>
      <xdr:col>98</xdr:col>
      <xdr:colOff>38100</xdr:colOff>
      <xdr:row>38</xdr:row>
      <xdr:rowOff>80178</xdr:rowOff>
    </xdr:to>
    <xdr:sp macro="" textlink="">
      <xdr:nvSpPr>
        <xdr:cNvPr id="776" name="楕円 775"/>
        <xdr:cNvSpPr/>
      </xdr:nvSpPr>
      <xdr:spPr>
        <a:xfrm>
          <a:off x="18605500" y="649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96705</xdr:rowOff>
    </xdr:from>
    <xdr:ext cx="469744" cy="259045"/>
    <xdr:sp macro="" textlink="">
      <xdr:nvSpPr>
        <xdr:cNvPr id="777" name="テキスト ボックス 776"/>
        <xdr:cNvSpPr txBox="1"/>
      </xdr:nvSpPr>
      <xdr:spPr>
        <a:xfrm>
          <a:off x="18421428" y="62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総務費は，住民一人当たりコストが</a:t>
          </a:r>
          <a:r>
            <a:rPr kumimoji="1" lang="en-US" altLang="ja-JP" sz="1300">
              <a:latin typeface="ＭＳ Ｐゴシック" panose="020B0600070205080204" pitchFamily="50" charset="-128"/>
              <a:ea typeface="ＭＳ Ｐゴシック" panose="020B0600070205080204" pitchFamily="50" charset="-128"/>
            </a:rPr>
            <a:t>183,687</a:t>
          </a:r>
          <a:r>
            <a:rPr kumimoji="1" lang="ja-JP" altLang="en-US" sz="1300">
              <a:latin typeface="ＭＳ Ｐゴシック" panose="020B0600070205080204" pitchFamily="50" charset="-128"/>
              <a:ea typeface="ＭＳ Ｐゴシック" panose="020B0600070205080204" pitchFamily="50" charset="-128"/>
            </a:rPr>
            <a:t>円となっている。これは，職員人件費のほか，復旧・復興事業に係る復興交付金返還金やまちづくり応援寄附金推進事業が多額になっているためである。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衛生費は，住民一人当たりコストが</a:t>
          </a:r>
          <a:r>
            <a:rPr kumimoji="1" lang="en-US" altLang="ja-JP" sz="1300">
              <a:latin typeface="ＭＳ Ｐゴシック" panose="020B0600070205080204" pitchFamily="50" charset="-128"/>
              <a:ea typeface="ＭＳ Ｐゴシック" panose="020B0600070205080204" pitchFamily="50" charset="-128"/>
            </a:rPr>
            <a:t>97,582</a:t>
          </a:r>
          <a:r>
            <a:rPr kumimoji="1" lang="ja-JP" altLang="en-US" sz="1300">
              <a:latin typeface="ＭＳ Ｐゴシック" panose="020B0600070205080204" pitchFamily="50" charset="-128"/>
              <a:ea typeface="ＭＳ Ｐゴシック" panose="020B0600070205080204" pitchFamily="50" charset="-128"/>
            </a:rPr>
            <a:t>円となっている。これは，主に新一般廃棄物最終処分場整備事業を実施しているためである。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農林水産業費は，住民一人当たりコストが</a:t>
          </a:r>
          <a:r>
            <a:rPr kumimoji="1" lang="en-US" altLang="ja-JP" sz="1300">
              <a:latin typeface="ＭＳ Ｐゴシック" panose="020B0600070205080204" pitchFamily="50" charset="-128"/>
              <a:ea typeface="ＭＳ Ｐゴシック" panose="020B0600070205080204" pitchFamily="50" charset="-128"/>
            </a:rPr>
            <a:t>76,121</a:t>
          </a:r>
          <a:r>
            <a:rPr kumimoji="1" lang="ja-JP" altLang="en-US" sz="1300">
              <a:latin typeface="ＭＳ Ｐゴシック" panose="020B0600070205080204" pitchFamily="50" charset="-128"/>
              <a:ea typeface="ＭＳ Ｐゴシック" panose="020B0600070205080204" pitchFamily="50" charset="-128"/>
            </a:rPr>
            <a:t>円となっている。これは，海岸防潮堤整備事業等の復旧・復興事業を実施しているためである。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土木費は，住民一人当たりコストが</a:t>
          </a:r>
          <a:r>
            <a:rPr kumimoji="1" lang="en-US" altLang="ja-JP" sz="1300">
              <a:latin typeface="ＭＳ Ｐゴシック" panose="020B0600070205080204" pitchFamily="50" charset="-128"/>
              <a:ea typeface="ＭＳ Ｐゴシック" panose="020B0600070205080204" pitchFamily="50" charset="-128"/>
            </a:rPr>
            <a:t>123,933</a:t>
          </a:r>
          <a:r>
            <a:rPr kumimoji="1" lang="ja-JP" altLang="en-US" sz="1300">
              <a:latin typeface="ＭＳ Ｐゴシック" panose="020B0600070205080204" pitchFamily="50" charset="-128"/>
              <a:ea typeface="ＭＳ Ｐゴシック" panose="020B0600070205080204" pitchFamily="50" charset="-128"/>
            </a:rPr>
            <a:t>円となっている。これは，街路整備事業等の復旧・復興事業を実施しているためである。</a:t>
          </a:r>
        </a:p>
        <a:p>
          <a:r>
            <a:rPr kumimoji="1" lang="ja-JP" altLang="en-US" sz="1300">
              <a:latin typeface="ＭＳ Ｐゴシック" panose="020B0600070205080204" pitchFamily="50" charset="-128"/>
              <a:ea typeface="ＭＳ Ｐゴシック" panose="020B0600070205080204" pitchFamily="50" charset="-128"/>
            </a:rPr>
            <a:t>　災害復旧費は，住民一人当たりコストが</a:t>
          </a:r>
          <a:r>
            <a:rPr kumimoji="1" lang="en-US" altLang="ja-JP" sz="1300">
              <a:latin typeface="ＭＳ Ｐゴシック" panose="020B0600070205080204" pitchFamily="50" charset="-128"/>
              <a:ea typeface="ＭＳ Ｐゴシック" panose="020B0600070205080204" pitchFamily="50" charset="-128"/>
            </a:rPr>
            <a:t>68,140</a:t>
          </a:r>
          <a:r>
            <a:rPr kumimoji="1" lang="ja-JP" altLang="en-US" sz="1300">
              <a:latin typeface="ＭＳ Ｐゴシック" panose="020B0600070205080204" pitchFamily="50" charset="-128"/>
              <a:ea typeface="ＭＳ Ｐゴシック" panose="020B0600070205080204" pitchFamily="50" charset="-128"/>
            </a:rPr>
            <a:t>円となっている。これは，公共土木施設等災害復旧事業等の復旧・復興事業を実施しているためである。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財政調整基金残高については，人口減等による地方交付税の減少や復旧・復興事業に係る国庫補助金の返還等があったため，実質単年度収支は赤字となっているが，財政調整基金の取り崩しにより，実質収支は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令和４年度は前年度と同様，全会計において黒字となった。</a:t>
          </a:r>
        </a:p>
        <a:p>
          <a:r>
            <a:rPr kumimoji="1" lang="ja-JP" altLang="en-US" sz="1400">
              <a:latin typeface="ＭＳ ゴシック" pitchFamily="49" charset="-128"/>
              <a:ea typeface="ＭＳ ゴシック" pitchFamily="49" charset="-128"/>
            </a:rPr>
            <a:t>　病院事業会計の実質収支については，医業収益の増および新型コロナウイルス感染症関連の補助金により手元の資金が増加したことに伴い、流動資産が増加したため。黒字額が増加した。</a:t>
          </a:r>
        </a:p>
        <a:p>
          <a:r>
            <a:rPr kumimoji="1" lang="ja-JP" altLang="en-US" sz="1400">
              <a:latin typeface="ＭＳ ゴシック" pitchFamily="49" charset="-128"/>
              <a:ea typeface="ＭＳ ゴシック" pitchFamily="49" charset="-128"/>
            </a:rPr>
            <a:t>　今後も引き続き，事務・事業の見直しを行うとともに，各公営企業の経営戦略等に基づく安定的な行財政運営に努めていく。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公営住宅債の繰上償還等に伴い，前年度に比べて元利償還金が減少したことにより，実質公債費比率の分子は減少した。</a:t>
          </a:r>
        </a:p>
        <a:p>
          <a:r>
            <a:rPr kumimoji="1" lang="ja-JP" altLang="en-US" sz="1400">
              <a:latin typeface="ＭＳ ゴシック" pitchFamily="49" charset="-128"/>
              <a:ea typeface="ＭＳ ゴシック" pitchFamily="49" charset="-128"/>
            </a:rPr>
            <a:t>　健全な財政運営を継続するため，引き続き，投資的事業に実施にあたっては，事業及び経費の精査を行い，公債費の抑制を図っていく。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年度以降，利子の積み立てのみ行っている。</a:t>
          </a:r>
        </a:p>
        <a:p>
          <a:r>
            <a:rPr kumimoji="1" lang="ja-JP" altLang="en-US" sz="1000">
              <a:latin typeface="ＭＳ ゴシック" pitchFamily="49" charset="-128"/>
              <a:ea typeface="ＭＳ ゴシック" pitchFamily="49" charset="-128"/>
            </a:rPr>
            <a:t>　今後，状況により積み立て等の検討が必要である。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等に係る公営企業債等繰入見込額が減少したこと等に伴い，将来負担額は減少した。また，充当可能特定財源等（住宅基金，ふるさと応援基金）が増加したことから，将来負担比率（分子）が前年度より減少した。</a:t>
          </a:r>
        </a:p>
        <a:p>
          <a:r>
            <a:rPr kumimoji="1" lang="ja-JP" altLang="en-US" sz="1400">
              <a:latin typeface="ＭＳ ゴシック" pitchFamily="49" charset="-128"/>
              <a:ea typeface="ＭＳ ゴシック" pitchFamily="49" charset="-128"/>
            </a:rPr>
            <a:t>　健全な財政運営を継続するため，引き続き，投資的事業に実施にあたっては，事業及び経費の精査を行い，将来負担の抑制を図っていく。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宮城県気仙沼市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・財政調整基金に歳計剰余金を約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億円，「住宅基金」に約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億円を積み立てた一方，復旧・復興事業の完了に伴う清算等により財政調整基金から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事業の財源として交付された資金が財政調整基金や一部特定目的基金に積まれており，基金全体の残高が多額になっている。今後，当該事業の完了に伴う清算により残高が減少していく見込みであり，適切に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・また，通常分の財政調整基金については，社会情勢の急激な変化や災害等に備えて一定程度確保しておく必要があることから，残高を注視しつつ事業の選択や執行の管理に努める。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・市営住宅基金：市営住宅及び共同施設の建設，修繕，改良，解体等に要する資金に充てる。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・地域振興基金：地域振興のために行う事業の資金に充てる。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・ふるさと応援基金：ふるさと納税による寄附金を原資として，本市のまちづくりに関する事業の資金に充てる。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・庁舎建設基金：将来的な庁舎建設の資金に充てる。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・東日本大震災復興基金：宮城県からの交付金を原資として，東日本大震災からの復興に関する事業の資金に充てる。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・市営住宅基金：市営住宅管理の資金に充てるため，約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・地域振興基金：地域振興のために行う事業の資金に充てるため，約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・ふるさと応援基金：まちづくりに関する事業の資金に充てるため，約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・庁舎建設基金：新庁舎建設の資金に充てるため，約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・東日本大震災復興基金：被災住宅再建支援事業の清算等による約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億円の取崩しと過年度事業の実績額確定により約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・庁舎建設基金：令和８～９年度の新庁舎完成を目指し，令和７年度まで毎年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・各種目的に応じて計画的に積み立て及び取り崩しを行い，基金の設置目的を果たした後は基金の廃止を行う等，適切に管理していく。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億円積み立てた一方，復旧・復興事業の完了に伴う清算等により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・基金残高には復旧・復興事業の財源として交付された震災復興特別交付税等を含んでおり，当該事業の進捗に伴い基金残高は減少していく見込みである。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・普通交付税は，人口減少の伴い減少していく見込みであることから，今後の財政需要に備えて通常分の残高を一定程度確保しておく必要がある。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年度から利子の積立てのみ行っており，基金残高は横ばいとなっている。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・今後，財源の状況を見ながら積立て等の検討が必要である。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58,926
58,300
332.44
55,766,176
52,806,193
2,562,568
18,539,799
30,391,993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当市では、東日本大震災によって被災した公共施設を再建したり、復興に資する施設を新たに整備したことなどによって、有形固定資産減価償却率は、類似団体平均と比較して低くなっている。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73" name="直線コネクタ 72"/>
        <xdr:cNvCxnSpPr/>
      </xdr:nvCxnSpPr>
      <xdr:spPr>
        <a:xfrm flipV="1">
          <a:off x="4760595" y="4757208"/>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74" name="有形固定資産減価償却率最小値テキスト"/>
        <xdr:cNvSpPr txBox="1"/>
      </xdr:nvSpPr>
      <xdr:spPr>
        <a:xfrm>
          <a:off x="4813300"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75" name="直線コネクタ 74"/>
        <xdr:cNvCxnSpPr/>
      </xdr:nvCxnSpPr>
      <xdr:spPr>
        <a:xfrm>
          <a:off x="4673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6" name="有形固定資産減価償却率最大値テキスト"/>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7" name="直線コネクタ 76"/>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8" name="有形固定資産減価償却率平均値テキスト"/>
        <xdr:cNvSpPr txBox="1"/>
      </xdr:nvSpPr>
      <xdr:spPr>
        <a:xfrm>
          <a:off x="4813300" y="53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9" name="フローチャート: 判断 78"/>
        <xdr:cNvSpPr/>
      </xdr:nvSpPr>
      <xdr:spPr>
        <a:xfrm>
          <a:off x="4711700" y="53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0" name="フローチャート: 判断 79"/>
        <xdr:cNvSpPr/>
      </xdr:nvSpPr>
      <xdr:spPr>
        <a:xfrm>
          <a:off x="4000500" y="5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1" name="フローチャート: 判断 80"/>
        <xdr:cNvSpPr/>
      </xdr:nvSpPr>
      <xdr:spPr>
        <a:xfrm>
          <a:off x="3238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2" name="フローチャート: 判断 81"/>
        <xdr:cNvSpPr/>
      </xdr:nvSpPr>
      <xdr:spPr>
        <a:xfrm>
          <a:off x="2476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3" name="フローチャート: 判断 82"/>
        <xdr:cNvSpPr/>
      </xdr:nvSpPr>
      <xdr:spPr>
        <a:xfrm>
          <a:off x="1714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77258</xdr:rowOff>
    </xdr:from>
    <xdr:to>
      <xdr:col>23</xdr:col>
      <xdr:colOff>136525</xdr:colOff>
      <xdr:row>28</xdr:row>
      <xdr:rowOff>7408</xdr:rowOff>
    </xdr:to>
    <xdr:sp macro="" textlink="">
      <xdr:nvSpPr>
        <xdr:cNvPr id="89" name="楕円 88"/>
        <xdr:cNvSpPr/>
      </xdr:nvSpPr>
      <xdr:spPr>
        <a:xfrm>
          <a:off x="4711700" y="47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30285</xdr:rowOff>
    </xdr:from>
    <xdr:ext cx="405111" cy="259045"/>
    <xdr:sp macro="" textlink="">
      <xdr:nvSpPr>
        <xdr:cNvPr id="90" name="有形固定資産減価償却率該当値テキスト"/>
        <xdr:cNvSpPr txBox="1"/>
      </xdr:nvSpPr>
      <xdr:spPr>
        <a:xfrm>
          <a:off x="4813300" y="4659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109643</xdr:rowOff>
    </xdr:from>
    <xdr:to>
      <xdr:col>19</xdr:col>
      <xdr:colOff>187325</xdr:colOff>
      <xdr:row>28</xdr:row>
      <xdr:rowOff>39793</xdr:rowOff>
    </xdr:to>
    <xdr:sp macro="" textlink="">
      <xdr:nvSpPr>
        <xdr:cNvPr id="91" name="楕円 90"/>
        <xdr:cNvSpPr/>
      </xdr:nvSpPr>
      <xdr:spPr>
        <a:xfrm>
          <a:off x="4000500" y="473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128058</xdr:rowOff>
    </xdr:from>
    <xdr:to>
      <xdr:col>23</xdr:col>
      <xdr:colOff>85725</xdr:colOff>
      <xdr:row>27</xdr:row>
      <xdr:rowOff>160443</xdr:rowOff>
    </xdr:to>
    <xdr:cxnSp macro="">
      <xdr:nvCxnSpPr>
        <xdr:cNvPr id="92" name="直線コネクタ 91"/>
        <xdr:cNvCxnSpPr/>
      </xdr:nvCxnSpPr>
      <xdr:spPr>
        <a:xfrm flipV="1">
          <a:off x="4051300" y="475720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1693</xdr:rowOff>
    </xdr:from>
    <xdr:to>
      <xdr:col>15</xdr:col>
      <xdr:colOff>187325</xdr:colOff>
      <xdr:row>27</xdr:row>
      <xdr:rowOff>103293</xdr:rowOff>
    </xdr:to>
    <xdr:sp macro="" textlink="">
      <xdr:nvSpPr>
        <xdr:cNvPr id="93" name="楕円 92"/>
        <xdr:cNvSpPr/>
      </xdr:nvSpPr>
      <xdr:spPr>
        <a:xfrm>
          <a:off x="3238500" y="46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52493</xdr:rowOff>
    </xdr:from>
    <xdr:to>
      <xdr:col>19</xdr:col>
      <xdr:colOff>136525</xdr:colOff>
      <xdr:row>27</xdr:row>
      <xdr:rowOff>160443</xdr:rowOff>
    </xdr:to>
    <xdr:cxnSp macro="">
      <xdr:nvCxnSpPr>
        <xdr:cNvPr id="94" name="直線コネクタ 93"/>
        <xdr:cNvCxnSpPr/>
      </xdr:nvCxnSpPr>
      <xdr:spPr>
        <a:xfrm>
          <a:off x="3289300" y="4681643"/>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5" name="n_1aveValue有形固定資産減価償却率"/>
        <xdr:cNvSpPr txBox="1"/>
      </xdr:nvSpPr>
      <xdr:spPr>
        <a:xfrm>
          <a:off x="3836044" y="538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6" name="n_2aveValue有形固定資産減価償却率"/>
        <xdr:cNvSpPr txBox="1"/>
      </xdr:nvSpPr>
      <xdr:spPr>
        <a:xfrm>
          <a:off x="30867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7" name="n_3aveValue有形固定資産減価償却率"/>
        <xdr:cNvSpPr txBox="1"/>
      </xdr:nvSpPr>
      <xdr:spPr>
        <a:xfrm>
          <a:off x="2324744" y="50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8" name="n_4aveValue有形固定資産減価償却率"/>
        <xdr:cNvSpPr txBox="1"/>
      </xdr:nvSpPr>
      <xdr:spPr>
        <a:xfrm>
          <a:off x="15627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56320</xdr:rowOff>
    </xdr:from>
    <xdr:ext cx="405111" cy="259045"/>
    <xdr:sp macro="" textlink="">
      <xdr:nvSpPr>
        <xdr:cNvPr id="99" name="n_1mainValue有形固定資産減価償却率"/>
        <xdr:cNvSpPr txBox="1"/>
      </xdr:nvSpPr>
      <xdr:spPr>
        <a:xfrm>
          <a:off x="3836044" y="451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119820</xdr:rowOff>
    </xdr:from>
    <xdr:ext cx="405111" cy="259045"/>
    <xdr:sp macro="" textlink="">
      <xdr:nvSpPr>
        <xdr:cNvPr id="100" name="n_2mainValue有形固定資産減価償却率"/>
        <xdr:cNvSpPr txBox="1"/>
      </xdr:nvSpPr>
      <xdr:spPr>
        <a:xfrm>
          <a:off x="3086744" y="4406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債務償還比率は類似団体平均とほぼ同じとなっており，前年度から</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減となっている。主な要因としては，</a:t>
          </a:r>
          <a:r>
            <a:rPr kumimoji="1" lang="ja-JP" altLang="en-US" sz="1100">
              <a:solidFill>
                <a:schemeClr val="dk1"/>
              </a:solidFill>
              <a:effectLst/>
              <a:latin typeface="+mn-lt"/>
              <a:ea typeface="+mn-ea"/>
              <a:cs typeface="+mn-cs"/>
            </a:rPr>
            <a:t>充当可能財源</a:t>
          </a:r>
          <a:r>
            <a:rPr kumimoji="1" lang="ja-JP" altLang="ja-JP" sz="1100">
              <a:solidFill>
                <a:schemeClr val="dk1"/>
              </a:solidFill>
              <a:effectLst/>
              <a:latin typeface="+mn-lt"/>
              <a:ea typeface="+mn-ea"/>
              <a:cs typeface="+mn-cs"/>
            </a:rPr>
            <a:t>が増となったことである。</a:t>
          </a:r>
          <a:endParaRPr lang="ja-JP" altLang="ja-JP">
            <a:effectLst/>
          </a:endParaRPr>
        </a:p>
        <a:p>
          <a:r>
            <a:rPr kumimoji="1" lang="ja-JP" altLang="ja-JP" sz="1100">
              <a:solidFill>
                <a:schemeClr val="dk1"/>
              </a:solidFill>
              <a:effectLst/>
              <a:latin typeface="+mn-lt"/>
              <a:ea typeface="+mn-ea"/>
              <a:cs typeface="+mn-cs"/>
            </a:rPr>
            <a:t>経常一般財源等（歳入）等は，普通交付税が人口減により減少していく見込であることから，継続的に事務・事業の見直しを行い経常的な経費の適正化に向けて取り組んでいく。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9" name="直線コネクタ 128"/>
        <xdr:cNvCxnSpPr/>
      </xdr:nvCxnSpPr>
      <xdr:spPr>
        <a:xfrm flipV="1">
          <a:off x="14793595" y="4541308"/>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30" name="債務償還比率最小値テキスト"/>
        <xdr:cNvSpPr txBox="1"/>
      </xdr:nvSpPr>
      <xdr:spPr>
        <a:xfrm>
          <a:off x="14846300" y="5799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31" name="直線コネクタ 130"/>
        <xdr:cNvCxnSpPr/>
      </xdr:nvCxnSpPr>
      <xdr:spPr>
        <a:xfrm>
          <a:off x="14706600" y="579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135829</xdr:rowOff>
    </xdr:from>
    <xdr:ext cx="469744" cy="259045"/>
    <xdr:sp macro="" textlink="">
      <xdr:nvSpPr>
        <xdr:cNvPr id="134" name="債務償還比率平均値テキスト"/>
        <xdr:cNvSpPr txBox="1"/>
      </xdr:nvSpPr>
      <xdr:spPr>
        <a:xfrm>
          <a:off x="14846300" y="5107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5" name="フローチャート: 判断 134"/>
        <xdr:cNvSpPr/>
      </xdr:nvSpPr>
      <xdr:spPr>
        <a:xfrm>
          <a:off x="14744700" y="51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6" name="フローチャート: 判断 135"/>
        <xdr:cNvSpPr/>
      </xdr:nvSpPr>
      <xdr:spPr>
        <a:xfrm>
          <a:off x="14033500" y="51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7" name="フローチャート: 判断 136"/>
        <xdr:cNvSpPr/>
      </xdr:nvSpPr>
      <xdr:spPr>
        <a:xfrm>
          <a:off x="13271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8" name="フローチャート: 判断 137"/>
        <xdr:cNvSpPr/>
      </xdr:nvSpPr>
      <xdr:spPr>
        <a:xfrm>
          <a:off x="12509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9" name="フローチャート: 判断 138"/>
        <xdr:cNvSpPr/>
      </xdr:nvSpPr>
      <xdr:spPr>
        <a:xfrm>
          <a:off x="11747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86155</xdr:rowOff>
    </xdr:from>
    <xdr:to>
      <xdr:col>76</xdr:col>
      <xdr:colOff>73025</xdr:colOff>
      <xdr:row>30</xdr:row>
      <xdr:rowOff>16305</xdr:rowOff>
    </xdr:to>
    <xdr:sp macro="" textlink="">
      <xdr:nvSpPr>
        <xdr:cNvPr id="145" name="楕円 144"/>
        <xdr:cNvSpPr/>
      </xdr:nvSpPr>
      <xdr:spPr>
        <a:xfrm>
          <a:off x="14744700" y="50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109032</xdr:rowOff>
    </xdr:from>
    <xdr:ext cx="469744" cy="259045"/>
    <xdr:sp macro="" textlink="">
      <xdr:nvSpPr>
        <xdr:cNvPr id="146" name="債務償還比率該当値テキスト"/>
        <xdr:cNvSpPr txBox="1"/>
      </xdr:nvSpPr>
      <xdr:spPr>
        <a:xfrm>
          <a:off x="14846300" y="490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113503</xdr:rowOff>
    </xdr:from>
    <xdr:to>
      <xdr:col>72</xdr:col>
      <xdr:colOff>123825</xdr:colOff>
      <xdr:row>30</xdr:row>
      <xdr:rowOff>43653</xdr:rowOff>
    </xdr:to>
    <xdr:sp macro="" textlink="">
      <xdr:nvSpPr>
        <xdr:cNvPr id="147" name="楕円 146"/>
        <xdr:cNvSpPr/>
      </xdr:nvSpPr>
      <xdr:spPr>
        <a:xfrm>
          <a:off x="14033500" y="50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136955</xdr:rowOff>
    </xdr:from>
    <xdr:to>
      <xdr:col>76</xdr:col>
      <xdr:colOff>22225</xdr:colOff>
      <xdr:row>29</xdr:row>
      <xdr:rowOff>164303</xdr:rowOff>
    </xdr:to>
    <xdr:cxnSp macro="">
      <xdr:nvCxnSpPr>
        <xdr:cNvPr id="148" name="直線コネクタ 147"/>
        <xdr:cNvCxnSpPr/>
      </xdr:nvCxnSpPr>
      <xdr:spPr>
        <a:xfrm flipV="1">
          <a:off x="14084300" y="5109005"/>
          <a:ext cx="7112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114413</xdr:rowOff>
    </xdr:from>
    <xdr:to>
      <xdr:col>68</xdr:col>
      <xdr:colOff>123825</xdr:colOff>
      <xdr:row>31</xdr:row>
      <xdr:rowOff>44563</xdr:rowOff>
    </xdr:to>
    <xdr:sp macro="" textlink="">
      <xdr:nvSpPr>
        <xdr:cNvPr id="149" name="楕円 148"/>
        <xdr:cNvSpPr/>
      </xdr:nvSpPr>
      <xdr:spPr>
        <a:xfrm>
          <a:off x="13271500" y="52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164303</xdr:rowOff>
    </xdr:from>
    <xdr:to>
      <xdr:col>72</xdr:col>
      <xdr:colOff>73025</xdr:colOff>
      <xdr:row>30</xdr:row>
      <xdr:rowOff>165213</xdr:rowOff>
    </xdr:to>
    <xdr:cxnSp macro="">
      <xdr:nvCxnSpPr>
        <xdr:cNvPr id="150" name="直線コネクタ 149"/>
        <xdr:cNvCxnSpPr/>
      </xdr:nvCxnSpPr>
      <xdr:spPr>
        <a:xfrm flipV="1">
          <a:off x="13322300" y="5136353"/>
          <a:ext cx="762000" cy="17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156563</xdr:rowOff>
    </xdr:from>
    <xdr:to>
      <xdr:col>64</xdr:col>
      <xdr:colOff>123825</xdr:colOff>
      <xdr:row>30</xdr:row>
      <xdr:rowOff>86713</xdr:rowOff>
    </xdr:to>
    <xdr:sp macro="" textlink="">
      <xdr:nvSpPr>
        <xdr:cNvPr id="151" name="楕円 150"/>
        <xdr:cNvSpPr/>
      </xdr:nvSpPr>
      <xdr:spPr>
        <a:xfrm>
          <a:off x="12509500" y="51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35913</xdr:rowOff>
    </xdr:from>
    <xdr:to>
      <xdr:col>68</xdr:col>
      <xdr:colOff>73025</xdr:colOff>
      <xdr:row>30</xdr:row>
      <xdr:rowOff>165213</xdr:rowOff>
    </xdr:to>
    <xdr:cxnSp macro="">
      <xdr:nvCxnSpPr>
        <xdr:cNvPr id="152" name="直線コネクタ 151"/>
        <xdr:cNvCxnSpPr/>
      </xdr:nvCxnSpPr>
      <xdr:spPr>
        <a:xfrm>
          <a:off x="12560300" y="5179413"/>
          <a:ext cx="762000" cy="1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56360</xdr:rowOff>
    </xdr:from>
    <xdr:to>
      <xdr:col>60</xdr:col>
      <xdr:colOff>123825</xdr:colOff>
      <xdr:row>30</xdr:row>
      <xdr:rowOff>157960</xdr:rowOff>
    </xdr:to>
    <xdr:sp macro="" textlink="">
      <xdr:nvSpPr>
        <xdr:cNvPr id="153" name="楕円 152"/>
        <xdr:cNvSpPr/>
      </xdr:nvSpPr>
      <xdr:spPr>
        <a:xfrm>
          <a:off x="11747500" y="51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35913</xdr:rowOff>
    </xdr:from>
    <xdr:to>
      <xdr:col>64</xdr:col>
      <xdr:colOff>73025</xdr:colOff>
      <xdr:row>30</xdr:row>
      <xdr:rowOff>107160</xdr:rowOff>
    </xdr:to>
    <xdr:cxnSp macro="">
      <xdr:nvCxnSpPr>
        <xdr:cNvPr id="154" name="直線コネクタ 153"/>
        <xdr:cNvCxnSpPr/>
      </xdr:nvCxnSpPr>
      <xdr:spPr>
        <a:xfrm flipV="1">
          <a:off x="11798300" y="5179413"/>
          <a:ext cx="762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76280</xdr:rowOff>
    </xdr:from>
    <xdr:ext cx="469744" cy="259045"/>
    <xdr:sp macro="" textlink="">
      <xdr:nvSpPr>
        <xdr:cNvPr id="155" name="n_1aveValue債務償還比率"/>
        <xdr:cNvSpPr txBox="1"/>
      </xdr:nvSpPr>
      <xdr:spPr>
        <a:xfrm>
          <a:off x="13836727" y="521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6" name="n_2aveValue債務償還比率"/>
        <xdr:cNvSpPr txBox="1"/>
      </xdr:nvSpPr>
      <xdr:spPr>
        <a:xfrm>
          <a:off x="13087427" y="502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57" name="n_3aveValue債務償還比率"/>
        <xdr:cNvSpPr txBox="1"/>
      </xdr:nvSpPr>
      <xdr:spPr>
        <a:xfrm>
          <a:off x="12325427" y="534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58" name="n_4aveValue債務償還比率"/>
        <xdr:cNvSpPr txBox="1"/>
      </xdr:nvSpPr>
      <xdr:spPr>
        <a:xfrm>
          <a:off x="11563427" y="53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60180</xdr:rowOff>
    </xdr:from>
    <xdr:ext cx="469744" cy="259045"/>
    <xdr:sp macro="" textlink="">
      <xdr:nvSpPr>
        <xdr:cNvPr id="159" name="n_1mainValue債務償還比率"/>
        <xdr:cNvSpPr txBox="1"/>
      </xdr:nvSpPr>
      <xdr:spPr>
        <a:xfrm>
          <a:off x="13836727" y="4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35690</xdr:rowOff>
    </xdr:from>
    <xdr:ext cx="469744" cy="259045"/>
    <xdr:sp macro="" textlink="">
      <xdr:nvSpPr>
        <xdr:cNvPr id="160" name="n_2mainValue債務償還比率"/>
        <xdr:cNvSpPr txBox="1"/>
      </xdr:nvSpPr>
      <xdr:spPr>
        <a:xfrm>
          <a:off x="13087427" y="535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103240</xdr:rowOff>
    </xdr:from>
    <xdr:ext cx="469744" cy="259045"/>
    <xdr:sp macro="" textlink="">
      <xdr:nvSpPr>
        <xdr:cNvPr id="161" name="n_3mainValue債務償還比率"/>
        <xdr:cNvSpPr txBox="1"/>
      </xdr:nvSpPr>
      <xdr:spPr>
        <a:xfrm>
          <a:off x="12325427" y="49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3037</xdr:rowOff>
    </xdr:from>
    <xdr:ext cx="469744" cy="259045"/>
    <xdr:sp macro="" textlink="">
      <xdr:nvSpPr>
        <xdr:cNvPr id="162" name="n_4mainValue債務償還比率"/>
        <xdr:cNvSpPr txBox="1"/>
      </xdr:nvSpPr>
      <xdr:spPr>
        <a:xfrm>
          <a:off x="11563427" y="49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58,926
58,300
332.44
55,766,176
52,806,193
2,562,568
18,539,799
30,391,993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xdr:cNvSpPr/>
      </xdr:nvSpPr>
      <xdr:spPr>
        <a:xfrm>
          <a:off x="1079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55880</xdr:rowOff>
    </xdr:from>
    <xdr:to>
      <xdr:col>24</xdr:col>
      <xdr:colOff>114300</xdr:colOff>
      <xdr:row>40</xdr:row>
      <xdr:rowOff>157480</xdr:rowOff>
    </xdr:to>
    <xdr:sp macro="" textlink="">
      <xdr:nvSpPr>
        <xdr:cNvPr id="73" name="楕円 72"/>
        <xdr:cNvSpPr/>
      </xdr:nvSpPr>
      <xdr:spPr>
        <a:xfrm>
          <a:off x="4584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142257</xdr:rowOff>
    </xdr:from>
    <xdr:ext cx="405111" cy="259045"/>
    <xdr:sp macro="" textlink="">
      <xdr:nvSpPr>
        <xdr:cNvPr id="74" name="【道路】&#10;有形固定資産減価償却率該当値テキスト"/>
        <xdr:cNvSpPr txBox="1"/>
      </xdr:nvSpPr>
      <xdr:spPr>
        <a:xfrm>
          <a:off x="4673600"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147320</xdr:rowOff>
    </xdr:from>
    <xdr:to>
      <xdr:col>20</xdr:col>
      <xdr:colOff>38100</xdr:colOff>
      <xdr:row>41</xdr:row>
      <xdr:rowOff>77470</xdr:rowOff>
    </xdr:to>
    <xdr:sp macro="" textlink="">
      <xdr:nvSpPr>
        <xdr:cNvPr id="75" name="楕円 74"/>
        <xdr:cNvSpPr/>
      </xdr:nvSpPr>
      <xdr:spPr>
        <a:xfrm>
          <a:off x="3746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106680</xdr:rowOff>
    </xdr:from>
    <xdr:to>
      <xdr:col>24</xdr:col>
      <xdr:colOff>63500</xdr:colOff>
      <xdr:row>41</xdr:row>
      <xdr:rowOff>26670</xdr:rowOff>
    </xdr:to>
    <xdr:cxnSp macro="">
      <xdr:nvCxnSpPr>
        <xdr:cNvPr id="76" name="直線コネクタ 75"/>
        <xdr:cNvCxnSpPr/>
      </xdr:nvCxnSpPr>
      <xdr:spPr>
        <a:xfrm flipV="1">
          <a:off x="3797300" y="6964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122555</xdr:rowOff>
    </xdr:from>
    <xdr:to>
      <xdr:col>15</xdr:col>
      <xdr:colOff>101600</xdr:colOff>
      <xdr:row>41</xdr:row>
      <xdr:rowOff>52705</xdr:rowOff>
    </xdr:to>
    <xdr:sp macro="" textlink="">
      <xdr:nvSpPr>
        <xdr:cNvPr id="77" name="楕円 76"/>
        <xdr:cNvSpPr/>
      </xdr:nvSpPr>
      <xdr:spPr>
        <a:xfrm>
          <a:off x="2857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1905</xdr:rowOff>
    </xdr:from>
    <xdr:to>
      <xdr:col>19</xdr:col>
      <xdr:colOff>177800</xdr:colOff>
      <xdr:row>41</xdr:row>
      <xdr:rowOff>26670</xdr:rowOff>
    </xdr:to>
    <xdr:cxnSp macro="">
      <xdr:nvCxnSpPr>
        <xdr:cNvPr id="78" name="直線コネクタ 77"/>
        <xdr:cNvCxnSpPr/>
      </xdr:nvCxnSpPr>
      <xdr:spPr>
        <a:xfrm>
          <a:off x="2908300" y="70313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79"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0"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1" name="n_3aveValue【道路】&#10;有形固定資産減価償却率"/>
        <xdr:cNvSpPr txBox="1"/>
      </xdr:nvSpPr>
      <xdr:spPr>
        <a:xfrm>
          <a:off x="1816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82" name="n_4aveValue【道路】&#10;有形固定資産減価償却率"/>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68597</xdr:rowOff>
    </xdr:from>
    <xdr:ext cx="405111" cy="259045"/>
    <xdr:sp macro="" textlink="">
      <xdr:nvSpPr>
        <xdr:cNvPr id="83" name="n_1mainValue【道路】&#10;有形固定資産減価償却率"/>
        <xdr:cNvSpPr txBox="1"/>
      </xdr:nvSpPr>
      <xdr:spPr>
        <a:xfrm>
          <a:off x="35820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43832</xdr:rowOff>
    </xdr:from>
    <xdr:ext cx="405111" cy="259045"/>
    <xdr:sp macro="" textlink="">
      <xdr:nvSpPr>
        <xdr:cNvPr id="84" name="n_2mainValue【道路】&#10;有形固定資産減価償却率"/>
        <xdr:cNvSpPr txBox="1"/>
      </xdr:nvSpPr>
      <xdr:spPr>
        <a:xfrm>
          <a:off x="2705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0" name="直線コネクタ 109"/>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1" name="【道路】&#10;一人当たり延長最小値テキスト"/>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2" name="直線コネクタ 111"/>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3" name="【道路】&#10;一人当たり延長最大値テキスト"/>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14" name="直線コネクタ 113"/>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15" name="【道路】&#10;一人当たり延長平均値テキスト"/>
        <xdr:cNvSpPr txBox="1"/>
      </xdr:nvSpPr>
      <xdr:spPr>
        <a:xfrm>
          <a:off x="10515600" y="646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16" name="フローチャート: 判断 115"/>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17" name="フローチャート: 判断 116"/>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124188</xdr:rowOff>
    </xdr:from>
    <xdr:to>
      <xdr:col>46</xdr:col>
      <xdr:colOff>38100</xdr:colOff>
      <xdr:row>40</xdr:row>
      <xdr:rowOff>54338</xdr:rowOff>
    </xdr:to>
    <xdr:sp macro="" textlink="">
      <xdr:nvSpPr>
        <xdr:cNvPr id="118" name="フローチャート: 判断 117"/>
        <xdr:cNvSpPr/>
      </xdr:nvSpPr>
      <xdr:spPr>
        <a:xfrm>
          <a:off x="8699500" y="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112007</xdr:rowOff>
    </xdr:from>
    <xdr:to>
      <xdr:col>41</xdr:col>
      <xdr:colOff>101600</xdr:colOff>
      <xdr:row>40</xdr:row>
      <xdr:rowOff>42157</xdr:rowOff>
    </xdr:to>
    <xdr:sp macro="" textlink="">
      <xdr:nvSpPr>
        <xdr:cNvPr id="119" name="フローチャート: 判断 118"/>
        <xdr:cNvSpPr/>
      </xdr:nvSpPr>
      <xdr:spPr>
        <a:xfrm>
          <a:off x="7810500" y="67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117264</xdr:rowOff>
    </xdr:from>
    <xdr:to>
      <xdr:col>36</xdr:col>
      <xdr:colOff>165100</xdr:colOff>
      <xdr:row>40</xdr:row>
      <xdr:rowOff>47414</xdr:rowOff>
    </xdr:to>
    <xdr:sp macro="" textlink="">
      <xdr:nvSpPr>
        <xdr:cNvPr id="120" name="フローチャート: 判断 119"/>
        <xdr:cNvSpPr/>
      </xdr:nvSpPr>
      <xdr:spPr>
        <a:xfrm>
          <a:off x="6921500" y="680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121412</xdr:rowOff>
    </xdr:from>
    <xdr:to>
      <xdr:col>55</xdr:col>
      <xdr:colOff>50800</xdr:colOff>
      <xdr:row>38</xdr:row>
      <xdr:rowOff>51562</xdr:rowOff>
    </xdr:to>
    <xdr:sp macro="" textlink="">
      <xdr:nvSpPr>
        <xdr:cNvPr id="126" name="楕円 125"/>
        <xdr:cNvSpPr/>
      </xdr:nvSpPr>
      <xdr:spPr>
        <a:xfrm>
          <a:off x="104267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144289</xdr:rowOff>
    </xdr:from>
    <xdr:ext cx="534377" cy="259045"/>
    <xdr:sp macro="" textlink="">
      <xdr:nvSpPr>
        <xdr:cNvPr id="127" name="【道路】&#10;一人当たり延長該当値テキスト"/>
        <xdr:cNvSpPr txBox="1"/>
      </xdr:nvSpPr>
      <xdr:spPr>
        <a:xfrm>
          <a:off x="10515600" y="63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135912</xdr:rowOff>
    </xdr:from>
    <xdr:to>
      <xdr:col>50</xdr:col>
      <xdr:colOff>165100</xdr:colOff>
      <xdr:row>38</xdr:row>
      <xdr:rowOff>66062</xdr:rowOff>
    </xdr:to>
    <xdr:sp macro="" textlink="">
      <xdr:nvSpPr>
        <xdr:cNvPr id="128" name="楕円 127"/>
        <xdr:cNvSpPr/>
      </xdr:nvSpPr>
      <xdr:spPr>
        <a:xfrm>
          <a:off x="9588500" y="64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xdr:rowOff>
    </xdr:from>
    <xdr:to>
      <xdr:col>55</xdr:col>
      <xdr:colOff>0</xdr:colOff>
      <xdr:row>38</xdr:row>
      <xdr:rowOff>15262</xdr:rowOff>
    </xdr:to>
    <xdr:cxnSp macro="">
      <xdr:nvCxnSpPr>
        <xdr:cNvPr id="129" name="直線コネクタ 128"/>
        <xdr:cNvCxnSpPr/>
      </xdr:nvCxnSpPr>
      <xdr:spPr>
        <a:xfrm flipV="1">
          <a:off x="9639300" y="6515862"/>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151783</xdr:rowOff>
    </xdr:from>
    <xdr:to>
      <xdr:col>46</xdr:col>
      <xdr:colOff>38100</xdr:colOff>
      <xdr:row>38</xdr:row>
      <xdr:rowOff>81933</xdr:rowOff>
    </xdr:to>
    <xdr:sp macro="" textlink="">
      <xdr:nvSpPr>
        <xdr:cNvPr id="130" name="楕円 129"/>
        <xdr:cNvSpPr/>
      </xdr:nvSpPr>
      <xdr:spPr>
        <a:xfrm>
          <a:off x="8699500" y="64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15262</xdr:rowOff>
    </xdr:from>
    <xdr:to>
      <xdr:col>50</xdr:col>
      <xdr:colOff>114300</xdr:colOff>
      <xdr:row>38</xdr:row>
      <xdr:rowOff>31133</xdr:rowOff>
    </xdr:to>
    <xdr:cxnSp macro="">
      <xdr:nvCxnSpPr>
        <xdr:cNvPr id="131" name="直線コネクタ 130"/>
        <xdr:cNvCxnSpPr/>
      </xdr:nvCxnSpPr>
      <xdr:spPr>
        <a:xfrm flipV="1">
          <a:off x="8750300" y="6530362"/>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32" name="n_1aveValue【道路】&#10;一人当たり延長"/>
        <xdr:cNvSpPr txBox="1"/>
      </xdr:nvSpPr>
      <xdr:spPr>
        <a:xfrm>
          <a:off x="9359411" y="66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45465</xdr:rowOff>
    </xdr:from>
    <xdr:ext cx="534377" cy="259045"/>
    <xdr:sp macro="" textlink="">
      <xdr:nvSpPr>
        <xdr:cNvPr id="133" name="n_2aveValue【道路】&#10;一人当たり延長"/>
        <xdr:cNvSpPr txBox="1"/>
      </xdr:nvSpPr>
      <xdr:spPr>
        <a:xfrm>
          <a:off x="8483111" y="69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58684</xdr:rowOff>
    </xdr:from>
    <xdr:ext cx="534377" cy="259045"/>
    <xdr:sp macro="" textlink="">
      <xdr:nvSpPr>
        <xdr:cNvPr id="134" name="n_3aveValue【道路】&#10;一人当たり延長"/>
        <xdr:cNvSpPr txBox="1"/>
      </xdr:nvSpPr>
      <xdr:spPr>
        <a:xfrm>
          <a:off x="7594111" y="65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63941</xdr:rowOff>
    </xdr:from>
    <xdr:ext cx="534377" cy="259045"/>
    <xdr:sp macro="" textlink="">
      <xdr:nvSpPr>
        <xdr:cNvPr id="135" name="n_4aveValue【道路】&#10;一人当たり延長"/>
        <xdr:cNvSpPr txBox="1"/>
      </xdr:nvSpPr>
      <xdr:spPr>
        <a:xfrm>
          <a:off x="6705111" y="657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82589</xdr:rowOff>
    </xdr:from>
    <xdr:ext cx="534377" cy="259045"/>
    <xdr:sp macro="" textlink="">
      <xdr:nvSpPr>
        <xdr:cNvPr id="136" name="n_1mainValue【道路】&#10;一人当たり延長"/>
        <xdr:cNvSpPr txBox="1"/>
      </xdr:nvSpPr>
      <xdr:spPr>
        <a:xfrm>
          <a:off x="9359411" y="62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98460</xdr:rowOff>
    </xdr:from>
    <xdr:ext cx="534377" cy="259045"/>
    <xdr:sp macro="" textlink="">
      <xdr:nvSpPr>
        <xdr:cNvPr id="137" name="n_2mainValue【道路】&#10;一人当たり延長"/>
        <xdr:cNvSpPr txBox="1"/>
      </xdr:nvSpPr>
      <xdr:spPr>
        <a:xfrm>
          <a:off x="8483111" y="62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8" name="テキスト ボックス 15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60" name="直線コネクタ 159"/>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2" name="直線コネクタ 16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63"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64" name="直線コネクタ 163"/>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1795</xdr:rowOff>
    </xdr:from>
    <xdr:ext cx="405111" cy="259045"/>
    <xdr:sp macro="" textlink="">
      <xdr:nvSpPr>
        <xdr:cNvPr id="165" name="【橋りょう・トンネル】&#10;有形固定資産減価償却率平均値テキスト"/>
        <xdr:cNvSpPr txBox="1"/>
      </xdr:nvSpPr>
      <xdr:spPr>
        <a:xfrm>
          <a:off x="4673600" y="1046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66" name="フローチャート: 判断 165"/>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67" name="フローチャート: 判断 166"/>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xdr:rowOff>
    </xdr:from>
    <xdr:to>
      <xdr:col>15</xdr:col>
      <xdr:colOff>101600</xdr:colOff>
      <xdr:row>61</xdr:row>
      <xdr:rowOff>103378</xdr:rowOff>
    </xdr:to>
    <xdr:sp macro="" textlink="">
      <xdr:nvSpPr>
        <xdr:cNvPr id="168" name="フローチャート: 判断 167"/>
        <xdr:cNvSpPr/>
      </xdr:nvSpPr>
      <xdr:spPr>
        <a:xfrm>
          <a:off x="2857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69" name="フローチャート: 判断 168"/>
        <xdr:cNvSpPr/>
      </xdr:nvSpPr>
      <xdr:spPr>
        <a:xfrm>
          <a:off x="196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70" name="フローチャート: 判断 169"/>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76" name="楕円 175"/>
        <xdr:cNvSpPr/>
      </xdr:nvSpPr>
      <xdr:spPr>
        <a:xfrm>
          <a:off x="4584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19067</xdr:rowOff>
    </xdr:from>
    <xdr:ext cx="405111" cy="259045"/>
    <xdr:sp macro="" textlink="">
      <xdr:nvSpPr>
        <xdr:cNvPr id="177" name="【橋りょう・トンネル】&#10;有形固定資産減価償却率該当値テキスト"/>
        <xdr:cNvSpPr txBox="1"/>
      </xdr:nvSpPr>
      <xdr:spPr>
        <a:xfrm>
          <a:off x="4673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26924</xdr:rowOff>
    </xdr:from>
    <xdr:to>
      <xdr:col>20</xdr:col>
      <xdr:colOff>38100</xdr:colOff>
      <xdr:row>62</xdr:row>
      <xdr:rowOff>128524</xdr:rowOff>
    </xdr:to>
    <xdr:sp macro="" textlink="">
      <xdr:nvSpPr>
        <xdr:cNvPr id="178" name="楕円 177"/>
        <xdr:cNvSpPr/>
      </xdr:nvSpPr>
      <xdr:spPr>
        <a:xfrm>
          <a:off x="3746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77724</xdr:rowOff>
    </xdr:from>
    <xdr:to>
      <xdr:col>24</xdr:col>
      <xdr:colOff>63500</xdr:colOff>
      <xdr:row>62</xdr:row>
      <xdr:rowOff>91440</xdr:rowOff>
    </xdr:to>
    <xdr:cxnSp macro="">
      <xdr:nvCxnSpPr>
        <xdr:cNvPr id="179" name="直線コネクタ 178"/>
        <xdr:cNvCxnSpPr/>
      </xdr:nvCxnSpPr>
      <xdr:spPr>
        <a:xfrm>
          <a:off x="3797300" y="107076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54356</xdr:rowOff>
    </xdr:from>
    <xdr:to>
      <xdr:col>15</xdr:col>
      <xdr:colOff>101600</xdr:colOff>
      <xdr:row>60</xdr:row>
      <xdr:rowOff>155956</xdr:rowOff>
    </xdr:to>
    <xdr:sp macro="" textlink="">
      <xdr:nvSpPr>
        <xdr:cNvPr id="180" name="楕円 179"/>
        <xdr:cNvSpPr/>
      </xdr:nvSpPr>
      <xdr:spPr>
        <a:xfrm>
          <a:off x="2857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105156</xdr:rowOff>
    </xdr:from>
    <xdr:to>
      <xdr:col>19</xdr:col>
      <xdr:colOff>177800</xdr:colOff>
      <xdr:row>62</xdr:row>
      <xdr:rowOff>77724</xdr:rowOff>
    </xdr:to>
    <xdr:cxnSp macro="">
      <xdr:nvCxnSpPr>
        <xdr:cNvPr id="181" name="直線コネクタ 180"/>
        <xdr:cNvCxnSpPr/>
      </xdr:nvCxnSpPr>
      <xdr:spPr>
        <a:xfrm>
          <a:off x="2908300" y="1039215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74185</xdr:rowOff>
    </xdr:from>
    <xdr:ext cx="405111" cy="259045"/>
    <xdr:sp macro="" textlink="">
      <xdr:nvSpPr>
        <xdr:cNvPr id="182" name="n_1aveValue【橋りょう・トンネル】&#10;有形固定資産減価償却率"/>
        <xdr:cNvSpPr txBox="1"/>
      </xdr:nvSpPr>
      <xdr:spPr>
        <a:xfrm>
          <a:off x="3582044" y="1036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94505</xdr:rowOff>
    </xdr:from>
    <xdr:ext cx="405111" cy="259045"/>
    <xdr:sp macro="" textlink="">
      <xdr:nvSpPr>
        <xdr:cNvPr id="183" name="n_2aveValue【橋りょう・トンネル】&#10;有形固定資産減価償却率"/>
        <xdr:cNvSpPr txBox="1"/>
      </xdr:nvSpPr>
      <xdr:spPr>
        <a:xfrm>
          <a:off x="2705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135907</xdr:rowOff>
    </xdr:from>
    <xdr:ext cx="405111" cy="259045"/>
    <xdr:sp macro="" textlink="">
      <xdr:nvSpPr>
        <xdr:cNvPr id="184" name="n_3aveValue【橋りょう・トンネル】&#10;有形固定資産減価償却率"/>
        <xdr:cNvSpPr txBox="1"/>
      </xdr:nvSpPr>
      <xdr:spPr>
        <a:xfrm>
          <a:off x="1816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85" name="n_4aveValue【橋りょう・トンネル】&#10;有形固定資産減価償却率"/>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119651</xdr:rowOff>
    </xdr:from>
    <xdr:ext cx="405111" cy="259045"/>
    <xdr:sp macro="" textlink="">
      <xdr:nvSpPr>
        <xdr:cNvPr id="186" name="n_1mainValue【橋りょう・トンネル】&#10;有形固定資産減価償却率"/>
        <xdr:cNvSpPr txBox="1"/>
      </xdr:nvSpPr>
      <xdr:spPr>
        <a:xfrm>
          <a:off x="3582044" y="1074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1033</xdr:rowOff>
    </xdr:from>
    <xdr:ext cx="405111" cy="259045"/>
    <xdr:sp macro="" textlink="">
      <xdr:nvSpPr>
        <xdr:cNvPr id="187" name="n_2mainValue【橋りょう・トンネル】&#10;有形固定資産減価償却率"/>
        <xdr:cNvSpPr txBox="1"/>
      </xdr:nvSpPr>
      <xdr:spPr>
        <a:xfrm>
          <a:off x="2705744" y="101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1" name="テキスト ボックス 20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3" name="テキスト ボックス 20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5" name="テキスト ボックス 20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11" name="直線コネクタ 210"/>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12" name="【橋りょう・トンネル】&#10;一人当たり有形固定資産（償却資産）額最小値テキスト"/>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13" name="直線コネクタ 212"/>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14" name="【橋りょう・トンネル】&#10;一人当たり有形固定資産（償却資産）額最大値テキスト"/>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15" name="直線コネクタ 214"/>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16" name="【橋りょう・トンネル】&#10;一人当たり有形固定資産（償却資産）額平均値テキスト"/>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17" name="フローチャート: 判断 216"/>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18" name="フローチャート: 判断 217"/>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119913</xdr:rowOff>
    </xdr:from>
    <xdr:to>
      <xdr:col>46</xdr:col>
      <xdr:colOff>38100</xdr:colOff>
      <xdr:row>64</xdr:row>
      <xdr:rowOff>50063</xdr:rowOff>
    </xdr:to>
    <xdr:sp macro="" textlink="">
      <xdr:nvSpPr>
        <xdr:cNvPr id="219" name="フローチャート: 判断 218"/>
        <xdr:cNvSpPr/>
      </xdr:nvSpPr>
      <xdr:spPr>
        <a:xfrm>
          <a:off x="8699500" y="1092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120264</xdr:rowOff>
    </xdr:from>
    <xdr:to>
      <xdr:col>41</xdr:col>
      <xdr:colOff>101600</xdr:colOff>
      <xdr:row>64</xdr:row>
      <xdr:rowOff>50414</xdr:rowOff>
    </xdr:to>
    <xdr:sp macro="" textlink="">
      <xdr:nvSpPr>
        <xdr:cNvPr id="220" name="フローチャート: 判断 219"/>
        <xdr:cNvSpPr/>
      </xdr:nvSpPr>
      <xdr:spPr>
        <a:xfrm>
          <a:off x="7810500" y="1092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120762</xdr:rowOff>
    </xdr:from>
    <xdr:to>
      <xdr:col>36</xdr:col>
      <xdr:colOff>165100</xdr:colOff>
      <xdr:row>64</xdr:row>
      <xdr:rowOff>50912</xdr:rowOff>
    </xdr:to>
    <xdr:sp macro="" textlink="">
      <xdr:nvSpPr>
        <xdr:cNvPr id="221" name="フローチャート: 判断 220"/>
        <xdr:cNvSpPr/>
      </xdr:nvSpPr>
      <xdr:spPr>
        <a:xfrm>
          <a:off x="6921500" y="1092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124015</xdr:rowOff>
    </xdr:from>
    <xdr:to>
      <xdr:col>55</xdr:col>
      <xdr:colOff>50800</xdr:colOff>
      <xdr:row>64</xdr:row>
      <xdr:rowOff>54165</xdr:rowOff>
    </xdr:to>
    <xdr:sp macro="" textlink="">
      <xdr:nvSpPr>
        <xdr:cNvPr id="227" name="楕円 226"/>
        <xdr:cNvSpPr/>
      </xdr:nvSpPr>
      <xdr:spPr>
        <a:xfrm>
          <a:off x="10426700" y="109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38942</xdr:rowOff>
    </xdr:from>
    <xdr:ext cx="599010" cy="259045"/>
    <xdr:sp macro="" textlink="">
      <xdr:nvSpPr>
        <xdr:cNvPr id="228" name="【橋りょう・トンネル】&#10;一人当たり有形固定資産（償却資産）額該当値テキスト"/>
        <xdr:cNvSpPr txBox="1"/>
      </xdr:nvSpPr>
      <xdr:spPr>
        <a:xfrm>
          <a:off x="10515600" y="1084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125761</xdr:rowOff>
    </xdr:from>
    <xdr:to>
      <xdr:col>50</xdr:col>
      <xdr:colOff>165100</xdr:colOff>
      <xdr:row>64</xdr:row>
      <xdr:rowOff>55911</xdr:rowOff>
    </xdr:to>
    <xdr:sp macro="" textlink="">
      <xdr:nvSpPr>
        <xdr:cNvPr id="229" name="楕円 228"/>
        <xdr:cNvSpPr/>
      </xdr:nvSpPr>
      <xdr:spPr>
        <a:xfrm>
          <a:off x="9588500" y="109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3365</xdr:rowOff>
    </xdr:from>
    <xdr:to>
      <xdr:col>55</xdr:col>
      <xdr:colOff>0</xdr:colOff>
      <xdr:row>64</xdr:row>
      <xdr:rowOff>5111</xdr:rowOff>
    </xdr:to>
    <xdr:cxnSp macro="">
      <xdr:nvCxnSpPr>
        <xdr:cNvPr id="230" name="直線コネクタ 229"/>
        <xdr:cNvCxnSpPr/>
      </xdr:nvCxnSpPr>
      <xdr:spPr>
        <a:xfrm flipV="1">
          <a:off x="9639300" y="10976165"/>
          <a:ext cx="8382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124457</xdr:rowOff>
    </xdr:from>
    <xdr:to>
      <xdr:col>46</xdr:col>
      <xdr:colOff>38100</xdr:colOff>
      <xdr:row>64</xdr:row>
      <xdr:rowOff>54607</xdr:rowOff>
    </xdr:to>
    <xdr:sp macro="" textlink="">
      <xdr:nvSpPr>
        <xdr:cNvPr id="231" name="楕円 230"/>
        <xdr:cNvSpPr/>
      </xdr:nvSpPr>
      <xdr:spPr>
        <a:xfrm>
          <a:off x="8699500" y="109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3807</xdr:rowOff>
    </xdr:from>
    <xdr:to>
      <xdr:col>50</xdr:col>
      <xdr:colOff>114300</xdr:colOff>
      <xdr:row>64</xdr:row>
      <xdr:rowOff>5111</xdr:rowOff>
    </xdr:to>
    <xdr:cxnSp macro="">
      <xdr:nvCxnSpPr>
        <xdr:cNvPr id="232" name="直線コネクタ 231"/>
        <xdr:cNvCxnSpPr/>
      </xdr:nvCxnSpPr>
      <xdr:spPr>
        <a:xfrm>
          <a:off x="8750300" y="10976607"/>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33" name="n_1aveValue【橋りょう・トンネル】&#10;一人当たり有形固定資産（償却資産）額"/>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66590</xdr:rowOff>
    </xdr:from>
    <xdr:ext cx="599010" cy="259045"/>
    <xdr:sp macro="" textlink="">
      <xdr:nvSpPr>
        <xdr:cNvPr id="234" name="n_2aveValue【橋りょう・トンネル】&#10;一人当たり有形固定資産（償却資産）額"/>
        <xdr:cNvSpPr txBox="1"/>
      </xdr:nvSpPr>
      <xdr:spPr>
        <a:xfrm>
          <a:off x="8450795" y="1069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66941</xdr:rowOff>
    </xdr:from>
    <xdr:ext cx="599010" cy="259045"/>
    <xdr:sp macro="" textlink="">
      <xdr:nvSpPr>
        <xdr:cNvPr id="235" name="n_3aveValue【橋りょう・トンネル】&#10;一人当たり有形固定資産（償却資産）額"/>
        <xdr:cNvSpPr txBox="1"/>
      </xdr:nvSpPr>
      <xdr:spPr>
        <a:xfrm>
          <a:off x="7561795" y="1069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67439</xdr:rowOff>
    </xdr:from>
    <xdr:ext cx="599010" cy="259045"/>
    <xdr:sp macro="" textlink="">
      <xdr:nvSpPr>
        <xdr:cNvPr id="236" name="n_4aveValue【橋りょう・トンネル】&#10;一人当たり有形固定資産（償却資産）額"/>
        <xdr:cNvSpPr txBox="1"/>
      </xdr:nvSpPr>
      <xdr:spPr>
        <a:xfrm>
          <a:off x="6672795" y="1069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47038</xdr:rowOff>
    </xdr:from>
    <xdr:ext cx="599010" cy="259045"/>
    <xdr:sp macro="" textlink="">
      <xdr:nvSpPr>
        <xdr:cNvPr id="237" name="n_1mainValue【橋りょう・トンネル】&#10;一人当たり有形固定資産（償却資産）額"/>
        <xdr:cNvSpPr txBox="1"/>
      </xdr:nvSpPr>
      <xdr:spPr>
        <a:xfrm>
          <a:off x="9327095" y="1101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45734</xdr:rowOff>
    </xdr:from>
    <xdr:ext cx="599010" cy="259045"/>
    <xdr:sp macro="" textlink="">
      <xdr:nvSpPr>
        <xdr:cNvPr id="238" name="n_2mainValue【橋りょう・トンネル】&#10;一人当たり有形固定資産（償却資産）額"/>
        <xdr:cNvSpPr txBox="1"/>
      </xdr:nvSpPr>
      <xdr:spPr>
        <a:xfrm>
          <a:off x="8450795" y="1101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1" name="テキスト ボックス 25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1" name="テキスト ボックス 26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64" name="直線コネクタ 263"/>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65" name="【公営住宅】&#10;有形固定資産減価償却率最小値テキスト"/>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66" name="直線コネクタ 265"/>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67" name="【公営住宅】&#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68" name="直線コネクタ 267"/>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119215</xdr:rowOff>
    </xdr:from>
    <xdr:ext cx="405111" cy="259045"/>
    <xdr:sp macro="" textlink="">
      <xdr:nvSpPr>
        <xdr:cNvPr id="269" name="【公営住宅】&#10;有形固定資産減価償却率平均値テキスト"/>
        <xdr:cNvSpPr txBox="1"/>
      </xdr:nvSpPr>
      <xdr:spPr>
        <a:xfrm>
          <a:off x="4673600" y="1434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70" name="フローチャート: 判断 269"/>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71" name="フローチャート: 判断 270"/>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139156</xdr:rowOff>
    </xdr:from>
    <xdr:to>
      <xdr:col>15</xdr:col>
      <xdr:colOff>101600</xdr:colOff>
      <xdr:row>84</xdr:row>
      <xdr:rowOff>69306</xdr:rowOff>
    </xdr:to>
    <xdr:sp macro="" textlink="">
      <xdr:nvSpPr>
        <xdr:cNvPr id="272" name="フローチャート: 判断 271"/>
        <xdr:cNvSpPr/>
      </xdr:nvSpPr>
      <xdr:spPr>
        <a:xfrm>
          <a:off x="28575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73" name="フローチャート: 判断 272"/>
        <xdr:cNvSpPr/>
      </xdr:nvSpPr>
      <xdr:spPr>
        <a:xfrm>
          <a:off x="196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82006</xdr:rowOff>
    </xdr:from>
    <xdr:to>
      <xdr:col>6</xdr:col>
      <xdr:colOff>38100</xdr:colOff>
      <xdr:row>84</xdr:row>
      <xdr:rowOff>12156</xdr:rowOff>
    </xdr:to>
    <xdr:sp macro="" textlink="">
      <xdr:nvSpPr>
        <xdr:cNvPr id="274" name="フローチャート: 判断 273"/>
        <xdr:cNvSpPr/>
      </xdr:nvSpPr>
      <xdr:spPr>
        <a:xfrm>
          <a:off x="1079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158750</xdr:rowOff>
    </xdr:from>
    <xdr:to>
      <xdr:col>24</xdr:col>
      <xdr:colOff>114300</xdr:colOff>
      <xdr:row>79</xdr:row>
      <xdr:rowOff>88900</xdr:rowOff>
    </xdr:to>
    <xdr:sp macro="" textlink="">
      <xdr:nvSpPr>
        <xdr:cNvPr id="280" name="楕円 279"/>
        <xdr:cNvSpPr/>
      </xdr:nvSpPr>
      <xdr:spPr>
        <a:xfrm>
          <a:off x="4584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10177</xdr:rowOff>
    </xdr:from>
    <xdr:ext cx="405111" cy="259045"/>
    <xdr:sp macro="" textlink="">
      <xdr:nvSpPr>
        <xdr:cNvPr id="281" name="【公営住宅】&#10;有形固定資産減価償却率該当値テキスト"/>
        <xdr:cNvSpPr txBox="1"/>
      </xdr:nvSpPr>
      <xdr:spPr>
        <a:xfrm>
          <a:off x="4673600"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114663</xdr:rowOff>
    </xdr:from>
    <xdr:to>
      <xdr:col>20</xdr:col>
      <xdr:colOff>38100</xdr:colOff>
      <xdr:row>79</xdr:row>
      <xdr:rowOff>44813</xdr:rowOff>
    </xdr:to>
    <xdr:sp macro="" textlink="">
      <xdr:nvSpPr>
        <xdr:cNvPr id="282" name="楕円 281"/>
        <xdr:cNvSpPr/>
      </xdr:nvSpPr>
      <xdr:spPr>
        <a:xfrm>
          <a:off x="3746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165463</xdr:rowOff>
    </xdr:from>
    <xdr:to>
      <xdr:col>24</xdr:col>
      <xdr:colOff>63500</xdr:colOff>
      <xdr:row>79</xdr:row>
      <xdr:rowOff>38100</xdr:rowOff>
    </xdr:to>
    <xdr:cxnSp macro="">
      <xdr:nvCxnSpPr>
        <xdr:cNvPr id="283" name="直線コネクタ 282"/>
        <xdr:cNvCxnSpPr/>
      </xdr:nvCxnSpPr>
      <xdr:spPr>
        <a:xfrm>
          <a:off x="3797300" y="1353856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68943</xdr:rowOff>
    </xdr:from>
    <xdr:to>
      <xdr:col>15</xdr:col>
      <xdr:colOff>101600</xdr:colOff>
      <xdr:row>78</xdr:row>
      <xdr:rowOff>170543</xdr:rowOff>
    </xdr:to>
    <xdr:sp macro="" textlink="">
      <xdr:nvSpPr>
        <xdr:cNvPr id="284" name="楕円 283"/>
        <xdr:cNvSpPr/>
      </xdr:nvSpPr>
      <xdr:spPr>
        <a:xfrm>
          <a:off x="2857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119743</xdr:rowOff>
    </xdr:from>
    <xdr:to>
      <xdr:col>19</xdr:col>
      <xdr:colOff>177800</xdr:colOff>
      <xdr:row>78</xdr:row>
      <xdr:rowOff>165463</xdr:rowOff>
    </xdr:to>
    <xdr:cxnSp macro="">
      <xdr:nvCxnSpPr>
        <xdr:cNvPr id="285" name="直線コネクタ 284"/>
        <xdr:cNvCxnSpPr/>
      </xdr:nvCxnSpPr>
      <xdr:spPr>
        <a:xfrm>
          <a:off x="2908300" y="134928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34307</xdr:rowOff>
    </xdr:from>
    <xdr:ext cx="405111" cy="259045"/>
    <xdr:sp macro="" textlink="">
      <xdr:nvSpPr>
        <xdr:cNvPr id="286" name="n_1aveValue【公営住宅】&#10;有形固定資産減価償却率"/>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60433</xdr:rowOff>
    </xdr:from>
    <xdr:ext cx="405111" cy="259045"/>
    <xdr:sp macro="" textlink="">
      <xdr:nvSpPr>
        <xdr:cNvPr id="287" name="n_2aveValue【公営住宅】&#10;有形固定資産減価償却率"/>
        <xdr:cNvSpPr txBox="1"/>
      </xdr:nvSpPr>
      <xdr:spPr>
        <a:xfrm>
          <a:off x="2705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66239</xdr:rowOff>
    </xdr:from>
    <xdr:ext cx="405111" cy="259045"/>
    <xdr:sp macro="" textlink="">
      <xdr:nvSpPr>
        <xdr:cNvPr id="288" name="n_3aveValue【公営住宅】&#10;有形固定資産減価償却率"/>
        <xdr:cNvSpPr txBox="1"/>
      </xdr:nvSpPr>
      <xdr:spPr>
        <a:xfrm>
          <a:off x="1816744" y="1412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28683</xdr:rowOff>
    </xdr:from>
    <xdr:ext cx="405111" cy="259045"/>
    <xdr:sp macro="" textlink="">
      <xdr:nvSpPr>
        <xdr:cNvPr id="289" name="n_4aveValue【公営住宅】&#10;有形固定資産減価償却率"/>
        <xdr:cNvSpPr txBox="1"/>
      </xdr:nvSpPr>
      <xdr:spPr>
        <a:xfrm>
          <a:off x="927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61340</xdr:rowOff>
    </xdr:from>
    <xdr:ext cx="405111" cy="259045"/>
    <xdr:sp macro="" textlink="">
      <xdr:nvSpPr>
        <xdr:cNvPr id="290" name="n_1mainValue【公営住宅】&#10;有形固定資産減価償却率"/>
        <xdr:cNvSpPr txBox="1"/>
      </xdr:nvSpPr>
      <xdr:spPr>
        <a:xfrm>
          <a:off x="35820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15620</xdr:rowOff>
    </xdr:from>
    <xdr:ext cx="405111" cy="259045"/>
    <xdr:sp macro="" textlink="">
      <xdr:nvSpPr>
        <xdr:cNvPr id="291" name="n_2mainValue【公営住宅】&#10;有形固定資産減価償却率"/>
        <xdr:cNvSpPr txBox="1"/>
      </xdr:nvSpPr>
      <xdr:spPr>
        <a:xfrm>
          <a:off x="27057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2" name="直線コネクタ 30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3" name="テキスト ボックス 30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4" name="直線コネクタ 30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5" name="テキスト ボックス 30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6" name="直線コネクタ 30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7" name="テキスト ボックス 30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8" name="直線コネクタ 30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9" name="テキスト ボックス 30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13" name="直線コネクタ 312"/>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1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15" name="直線コネクタ 31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16" name="【公営住宅】&#10;一人当たり面積最大値テキスト"/>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17" name="直線コネクタ 316"/>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127119</xdr:rowOff>
    </xdr:from>
    <xdr:ext cx="469744" cy="259045"/>
    <xdr:sp macro="" textlink="">
      <xdr:nvSpPr>
        <xdr:cNvPr id="318" name="【公営住宅】&#10;一人当たり面積平均値テキスト"/>
        <xdr:cNvSpPr txBox="1"/>
      </xdr:nvSpPr>
      <xdr:spPr>
        <a:xfrm>
          <a:off x="10515600" y="143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19" name="フローチャート: 判断 318"/>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20" name="フローチャート: 判断 319"/>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94284</xdr:rowOff>
    </xdr:from>
    <xdr:to>
      <xdr:col>46</xdr:col>
      <xdr:colOff>38100</xdr:colOff>
      <xdr:row>85</xdr:row>
      <xdr:rowOff>24434</xdr:rowOff>
    </xdr:to>
    <xdr:sp macro="" textlink="">
      <xdr:nvSpPr>
        <xdr:cNvPr id="321" name="フローチャート: 判断 320"/>
        <xdr:cNvSpPr/>
      </xdr:nvSpPr>
      <xdr:spPr>
        <a:xfrm>
          <a:off x="86995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86970</xdr:rowOff>
    </xdr:from>
    <xdr:to>
      <xdr:col>41</xdr:col>
      <xdr:colOff>101600</xdr:colOff>
      <xdr:row>85</xdr:row>
      <xdr:rowOff>17120</xdr:rowOff>
    </xdr:to>
    <xdr:sp macro="" textlink="">
      <xdr:nvSpPr>
        <xdr:cNvPr id="322" name="フローチャート: 判断 321"/>
        <xdr:cNvSpPr/>
      </xdr:nvSpPr>
      <xdr:spPr>
        <a:xfrm>
          <a:off x="7810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89255</xdr:rowOff>
    </xdr:from>
    <xdr:to>
      <xdr:col>36</xdr:col>
      <xdr:colOff>165100</xdr:colOff>
      <xdr:row>85</xdr:row>
      <xdr:rowOff>19405</xdr:rowOff>
    </xdr:to>
    <xdr:sp macro="" textlink="">
      <xdr:nvSpPr>
        <xdr:cNvPr id="323" name="フローチャート: 判断 322"/>
        <xdr:cNvSpPr/>
      </xdr:nvSpPr>
      <xdr:spPr>
        <a:xfrm>
          <a:off x="6921500" y="1449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108916</xdr:rowOff>
    </xdr:from>
    <xdr:to>
      <xdr:col>55</xdr:col>
      <xdr:colOff>50800</xdr:colOff>
      <xdr:row>78</xdr:row>
      <xdr:rowOff>39066</xdr:rowOff>
    </xdr:to>
    <xdr:sp macro="" textlink="">
      <xdr:nvSpPr>
        <xdr:cNvPr id="329" name="楕円 328"/>
        <xdr:cNvSpPr/>
      </xdr:nvSpPr>
      <xdr:spPr>
        <a:xfrm>
          <a:off x="10426700" y="133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61943</xdr:rowOff>
    </xdr:from>
    <xdr:ext cx="469744" cy="259045"/>
    <xdr:sp macro="" textlink="">
      <xdr:nvSpPr>
        <xdr:cNvPr id="330" name="【公営住宅】&#10;一人当たり面積該当値テキスト"/>
        <xdr:cNvSpPr txBox="1"/>
      </xdr:nvSpPr>
      <xdr:spPr>
        <a:xfrm>
          <a:off x="10515600"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129490</xdr:rowOff>
    </xdr:from>
    <xdr:to>
      <xdr:col>50</xdr:col>
      <xdr:colOff>165100</xdr:colOff>
      <xdr:row>78</xdr:row>
      <xdr:rowOff>59640</xdr:rowOff>
    </xdr:to>
    <xdr:sp macro="" textlink="">
      <xdr:nvSpPr>
        <xdr:cNvPr id="331" name="楕円 330"/>
        <xdr:cNvSpPr/>
      </xdr:nvSpPr>
      <xdr:spPr>
        <a:xfrm>
          <a:off x="9588500" y="133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159716</xdr:rowOff>
    </xdr:from>
    <xdr:to>
      <xdr:col>55</xdr:col>
      <xdr:colOff>0</xdr:colOff>
      <xdr:row>78</xdr:row>
      <xdr:rowOff>8840</xdr:rowOff>
    </xdr:to>
    <xdr:cxnSp macro="">
      <xdr:nvCxnSpPr>
        <xdr:cNvPr id="332" name="直線コネクタ 331"/>
        <xdr:cNvCxnSpPr/>
      </xdr:nvCxnSpPr>
      <xdr:spPr>
        <a:xfrm flipV="1">
          <a:off x="9639300" y="1336136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159665</xdr:rowOff>
    </xdr:from>
    <xdr:to>
      <xdr:col>46</xdr:col>
      <xdr:colOff>38100</xdr:colOff>
      <xdr:row>78</xdr:row>
      <xdr:rowOff>89815</xdr:rowOff>
    </xdr:to>
    <xdr:sp macro="" textlink="">
      <xdr:nvSpPr>
        <xdr:cNvPr id="333" name="楕円 332"/>
        <xdr:cNvSpPr/>
      </xdr:nvSpPr>
      <xdr:spPr>
        <a:xfrm>
          <a:off x="8699500" y="133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8840</xdr:rowOff>
    </xdr:from>
    <xdr:to>
      <xdr:col>50</xdr:col>
      <xdr:colOff>114300</xdr:colOff>
      <xdr:row>78</xdr:row>
      <xdr:rowOff>39015</xdr:rowOff>
    </xdr:to>
    <xdr:cxnSp macro="">
      <xdr:nvCxnSpPr>
        <xdr:cNvPr id="334" name="直線コネクタ 333"/>
        <xdr:cNvCxnSpPr/>
      </xdr:nvCxnSpPr>
      <xdr:spPr>
        <a:xfrm flipV="1">
          <a:off x="8750300" y="1338194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35"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xdr:rowOff>
    </xdr:from>
    <xdr:ext cx="469744" cy="259045"/>
    <xdr:sp macro="" textlink="">
      <xdr:nvSpPr>
        <xdr:cNvPr id="336" name="n_2aveValue【公営住宅】&#10;一人当たり面積"/>
        <xdr:cNvSpPr txBox="1"/>
      </xdr:nvSpPr>
      <xdr:spPr>
        <a:xfrm>
          <a:off x="8515427" y="1458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33647</xdr:rowOff>
    </xdr:from>
    <xdr:ext cx="469744" cy="259045"/>
    <xdr:sp macro="" textlink="">
      <xdr:nvSpPr>
        <xdr:cNvPr id="337" name="n_3aveValue【公営住宅】&#10;一人当たり面積"/>
        <xdr:cNvSpPr txBox="1"/>
      </xdr:nvSpPr>
      <xdr:spPr>
        <a:xfrm>
          <a:off x="76264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35932</xdr:rowOff>
    </xdr:from>
    <xdr:ext cx="469744" cy="259045"/>
    <xdr:sp macro="" textlink="">
      <xdr:nvSpPr>
        <xdr:cNvPr id="338" name="n_4aveValue【公営住宅】&#10;一人当たり面積"/>
        <xdr:cNvSpPr txBox="1"/>
      </xdr:nvSpPr>
      <xdr:spPr>
        <a:xfrm>
          <a:off x="6737427" y="1426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76167</xdr:rowOff>
    </xdr:from>
    <xdr:ext cx="469744" cy="259045"/>
    <xdr:sp macro="" textlink="">
      <xdr:nvSpPr>
        <xdr:cNvPr id="339" name="n_1mainValue【公営住宅】&#10;一人当たり面積"/>
        <xdr:cNvSpPr txBox="1"/>
      </xdr:nvSpPr>
      <xdr:spPr>
        <a:xfrm>
          <a:off x="9391727" y="1310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106342</xdr:rowOff>
    </xdr:from>
    <xdr:ext cx="469744" cy="259045"/>
    <xdr:sp macro="" textlink="">
      <xdr:nvSpPr>
        <xdr:cNvPr id="340" name="n_2mainValue【公営住宅】&#10;一人当たり面積"/>
        <xdr:cNvSpPr txBox="1"/>
      </xdr:nvSpPr>
      <xdr:spPr>
        <a:xfrm>
          <a:off x="8515427" y="1313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7" name="テキスト ボックス 36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68" name="直線コネクタ 36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69" name="テキスト ボックス 368"/>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0" name="直線コネクタ 36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1" name="テキスト ボックス 37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2" name="直線コネクタ 37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3" name="テキスト ボックス 37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4" name="直線コネクタ 37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5" name="テキスト ボックス 37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77" name="テキスト ボックス 37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379" name="直線コネクタ 378"/>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380" name="【認定こども園・幼稚園・保育所】&#10;有形固定資産減価償却率最小値テキスト"/>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381" name="直線コネクタ 380"/>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382" name="【認定こども園・幼稚園・保育所】&#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383" name="直線コネクタ 382"/>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95267</xdr:rowOff>
    </xdr:from>
    <xdr:ext cx="405111" cy="259045"/>
    <xdr:sp macro="" textlink="">
      <xdr:nvSpPr>
        <xdr:cNvPr id="384" name="【認定こども園・幼稚園・保育所】&#10;有形固定資産減価償却率平均値テキスト"/>
        <xdr:cNvSpPr txBox="1"/>
      </xdr:nvSpPr>
      <xdr:spPr>
        <a:xfrm>
          <a:off x="16357600" y="609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385" name="フローチャート: 判断 384"/>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386" name="フローチャート: 判断 385"/>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112268</xdr:rowOff>
    </xdr:from>
    <xdr:to>
      <xdr:col>76</xdr:col>
      <xdr:colOff>165100</xdr:colOff>
      <xdr:row>37</xdr:row>
      <xdr:rowOff>42418</xdr:rowOff>
    </xdr:to>
    <xdr:sp macro="" textlink="">
      <xdr:nvSpPr>
        <xdr:cNvPr id="387" name="フローチャート: 判断 386"/>
        <xdr:cNvSpPr/>
      </xdr:nvSpPr>
      <xdr:spPr>
        <a:xfrm>
          <a:off x="14541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388" name="フローチャート: 判断 387"/>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64262</xdr:rowOff>
    </xdr:from>
    <xdr:to>
      <xdr:col>67</xdr:col>
      <xdr:colOff>101600</xdr:colOff>
      <xdr:row>36</xdr:row>
      <xdr:rowOff>165862</xdr:rowOff>
    </xdr:to>
    <xdr:sp macro="" textlink="">
      <xdr:nvSpPr>
        <xdr:cNvPr id="389" name="フローチャート: 判断 388"/>
        <xdr:cNvSpPr/>
      </xdr:nvSpPr>
      <xdr:spPr>
        <a:xfrm>
          <a:off x="12763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25400</xdr:rowOff>
    </xdr:from>
    <xdr:to>
      <xdr:col>85</xdr:col>
      <xdr:colOff>177800</xdr:colOff>
      <xdr:row>35</xdr:row>
      <xdr:rowOff>127000</xdr:rowOff>
    </xdr:to>
    <xdr:sp macro="" textlink="">
      <xdr:nvSpPr>
        <xdr:cNvPr id="395" name="楕円 394"/>
        <xdr:cNvSpPr/>
      </xdr:nvSpPr>
      <xdr:spPr>
        <a:xfrm>
          <a:off x="16268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48277</xdr:rowOff>
    </xdr:from>
    <xdr:ext cx="405111" cy="259045"/>
    <xdr:sp macro="" textlink="">
      <xdr:nvSpPr>
        <xdr:cNvPr id="396" name="【認定こども園・幼稚園・保育所】&#10;有形固定資産減価償却率該当値テキスト"/>
        <xdr:cNvSpPr txBox="1"/>
      </xdr:nvSpPr>
      <xdr:spPr>
        <a:xfrm>
          <a:off x="16357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43688</xdr:rowOff>
    </xdr:from>
    <xdr:to>
      <xdr:col>81</xdr:col>
      <xdr:colOff>101600</xdr:colOff>
      <xdr:row>35</xdr:row>
      <xdr:rowOff>145288</xdr:rowOff>
    </xdr:to>
    <xdr:sp macro="" textlink="">
      <xdr:nvSpPr>
        <xdr:cNvPr id="397" name="楕円 396"/>
        <xdr:cNvSpPr/>
      </xdr:nvSpPr>
      <xdr:spPr>
        <a:xfrm>
          <a:off x="15430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76200</xdr:rowOff>
    </xdr:from>
    <xdr:to>
      <xdr:col>85</xdr:col>
      <xdr:colOff>127000</xdr:colOff>
      <xdr:row>35</xdr:row>
      <xdr:rowOff>94488</xdr:rowOff>
    </xdr:to>
    <xdr:cxnSp macro="">
      <xdr:nvCxnSpPr>
        <xdr:cNvPr id="398" name="直線コネクタ 397"/>
        <xdr:cNvCxnSpPr/>
      </xdr:nvCxnSpPr>
      <xdr:spPr>
        <a:xfrm flipV="1">
          <a:off x="15481300" y="607695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155702</xdr:rowOff>
    </xdr:from>
    <xdr:to>
      <xdr:col>76</xdr:col>
      <xdr:colOff>165100</xdr:colOff>
      <xdr:row>35</xdr:row>
      <xdr:rowOff>85852</xdr:rowOff>
    </xdr:to>
    <xdr:sp macro="" textlink="">
      <xdr:nvSpPr>
        <xdr:cNvPr id="399" name="楕円 398"/>
        <xdr:cNvSpPr/>
      </xdr:nvSpPr>
      <xdr:spPr>
        <a:xfrm>
          <a:off x="14541500" y="59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35052</xdr:rowOff>
    </xdr:from>
    <xdr:to>
      <xdr:col>81</xdr:col>
      <xdr:colOff>50800</xdr:colOff>
      <xdr:row>35</xdr:row>
      <xdr:rowOff>94488</xdr:rowOff>
    </xdr:to>
    <xdr:cxnSp macro="">
      <xdr:nvCxnSpPr>
        <xdr:cNvPr id="400" name="直線コネクタ 399"/>
        <xdr:cNvCxnSpPr/>
      </xdr:nvCxnSpPr>
      <xdr:spPr>
        <a:xfrm>
          <a:off x="14592300" y="603580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154703</xdr:rowOff>
    </xdr:from>
    <xdr:ext cx="405111" cy="259045"/>
    <xdr:sp macro="" textlink="">
      <xdr:nvSpPr>
        <xdr:cNvPr id="401" name="n_1aveValue【認定こども園・幼稚園・保育所】&#10;有形固定資産減価償却率"/>
        <xdr:cNvSpPr txBox="1"/>
      </xdr:nvSpPr>
      <xdr:spPr>
        <a:xfrm>
          <a:off x="15266044" y="615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33545</xdr:rowOff>
    </xdr:from>
    <xdr:ext cx="405111" cy="259045"/>
    <xdr:sp macro="" textlink="">
      <xdr:nvSpPr>
        <xdr:cNvPr id="402" name="n_2aveValue【認定こども園・幼稚園・保育所】&#10;有形固定資産減価償却率"/>
        <xdr:cNvSpPr txBox="1"/>
      </xdr:nvSpPr>
      <xdr:spPr>
        <a:xfrm>
          <a:off x="14389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03" name="n_3aveValue【認定こども園・幼稚園・保育所】&#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10939</xdr:rowOff>
    </xdr:from>
    <xdr:ext cx="405111" cy="259045"/>
    <xdr:sp macro="" textlink="">
      <xdr:nvSpPr>
        <xdr:cNvPr id="404" name="n_4aveValue【認定こども園・幼稚園・保育所】&#10;有形固定資産減価償却率"/>
        <xdr:cNvSpPr txBox="1"/>
      </xdr:nvSpPr>
      <xdr:spPr>
        <a:xfrm>
          <a:off x="12611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161815</xdr:rowOff>
    </xdr:from>
    <xdr:ext cx="405111" cy="259045"/>
    <xdr:sp macro="" textlink="">
      <xdr:nvSpPr>
        <xdr:cNvPr id="405" name="n_1mainValue【認定こども園・幼稚園・保育所】&#10;有形固定資産減価償却率"/>
        <xdr:cNvSpPr txBox="1"/>
      </xdr:nvSpPr>
      <xdr:spPr>
        <a:xfrm>
          <a:off x="152660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102379</xdr:rowOff>
    </xdr:from>
    <xdr:ext cx="405111" cy="259045"/>
    <xdr:sp macro="" textlink="">
      <xdr:nvSpPr>
        <xdr:cNvPr id="406" name="n_2mainValue【認定こども園・幼稚園・保育所】&#10;有形固定資産減価償却率"/>
        <xdr:cNvSpPr txBox="1"/>
      </xdr:nvSpPr>
      <xdr:spPr>
        <a:xfrm>
          <a:off x="14389744" y="576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7" name="直線コネクタ 41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8" name="テキスト ボックス 41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9" name="直線コネクタ 41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0" name="テキスト ボックス 41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1" name="直線コネクタ 42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2" name="テキスト ボックス 42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3" name="直線コネクタ 42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4" name="テキスト ボックス 42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5" name="直線コネクタ 42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6" name="テキスト ボックス 42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7" name="直線コネクタ 42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8" name="テキスト ボックス 42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32" name="直線コネクタ 431"/>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33"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34" name="直線コネクタ 433"/>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35" name="【認定こども園・幼稚園・保育所】&#10;一人当たり面積最大値テキスト"/>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36" name="直線コネクタ 435"/>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5460</xdr:rowOff>
    </xdr:from>
    <xdr:ext cx="469744" cy="259045"/>
    <xdr:sp macro="" textlink="">
      <xdr:nvSpPr>
        <xdr:cNvPr id="437" name="【認定こども園・幼稚園・保育所】&#10;一人当たり面積平均値テキスト"/>
        <xdr:cNvSpPr txBox="1"/>
      </xdr:nvSpPr>
      <xdr:spPr>
        <a:xfrm>
          <a:off x="22199600" y="6692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38" name="フローチャート: 判断 437"/>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39" name="フローチャート: 判断 438"/>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82550</xdr:rowOff>
    </xdr:from>
    <xdr:to>
      <xdr:col>107</xdr:col>
      <xdr:colOff>101600</xdr:colOff>
      <xdr:row>40</xdr:row>
      <xdr:rowOff>12700</xdr:rowOff>
    </xdr:to>
    <xdr:sp macro="" textlink="">
      <xdr:nvSpPr>
        <xdr:cNvPr id="440" name="フローチャート: 判断 439"/>
        <xdr:cNvSpPr/>
      </xdr:nvSpPr>
      <xdr:spPr>
        <a:xfrm>
          <a:off x="20383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56424</xdr:rowOff>
    </xdr:from>
    <xdr:to>
      <xdr:col>102</xdr:col>
      <xdr:colOff>165100</xdr:colOff>
      <xdr:row>39</xdr:row>
      <xdr:rowOff>158024</xdr:rowOff>
    </xdr:to>
    <xdr:sp macro="" textlink="">
      <xdr:nvSpPr>
        <xdr:cNvPr id="441" name="フローチャート: 判断 440"/>
        <xdr:cNvSpPr/>
      </xdr:nvSpPr>
      <xdr:spPr>
        <a:xfrm>
          <a:off x="194945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62956</xdr:rowOff>
    </xdr:from>
    <xdr:to>
      <xdr:col>98</xdr:col>
      <xdr:colOff>38100</xdr:colOff>
      <xdr:row>39</xdr:row>
      <xdr:rowOff>164556</xdr:rowOff>
    </xdr:to>
    <xdr:sp macro="" textlink="">
      <xdr:nvSpPr>
        <xdr:cNvPr id="442" name="フローチャート: 判断 441"/>
        <xdr:cNvSpPr/>
      </xdr:nvSpPr>
      <xdr:spPr>
        <a:xfrm>
          <a:off x="18605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48" name="楕円 447"/>
        <xdr:cNvSpPr/>
      </xdr:nvSpPr>
      <xdr:spPr>
        <a:xfrm>
          <a:off x="22110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7455</xdr:rowOff>
    </xdr:from>
    <xdr:ext cx="469744" cy="259045"/>
    <xdr:sp macro="" textlink="">
      <xdr:nvSpPr>
        <xdr:cNvPr id="449" name="【認定こども園・幼稚園・保育所】&#10;一人当たり面積該当値テキスト"/>
        <xdr:cNvSpPr txBox="1"/>
      </xdr:nvSpPr>
      <xdr:spPr>
        <a:xfrm>
          <a:off x="22199600" y="65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80917</xdr:rowOff>
    </xdr:from>
    <xdr:to>
      <xdr:col>112</xdr:col>
      <xdr:colOff>38100</xdr:colOff>
      <xdr:row>39</xdr:row>
      <xdr:rowOff>11067</xdr:rowOff>
    </xdr:to>
    <xdr:sp macro="" textlink="">
      <xdr:nvSpPr>
        <xdr:cNvPr id="450" name="楕円 449"/>
        <xdr:cNvSpPr/>
      </xdr:nvSpPr>
      <xdr:spPr>
        <a:xfrm>
          <a:off x="21272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131717</xdr:rowOff>
    </xdr:from>
    <xdr:to>
      <xdr:col>116</xdr:col>
      <xdr:colOff>63500</xdr:colOff>
      <xdr:row>39</xdr:row>
      <xdr:rowOff>35378</xdr:rowOff>
    </xdr:to>
    <xdr:cxnSp macro="">
      <xdr:nvCxnSpPr>
        <xdr:cNvPr id="451" name="直線コネクタ 450"/>
        <xdr:cNvCxnSpPr/>
      </xdr:nvCxnSpPr>
      <xdr:spPr>
        <a:xfrm>
          <a:off x="21323300" y="6646817"/>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74385</xdr:rowOff>
    </xdr:from>
    <xdr:to>
      <xdr:col>107</xdr:col>
      <xdr:colOff>101600</xdr:colOff>
      <xdr:row>39</xdr:row>
      <xdr:rowOff>4535</xdr:rowOff>
    </xdr:to>
    <xdr:sp macro="" textlink="">
      <xdr:nvSpPr>
        <xdr:cNvPr id="452" name="楕円 451"/>
        <xdr:cNvSpPr/>
      </xdr:nvSpPr>
      <xdr:spPr>
        <a:xfrm>
          <a:off x="20383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125185</xdr:rowOff>
    </xdr:from>
    <xdr:to>
      <xdr:col>111</xdr:col>
      <xdr:colOff>177800</xdr:colOff>
      <xdr:row>38</xdr:row>
      <xdr:rowOff>131717</xdr:rowOff>
    </xdr:to>
    <xdr:cxnSp macro="">
      <xdr:nvCxnSpPr>
        <xdr:cNvPr id="453" name="直線コネクタ 452"/>
        <xdr:cNvCxnSpPr/>
      </xdr:nvCxnSpPr>
      <xdr:spPr>
        <a:xfrm>
          <a:off x="20434300" y="66402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116494</xdr:rowOff>
    </xdr:from>
    <xdr:ext cx="469744" cy="259045"/>
    <xdr:sp macro="" textlink="">
      <xdr:nvSpPr>
        <xdr:cNvPr id="454" name="n_1aveValue【認定こども園・幼稚園・保育所】&#10;一人当たり面積"/>
        <xdr:cNvSpPr txBox="1"/>
      </xdr:nvSpPr>
      <xdr:spPr>
        <a:xfrm>
          <a:off x="21075727"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3827</xdr:rowOff>
    </xdr:from>
    <xdr:ext cx="469744" cy="259045"/>
    <xdr:sp macro="" textlink="">
      <xdr:nvSpPr>
        <xdr:cNvPr id="455" name="n_2aveValue【認定こども園・幼稚園・保育所】&#10;一人当たり面積"/>
        <xdr:cNvSpPr txBox="1"/>
      </xdr:nvSpPr>
      <xdr:spPr>
        <a:xfrm>
          <a:off x="20199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3101</xdr:rowOff>
    </xdr:from>
    <xdr:ext cx="469744" cy="259045"/>
    <xdr:sp macro="" textlink="">
      <xdr:nvSpPr>
        <xdr:cNvPr id="456" name="n_3aveValue【認定こども園・幼稚園・保育所】&#10;一人当たり面積"/>
        <xdr:cNvSpPr txBox="1"/>
      </xdr:nvSpPr>
      <xdr:spPr>
        <a:xfrm>
          <a:off x="19310427" y="65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9633</xdr:rowOff>
    </xdr:from>
    <xdr:ext cx="469744" cy="259045"/>
    <xdr:sp macro="" textlink="">
      <xdr:nvSpPr>
        <xdr:cNvPr id="457" name="n_4aveValue【認定こども園・幼稚園・保育所】&#10;一人当たり面積"/>
        <xdr:cNvSpPr txBox="1"/>
      </xdr:nvSpPr>
      <xdr:spPr>
        <a:xfrm>
          <a:off x="18421427" y="652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27594</xdr:rowOff>
    </xdr:from>
    <xdr:ext cx="469744" cy="259045"/>
    <xdr:sp macro="" textlink="">
      <xdr:nvSpPr>
        <xdr:cNvPr id="458" name="n_1mainValue【認定こども園・幼稚園・保育所】&#10;一人当たり面積"/>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21063</xdr:rowOff>
    </xdr:from>
    <xdr:ext cx="469744" cy="259045"/>
    <xdr:sp macro="" textlink="">
      <xdr:nvSpPr>
        <xdr:cNvPr id="459" name="n_2mainValue【認定こども園・幼稚園・保育所】&#10;一人当たり面積"/>
        <xdr:cNvSpPr txBox="1"/>
      </xdr:nvSpPr>
      <xdr:spPr>
        <a:xfrm>
          <a:off x="20199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0" name="テキスト ボックス 46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1" name="直線コネクタ 4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2" name="テキスト ボックス 47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3" name="直線コネクタ 4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4" name="テキスト ボックス 4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5" name="直線コネクタ 4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6" name="テキスト ボックス 4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7" name="直線コネクタ 4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8" name="テキスト ボックス 4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9" name="直線コネクタ 4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0" name="テキスト ボックス 4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2" name="テキスト ボックス 48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484" name="直線コネクタ 483"/>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485" name="【学校施設】&#10;有形固定資産減価償却率最小値テキスト"/>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486" name="直線コネクタ 485"/>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487" name="【学校施設】&#10;有形固定資産減価償却率最大値テキスト"/>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488" name="直線コネクタ 487"/>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170197</xdr:rowOff>
    </xdr:from>
    <xdr:ext cx="405111" cy="259045"/>
    <xdr:sp macro="" textlink="">
      <xdr:nvSpPr>
        <xdr:cNvPr id="489" name="【学校施設】&#10;有形固定資産減価償却率平均値テキスト"/>
        <xdr:cNvSpPr txBox="1"/>
      </xdr:nvSpPr>
      <xdr:spPr>
        <a:xfrm>
          <a:off x="16357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490" name="フローチャート: 判断 489"/>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91" name="フローチャート: 判断 49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57785</xdr:rowOff>
    </xdr:from>
    <xdr:to>
      <xdr:col>76</xdr:col>
      <xdr:colOff>165100</xdr:colOff>
      <xdr:row>60</xdr:row>
      <xdr:rowOff>159385</xdr:rowOff>
    </xdr:to>
    <xdr:sp macro="" textlink="">
      <xdr:nvSpPr>
        <xdr:cNvPr id="492" name="フローチャート: 判断 491"/>
        <xdr:cNvSpPr/>
      </xdr:nvSpPr>
      <xdr:spPr>
        <a:xfrm>
          <a:off x="14541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493" name="フローチャート: 判断 492"/>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94" name="フローチャート: 判断 493"/>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500" name="楕円 499"/>
        <xdr:cNvSpPr/>
      </xdr:nvSpPr>
      <xdr:spPr>
        <a:xfrm>
          <a:off x="16268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34307</xdr:rowOff>
    </xdr:from>
    <xdr:ext cx="405111" cy="259045"/>
    <xdr:sp macro="" textlink="">
      <xdr:nvSpPr>
        <xdr:cNvPr id="501" name="【学校施設】&#10;有形固定資産減価償却率該当値テキスト"/>
        <xdr:cNvSpPr txBox="1"/>
      </xdr:nvSpPr>
      <xdr:spPr>
        <a:xfrm>
          <a:off x="16357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23495</xdr:rowOff>
    </xdr:from>
    <xdr:to>
      <xdr:col>81</xdr:col>
      <xdr:colOff>101600</xdr:colOff>
      <xdr:row>61</xdr:row>
      <xdr:rowOff>125095</xdr:rowOff>
    </xdr:to>
    <xdr:sp macro="" textlink="">
      <xdr:nvSpPr>
        <xdr:cNvPr id="502" name="楕円 501"/>
        <xdr:cNvSpPr/>
      </xdr:nvSpPr>
      <xdr:spPr>
        <a:xfrm>
          <a:off x="15430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74295</xdr:rowOff>
    </xdr:from>
    <xdr:to>
      <xdr:col>85</xdr:col>
      <xdr:colOff>127000</xdr:colOff>
      <xdr:row>61</xdr:row>
      <xdr:rowOff>106680</xdr:rowOff>
    </xdr:to>
    <xdr:cxnSp macro="">
      <xdr:nvCxnSpPr>
        <xdr:cNvPr id="503" name="直線コネクタ 502"/>
        <xdr:cNvCxnSpPr/>
      </xdr:nvCxnSpPr>
      <xdr:spPr>
        <a:xfrm>
          <a:off x="15481300" y="105327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504" name="楕円 503"/>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61</xdr:row>
      <xdr:rowOff>74295</xdr:rowOff>
    </xdr:to>
    <xdr:cxnSp macro="">
      <xdr:nvCxnSpPr>
        <xdr:cNvPr id="505" name="直線コネクタ 504"/>
        <xdr:cNvCxnSpPr/>
      </xdr:nvCxnSpPr>
      <xdr:spPr>
        <a:xfrm>
          <a:off x="14592300" y="104984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06"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4462</xdr:rowOff>
    </xdr:from>
    <xdr:ext cx="405111" cy="259045"/>
    <xdr:sp macro="" textlink="">
      <xdr:nvSpPr>
        <xdr:cNvPr id="507" name="n_2aveValue【学校施設】&#10;有形固定資産減価償却率"/>
        <xdr:cNvSpPr txBox="1"/>
      </xdr:nvSpPr>
      <xdr:spPr>
        <a:xfrm>
          <a:off x="14389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154957</xdr:rowOff>
    </xdr:from>
    <xdr:ext cx="405111" cy="259045"/>
    <xdr:sp macro="" textlink="">
      <xdr:nvSpPr>
        <xdr:cNvPr id="508" name="n_3aveValue【学校施設】&#10;有形固定資産減価償却率"/>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09"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116222</xdr:rowOff>
    </xdr:from>
    <xdr:ext cx="405111" cy="259045"/>
    <xdr:sp macro="" textlink="">
      <xdr:nvSpPr>
        <xdr:cNvPr id="510" name="n_1mainValue【学校施設】&#10;有形固定資産減価償却率"/>
        <xdr:cNvSpPr txBox="1"/>
      </xdr:nvSpPr>
      <xdr:spPr>
        <a:xfrm>
          <a:off x="15266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511" name="n_2mainValue【学校施設】&#10;有形固定資産減価償却率"/>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3" name="直線コネクタ 52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4" name="テキスト ボックス 52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5" name="直線コネクタ 52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6" name="テキスト ボックス 52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7" name="直線コネクタ 5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8" name="テキスト ボックス 5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9" name="直線コネクタ 52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0" name="テキスト ボックス 52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1" name="直線コネクタ 53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2" name="テキスト ボックス 53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4" name="テキスト ボックス 5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36" name="直線コネクタ 535"/>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37" name="【学校施設】&#10;一人当たり面積最小値テキスト"/>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38" name="直線コネクタ 537"/>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39" name="【学校施設】&#10;一人当たり面積最大値テキスト"/>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40" name="直線コネクタ 539"/>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541" name="【学校施設】&#10;一人当たり面積平均値テキスト"/>
        <xdr:cNvSpPr txBox="1"/>
      </xdr:nvSpPr>
      <xdr:spPr>
        <a:xfrm>
          <a:off x="221996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42" name="フローチャート: 判断 541"/>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43" name="フローチャート: 判断 542"/>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34544</xdr:rowOff>
    </xdr:from>
    <xdr:to>
      <xdr:col>107</xdr:col>
      <xdr:colOff>101600</xdr:colOff>
      <xdr:row>61</xdr:row>
      <xdr:rowOff>136144</xdr:rowOff>
    </xdr:to>
    <xdr:sp macro="" textlink="">
      <xdr:nvSpPr>
        <xdr:cNvPr id="544" name="フローチャート: 判断 543"/>
        <xdr:cNvSpPr/>
      </xdr:nvSpPr>
      <xdr:spPr>
        <a:xfrm>
          <a:off x="20383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38354</xdr:rowOff>
    </xdr:from>
    <xdr:to>
      <xdr:col>102</xdr:col>
      <xdr:colOff>165100</xdr:colOff>
      <xdr:row>61</xdr:row>
      <xdr:rowOff>139954</xdr:rowOff>
    </xdr:to>
    <xdr:sp macro="" textlink="">
      <xdr:nvSpPr>
        <xdr:cNvPr id="545" name="フローチャート: 判断 544"/>
        <xdr:cNvSpPr/>
      </xdr:nvSpPr>
      <xdr:spPr>
        <a:xfrm>
          <a:off x="19494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74930</xdr:rowOff>
    </xdr:from>
    <xdr:to>
      <xdr:col>98</xdr:col>
      <xdr:colOff>38100</xdr:colOff>
      <xdr:row>62</xdr:row>
      <xdr:rowOff>5080</xdr:rowOff>
    </xdr:to>
    <xdr:sp macro="" textlink="">
      <xdr:nvSpPr>
        <xdr:cNvPr id="546" name="フローチャート: 判断 545"/>
        <xdr:cNvSpPr/>
      </xdr:nvSpPr>
      <xdr:spPr>
        <a:xfrm>
          <a:off x="18605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161036</xdr:rowOff>
    </xdr:from>
    <xdr:to>
      <xdr:col>116</xdr:col>
      <xdr:colOff>114300</xdr:colOff>
      <xdr:row>59</xdr:row>
      <xdr:rowOff>91186</xdr:rowOff>
    </xdr:to>
    <xdr:sp macro="" textlink="">
      <xdr:nvSpPr>
        <xdr:cNvPr id="552" name="楕円 551"/>
        <xdr:cNvSpPr/>
      </xdr:nvSpPr>
      <xdr:spPr>
        <a:xfrm>
          <a:off x="22110700" y="101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12463</xdr:rowOff>
    </xdr:from>
    <xdr:ext cx="469744" cy="259045"/>
    <xdr:sp macro="" textlink="">
      <xdr:nvSpPr>
        <xdr:cNvPr id="553" name="【学校施設】&#10;一人当たり面積該当値テキスト"/>
        <xdr:cNvSpPr txBox="1"/>
      </xdr:nvSpPr>
      <xdr:spPr>
        <a:xfrm>
          <a:off x="22199600"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19304</xdr:rowOff>
    </xdr:from>
    <xdr:to>
      <xdr:col>112</xdr:col>
      <xdr:colOff>38100</xdr:colOff>
      <xdr:row>59</xdr:row>
      <xdr:rowOff>120904</xdr:rowOff>
    </xdr:to>
    <xdr:sp macro="" textlink="">
      <xdr:nvSpPr>
        <xdr:cNvPr id="554" name="楕円 553"/>
        <xdr:cNvSpPr/>
      </xdr:nvSpPr>
      <xdr:spPr>
        <a:xfrm>
          <a:off x="21272500" y="101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40386</xdr:rowOff>
    </xdr:from>
    <xdr:to>
      <xdr:col>116</xdr:col>
      <xdr:colOff>63500</xdr:colOff>
      <xdr:row>59</xdr:row>
      <xdr:rowOff>70104</xdr:rowOff>
    </xdr:to>
    <xdr:cxnSp macro="">
      <xdr:nvCxnSpPr>
        <xdr:cNvPr id="555" name="直線コネクタ 554"/>
        <xdr:cNvCxnSpPr/>
      </xdr:nvCxnSpPr>
      <xdr:spPr>
        <a:xfrm flipV="1">
          <a:off x="21323300" y="1015593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48260</xdr:rowOff>
    </xdr:from>
    <xdr:to>
      <xdr:col>107</xdr:col>
      <xdr:colOff>101600</xdr:colOff>
      <xdr:row>59</xdr:row>
      <xdr:rowOff>149860</xdr:rowOff>
    </xdr:to>
    <xdr:sp macro="" textlink="">
      <xdr:nvSpPr>
        <xdr:cNvPr id="556" name="楕円 555"/>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70104</xdr:rowOff>
    </xdr:from>
    <xdr:to>
      <xdr:col>111</xdr:col>
      <xdr:colOff>177800</xdr:colOff>
      <xdr:row>59</xdr:row>
      <xdr:rowOff>99060</xdr:rowOff>
    </xdr:to>
    <xdr:cxnSp macro="">
      <xdr:nvCxnSpPr>
        <xdr:cNvPr id="557" name="直線コネクタ 556"/>
        <xdr:cNvCxnSpPr/>
      </xdr:nvCxnSpPr>
      <xdr:spPr>
        <a:xfrm flipV="1">
          <a:off x="20434300" y="101856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558" name="n_1aveValue【学校施設】&#10;一人当たり面積"/>
        <xdr:cNvSpPr txBox="1"/>
      </xdr:nvSpPr>
      <xdr:spPr>
        <a:xfrm>
          <a:off x="210757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127271</xdr:rowOff>
    </xdr:from>
    <xdr:ext cx="469744" cy="259045"/>
    <xdr:sp macro="" textlink="">
      <xdr:nvSpPr>
        <xdr:cNvPr id="559" name="n_2aveValue【学校施設】&#10;一人当たり面積"/>
        <xdr:cNvSpPr txBox="1"/>
      </xdr:nvSpPr>
      <xdr:spPr>
        <a:xfrm>
          <a:off x="201994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156481</xdr:rowOff>
    </xdr:from>
    <xdr:ext cx="469744" cy="259045"/>
    <xdr:sp macro="" textlink="">
      <xdr:nvSpPr>
        <xdr:cNvPr id="560" name="n_3aveValue【学校施設】&#10;一人当たり面積"/>
        <xdr:cNvSpPr txBox="1"/>
      </xdr:nvSpPr>
      <xdr:spPr>
        <a:xfrm>
          <a:off x="19310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21607</xdr:rowOff>
    </xdr:from>
    <xdr:ext cx="469744" cy="259045"/>
    <xdr:sp macro="" textlink="">
      <xdr:nvSpPr>
        <xdr:cNvPr id="561" name="n_4aveValue【学校施設】&#10;一人当たり面積"/>
        <xdr:cNvSpPr txBox="1"/>
      </xdr:nvSpPr>
      <xdr:spPr>
        <a:xfrm>
          <a:off x="18421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137431</xdr:rowOff>
    </xdr:from>
    <xdr:ext cx="469744" cy="259045"/>
    <xdr:sp macro="" textlink="">
      <xdr:nvSpPr>
        <xdr:cNvPr id="562" name="n_1mainValue【学校施設】&#10;一人当たり面積"/>
        <xdr:cNvSpPr txBox="1"/>
      </xdr:nvSpPr>
      <xdr:spPr>
        <a:xfrm>
          <a:off x="21075727" y="991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166387</xdr:rowOff>
    </xdr:from>
    <xdr:ext cx="469744" cy="259045"/>
    <xdr:sp macro="" textlink="">
      <xdr:nvSpPr>
        <xdr:cNvPr id="563" name="n_2mainValue【学校施設】&#10;一人当たり面積"/>
        <xdr:cNvSpPr txBox="1"/>
      </xdr:nvSpPr>
      <xdr:spPr>
        <a:xfrm>
          <a:off x="2019942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4" name="テキスト ボックス 57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6" name="テキスト ボックス 57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6" name="テキスト ボックス 58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89" name="直線コネクタ 588"/>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1" name="直線コネクタ 59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92"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93" name="直線コネクタ 592"/>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594" name="【児童館】&#10;有形固定資産減価償却率平均値テキスト"/>
        <xdr:cNvSpPr txBox="1"/>
      </xdr:nvSpPr>
      <xdr:spPr>
        <a:xfrm>
          <a:off x="16357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595" name="フローチャート: 判断 594"/>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596" name="フローチャート: 判断 595"/>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88537</xdr:rowOff>
    </xdr:from>
    <xdr:to>
      <xdr:col>76</xdr:col>
      <xdr:colOff>165100</xdr:colOff>
      <xdr:row>84</xdr:row>
      <xdr:rowOff>18687</xdr:rowOff>
    </xdr:to>
    <xdr:sp macro="" textlink="">
      <xdr:nvSpPr>
        <xdr:cNvPr id="597" name="フローチャート: 判断 596"/>
        <xdr:cNvSpPr/>
      </xdr:nvSpPr>
      <xdr:spPr>
        <a:xfrm>
          <a:off x="145415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598" name="フローチャート: 判断 597"/>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599" name="フローチャート: 判断 598"/>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3629</xdr:rowOff>
    </xdr:from>
    <xdr:to>
      <xdr:col>85</xdr:col>
      <xdr:colOff>177800</xdr:colOff>
      <xdr:row>80</xdr:row>
      <xdr:rowOff>105229</xdr:rowOff>
    </xdr:to>
    <xdr:sp macro="" textlink="">
      <xdr:nvSpPr>
        <xdr:cNvPr id="605" name="楕円 604"/>
        <xdr:cNvSpPr/>
      </xdr:nvSpPr>
      <xdr:spPr>
        <a:xfrm>
          <a:off x="16268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26506</xdr:rowOff>
    </xdr:from>
    <xdr:ext cx="405111" cy="259045"/>
    <xdr:sp macro="" textlink="">
      <xdr:nvSpPr>
        <xdr:cNvPr id="606" name="【児童館】&#10;有形固定資産減価償却率該当値テキスト"/>
        <xdr:cNvSpPr txBox="1"/>
      </xdr:nvSpPr>
      <xdr:spPr>
        <a:xfrm>
          <a:off x="163576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147320</xdr:rowOff>
    </xdr:from>
    <xdr:to>
      <xdr:col>81</xdr:col>
      <xdr:colOff>101600</xdr:colOff>
      <xdr:row>80</xdr:row>
      <xdr:rowOff>77470</xdr:rowOff>
    </xdr:to>
    <xdr:sp macro="" textlink="">
      <xdr:nvSpPr>
        <xdr:cNvPr id="607" name="楕円 606"/>
        <xdr:cNvSpPr/>
      </xdr:nvSpPr>
      <xdr:spPr>
        <a:xfrm>
          <a:off x="1543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26670</xdr:rowOff>
    </xdr:from>
    <xdr:to>
      <xdr:col>85</xdr:col>
      <xdr:colOff>127000</xdr:colOff>
      <xdr:row>80</xdr:row>
      <xdr:rowOff>54429</xdr:rowOff>
    </xdr:to>
    <xdr:cxnSp macro="">
      <xdr:nvCxnSpPr>
        <xdr:cNvPr id="608" name="直線コネクタ 607"/>
        <xdr:cNvCxnSpPr/>
      </xdr:nvCxnSpPr>
      <xdr:spPr>
        <a:xfrm>
          <a:off x="15481300" y="1374267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119562</xdr:rowOff>
    </xdr:from>
    <xdr:to>
      <xdr:col>76</xdr:col>
      <xdr:colOff>165100</xdr:colOff>
      <xdr:row>80</xdr:row>
      <xdr:rowOff>49712</xdr:rowOff>
    </xdr:to>
    <xdr:sp macro="" textlink="">
      <xdr:nvSpPr>
        <xdr:cNvPr id="609" name="楕円 608"/>
        <xdr:cNvSpPr/>
      </xdr:nvSpPr>
      <xdr:spPr>
        <a:xfrm>
          <a:off x="14541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170362</xdr:rowOff>
    </xdr:from>
    <xdr:to>
      <xdr:col>81</xdr:col>
      <xdr:colOff>50800</xdr:colOff>
      <xdr:row>80</xdr:row>
      <xdr:rowOff>26670</xdr:rowOff>
    </xdr:to>
    <xdr:cxnSp macro="">
      <xdr:nvCxnSpPr>
        <xdr:cNvPr id="610" name="直線コネクタ 609"/>
        <xdr:cNvCxnSpPr/>
      </xdr:nvCxnSpPr>
      <xdr:spPr>
        <a:xfrm>
          <a:off x="14592300" y="137149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611" name="n_1aveValue【児童館】&#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9814</xdr:rowOff>
    </xdr:from>
    <xdr:ext cx="405111" cy="259045"/>
    <xdr:sp macro="" textlink="">
      <xdr:nvSpPr>
        <xdr:cNvPr id="612" name="n_2aveValue【児童館】&#10;有形固定資産減価償却率"/>
        <xdr:cNvSpPr txBox="1"/>
      </xdr:nvSpPr>
      <xdr:spPr>
        <a:xfrm>
          <a:off x="14389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13" name="n_3aveValue【児童館】&#10;有形固定資産減価償却率"/>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14" name="n_4aveValue【児童館】&#10;有形固定資産減価償却率"/>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93997</xdr:rowOff>
    </xdr:from>
    <xdr:ext cx="405111" cy="259045"/>
    <xdr:sp macro="" textlink="">
      <xdr:nvSpPr>
        <xdr:cNvPr id="615" name="n_1mainValue【児童館】&#10;有形固定資産減価償却率"/>
        <xdr:cNvSpPr txBox="1"/>
      </xdr:nvSpPr>
      <xdr:spPr>
        <a:xfrm>
          <a:off x="15266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66239</xdr:rowOff>
    </xdr:from>
    <xdr:ext cx="405111" cy="259045"/>
    <xdr:sp macro="" textlink="">
      <xdr:nvSpPr>
        <xdr:cNvPr id="616" name="n_2mainValue【児童館】&#10;有形固定資産減価償却率"/>
        <xdr:cNvSpPr txBox="1"/>
      </xdr:nvSpPr>
      <xdr:spPr>
        <a:xfrm>
          <a:off x="143897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7" name="直線コネクタ 62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8" name="テキスト ボックス 62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9" name="直線コネクタ 62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0" name="テキスト ボックス 62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1" name="直線コネクタ 63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2" name="テキスト ボックス 63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3" name="直線コネクタ 63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4" name="テキスト ボックス 63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5" name="直線コネクタ 63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6" name="テキスト ボックス 63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7" name="直線コネクタ 63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8" name="テキスト ボックス 63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642" name="直線コネクタ 641"/>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43"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44" name="直線コネクタ 64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645" name="【児童館】&#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646" name="直線コネクタ 645"/>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647"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48" name="フローチャート: 判断 647"/>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49" name="フローチャート: 判断 64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50" name="フローチャート: 判断 649"/>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651" name="フローチャート: 判断 650"/>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652" name="フローチャート: 判断 651"/>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117929</xdr:rowOff>
    </xdr:from>
    <xdr:to>
      <xdr:col>116</xdr:col>
      <xdr:colOff>114300</xdr:colOff>
      <xdr:row>85</xdr:row>
      <xdr:rowOff>48079</xdr:rowOff>
    </xdr:to>
    <xdr:sp macro="" textlink="">
      <xdr:nvSpPr>
        <xdr:cNvPr id="658" name="楕円 657"/>
        <xdr:cNvSpPr/>
      </xdr:nvSpPr>
      <xdr:spPr>
        <a:xfrm>
          <a:off x="22110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96356</xdr:rowOff>
    </xdr:from>
    <xdr:ext cx="469744" cy="259045"/>
    <xdr:sp macro="" textlink="">
      <xdr:nvSpPr>
        <xdr:cNvPr id="659" name="【児童館】&#10;一人当たり面積該当値テキスト"/>
        <xdr:cNvSpPr txBox="1"/>
      </xdr:nvSpPr>
      <xdr:spPr>
        <a:xfrm>
          <a:off x="22199600"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117929</xdr:rowOff>
    </xdr:from>
    <xdr:to>
      <xdr:col>112</xdr:col>
      <xdr:colOff>38100</xdr:colOff>
      <xdr:row>85</xdr:row>
      <xdr:rowOff>48079</xdr:rowOff>
    </xdr:to>
    <xdr:sp macro="" textlink="">
      <xdr:nvSpPr>
        <xdr:cNvPr id="660" name="楕円 659"/>
        <xdr:cNvSpPr/>
      </xdr:nvSpPr>
      <xdr:spPr>
        <a:xfrm>
          <a:off x="21272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168729</xdr:rowOff>
    </xdr:from>
    <xdr:to>
      <xdr:col>116</xdr:col>
      <xdr:colOff>63500</xdr:colOff>
      <xdr:row>84</xdr:row>
      <xdr:rowOff>168729</xdr:rowOff>
    </xdr:to>
    <xdr:cxnSp macro="">
      <xdr:nvCxnSpPr>
        <xdr:cNvPr id="661" name="直線コネクタ 660"/>
        <xdr:cNvCxnSpPr/>
      </xdr:nvCxnSpPr>
      <xdr:spPr>
        <a:xfrm>
          <a:off x="213233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662" name="楕円 661"/>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168729</xdr:rowOff>
    </xdr:from>
    <xdr:to>
      <xdr:col>111</xdr:col>
      <xdr:colOff>177800</xdr:colOff>
      <xdr:row>85</xdr:row>
      <xdr:rowOff>13607</xdr:rowOff>
    </xdr:to>
    <xdr:cxnSp macro="">
      <xdr:nvCxnSpPr>
        <xdr:cNvPr id="663" name="直線コネクタ 662"/>
        <xdr:cNvCxnSpPr/>
      </xdr:nvCxnSpPr>
      <xdr:spPr>
        <a:xfrm flipV="1">
          <a:off x="20434300" y="145705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64"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65"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666" name="n_3aveValue【児童館】&#10;一人当たり面積"/>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667" name="n_4aveValue【児童館】&#10;一人当たり面積"/>
        <xdr:cNvSpPr txBox="1"/>
      </xdr:nvSpPr>
      <xdr:spPr>
        <a:xfrm>
          <a:off x="18421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39206</xdr:rowOff>
    </xdr:from>
    <xdr:ext cx="469744" cy="259045"/>
    <xdr:sp macro="" textlink="">
      <xdr:nvSpPr>
        <xdr:cNvPr id="668" name="n_1mainValue【児童館】&#10;一人当たり面積"/>
        <xdr:cNvSpPr txBox="1"/>
      </xdr:nvSpPr>
      <xdr:spPr>
        <a:xfrm>
          <a:off x="210757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69" name="n_2mainValue【児童館】&#10;一人当たり面積"/>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8" name="テキスト ボックス 6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9" name="直線コネクタ 6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0" name="テキスト ボックス 67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1" name="直線コネクタ 6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2" name="テキスト ボックス 68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3" name="直線コネクタ 6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4" name="テキスト ボックス 6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5" name="直線コネクタ 6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6" name="テキスト ボックス 6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7" name="直線コネクタ 6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8" name="テキスト ボックス 6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9" name="直線コネクタ 6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0" name="テキスト ボックス 6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1" name="直線コネクタ 6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2" name="テキスト ボックス 69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695" name="直線コネクタ 694"/>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696" name="【公民館】&#10;有形固定資産減価償却率最小値テキスト"/>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697" name="直線コネクタ 696"/>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698" name="【公民館】&#10;有形固定資産減価償却率最大値テキスト"/>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699" name="直線コネクタ 698"/>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20156</xdr:rowOff>
    </xdr:from>
    <xdr:ext cx="405111" cy="259045"/>
    <xdr:sp macro="" textlink="">
      <xdr:nvSpPr>
        <xdr:cNvPr id="700" name="【公民館】&#10;有形固定資産減価償却率平均値テキスト"/>
        <xdr:cNvSpPr txBox="1"/>
      </xdr:nvSpPr>
      <xdr:spPr>
        <a:xfrm>
          <a:off x="16357600" y="1802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01" name="フローチャート: 判断 700"/>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702" name="フローチャート: 判断 701"/>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20501</xdr:rowOff>
    </xdr:from>
    <xdr:to>
      <xdr:col>76</xdr:col>
      <xdr:colOff>165100</xdr:colOff>
      <xdr:row>105</xdr:row>
      <xdr:rowOff>122101</xdr:rowOff>
    </xdr:to>
    <xdr:sp macro="" textlink="">
      <xdr:nvSpPr>
        <xdr:cNvPr id="703" name="フローチャート: 判断 702"/>
        <xdr:cNvSpPr/>
      </xdr:nvSpPr>
      <xdr:spPr>
        <a:xfrm>
          <a:off x="14541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704" name="フローチャート: 判断 703"/>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705" name="フローチャート: 判断 704"/>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33564</xdr:rowOff>
    </xdr:from>
    <xdr:to>
      <xdr:col>85</xdr:col>
      <xdr:colOff>177800</xdr:colOff>
      <xdr:row>102</xdr:row>
      <xdr:rowOff>135164</xdr:rowOff>
    </xdr:to>
    <xdr:sp macro="" textlink="">
      <xdr:nvSpPr>
        <xdr:cNvPr id="711" name="楕円 710"/>
        <xdr:cNvSpPr/>
      </xdr:nvSpPr>
      <xdr:spPr>
        <a:xfrm>
          <a:off x="162687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56441</xdr:rowOff>
    </xdr:from>
    <xdr:ext cx="405111" cy="259045"/>
    <xdr:sp macro="" textlink="">
      <xdr:nvSpPr>
        <xdr:cNvPr id="712" name="【公民館】&#10;有形固定資産減価償却率該当値テキスト"/>
        <xdr:cNvSpPr txBox="1"/>
      </xdr:nvSpPr>
      <xdr:spPr>
        <a:xfrm>
          <a:off x="16357600"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170724</xdr:rowOff>
    </xdr:from>
    <xdr:to>
      <xdr:col>81</xdr:col>
      <xdr:colOff>101600</xdr:colOff>
      <xdr:row>102</xdr:row>
      <xdr:rowOff>100874</xdr:rowOff>
    </xdr:to>
    <xdr:sp macro="" textlink="">
      <xdr:nvSpPr>
        <xdr:cNvPr id="713" name="楕円 712"/>
        <xdr:cNvSpPr/>
      </xdr:nvSpPr>
      <xdr:spPr>
        <a:xfrm>
          <a:off x="15430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50074</xdr:rowOff>
    </xdr:from>
    <xdr:to>
      <xdr:col>85</xdr:col>
      <xdr:colOff>127000</xdr:colOff>
      <xdr:row>102</xdr:row>
      <xdr:rowOff>84364</xdr:rowOff>
    </xdr:to>
    <xdr:cxnSp macro="">
      <xdr:nvCxnSpPr>
        <xdr:cNvPr id="714" name="直線コネクタ 713"/>
        <xdr:cNvCxnSpPr/>
      </xdr:nvCxnSpPr>
      <xdr:spPr>
        <a:xfrm>
          <a:off x="15481300" y="175379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15" name="楕円 714"/>
        <xdr:cNvSpPr/>
      </xdr:nvSpPr>
      <xdr:spPr>
        <a:xfrm>
          <a:off x="14541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50074</xdr:rowOff>
    </xdr:from>
    <xdr:to>
      <xdr:col>81</xdr:col>
      <xdr:colOff>50800</xdr:colOff>
      <xdr:row>106</xdr:row>
      <xdr:rowOff>4355</xdr:rowOff>
    </xdr:to>
    <xdr:cxnSp macro="">
      <xdr:nvCxnSpPr>
        <xdr:cNvPr id="716" name="直線コネクタ 715"/>
        <xdr:cNvCxnSpPr/>
      </xdr:nvCxnSpPr>
      <xdr:spPr>
        <a:xfrm flipV="1">
          <a:off x="14592300" y="17537974"/>
          <a:ext cx="889000" cy="6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87103</xdr:rowOff>
    </xdr:from>
    <xdr:ext cx="405111" cy="259045"/>
    <xdr:sp macro="" textlink="">
      <xdr:nvSpPr>
        <xdr:cNvPr id="717" name="n_1aveValue【公民館】&#10;有形固定資産減価償却率"/>
        <xdr:cNvSpPr txBox="1"/>
      </xdr:nvSpPr>
      <xdr:spPr>
        <a:xfrm>
          <a:off x="15266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138628</xdr:rowOff>
    </xdr:from>
    <xdr:ext cx="405111" cy="259045"/>
    <xdr:sp macro="" textlink="">
      <xdr:nvSpPr>
        <xdr:cNvPr id="718" name="n_2aveValue【公民館】&#10;有形固定資産減価償却率"/>
        <xdr:cNvSpPr txBox="1"/>
      </xdr:nvSpPr>
      <xdr:spPr>
        <a:xfrm>
          <a:off x="143897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120666</xdr:rowOff>
    </xdr:from>
    <xdr:ext cx="405111" cy="259045"/>
    <xdr:sp macro="" textlink="">
      <xdr:nvSpPr>
        <xdr:cNvPr id="719" name="n_3aveValue【公民館】&#10;有形固定資産減価償却率"/>
        <xdr:cNvSpPr txBox="1"/>
      </xdr:nvSpPr>
      <xdr:spPr>
        <a:xfrm>
          <a:off x="13500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720" name="n_4aveValue【公民館】&#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117401</xdr:rowOff>
    </xdr:from>
    <xdr:ext cx="405111" cy="259045"/>
    <xdr:sp macro="" textlink="">
      <xdr:nvSpPr>
        <xdr:cNvPr id="721" name="n_1mainValue【公民館】&#10;有形固定資産減価償却率"/>
        <xdr:cNvSpPr txBox="1"/>
      </xdr:nvSpPr>
      <xdr:spPr>
        <a:xfrm>
          <a:off x="152660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722" name="n_2mainValue【公民館】&#10;有形固定資産減価償却率"/>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3" name="正方形/長方形 7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4" name="正方形/長方形 7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5" name="正方形/長方形 7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6" name="正方形/長方形 7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7" name="正方形/長方形 7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8" name="正方形/長方形 7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9" name="正方形/長方形 7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0" name="正方形/長方形 7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1" name="テキスト ボックス 7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2" name="直線コネクタ 7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3" name="直線コネクタ 73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4" name="テキスト ボックス 73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5" name="直線コネクタ 73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6" name="テキスト ボックス 73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7" name="直線コネクタ 73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8" name="テキスト ボックス 73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9" name="直線コネクタ 73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0" name="テキスト ボックス 73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744" name="直線コネクタ 743"/>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45" name="【公民館】&#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46" name="直線コネクタ 745"/>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747"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748" name="直線コネクタ 747"/>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749" name="【公民館】&#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50" name="フローチャート: 判断 749"/>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751" name="フローチャート: 判断 750"/>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52" name="フローチャート: 判断 751"/>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53" name="フローチャート: 判断 752"/>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754" name="フローチャート: 判断 753"/>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45974</xdr:rowOff>
    </xdr:from>
    <xdr:to>
      <xdr:col>116</xdr:col>
      <xdr:colOff>114300</xdr:colOff>
      <xdr:row>104</xdr:row>
      <xdr:rowOff>147574</xdr:rowOff>
    </xdr:to>
    <xdr:sp macro="" textlink="">
      <xdr:nvSpPr>
        <xdr:cNvPr id="760" name="楕円 759"/>
        <xdr:cNvSpPr/>
      </xdr:nvSpPr>
      <xdr:spPr>
        <a:xfrm>
          <a:off x="221107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68851</xdr:rowOff>
    </xdr:from>
    <xdr:ext cx="469744" cy="259045"/>
    <xdr:sp macro="" textlink="">
      <xdr:nvSpPr>
        <xdr:cNvPr id="761" name="【公民館】&#10;一人当たり面積該当値テキスト"/>
        <xdr:cNvSpPr txBox="1"/>
      </xdr:nvSpPr>
      <xdr:spPr>
        <a:xfrm>
          <a:off x="22199600" y="177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59689</xdr:rowOff>
    </xdr:from>
    <xdr:to>
      <xdr:col>112</xdr:col>
      <xdr:colOff>38100</xdr:colOff>
      <xdr:row>104</xdr:row>
      <xdr:rowOff>161289</xdr:rowOff>
    </xdr:to>
    <xdr:sp macro="" textlink="">
      <xdr:nvSpPr>
        <xdr:cNvPr id="762" name="楕円 761"/>
        <xdr:cNvSpPr/>
      </xdr:nvSpPr>
      <xdr:spPr>
        <a:xfrm>
          <a:off x="2127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96774</xdr:rowOff>
    </xdr:from>
    <xdr:to>
      <xdr:col>116</xdr:col>
      <xdr:colOff>63500</xdr:colOff>
      <xdr:row>104</xdr:row>
      <xdr:rowOff>110489</xdr:rowOff>
    </xdr:to>
    <xdr:cxnSp macro="">
      <xdr:nvCxnSpPr>
        <xdr:cNvPr id="763" name="直線コネクタ 762"/>
        <xdr:cNvCxnSpPr/>
      </xdr:nvCxnSpPr>
      <xdr:spPr>
        <a:xfrm flipV="1">
          <a:off x="21323300" y="1792757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55118</xdr:rowOff>
    </xdr:from>
    <xdr:to>
      <xdr:col>107</xdr:col>
      <xdr:colOff>101600</xdr:colOff>
      <xdr:row>105</xdr:row>
      <xdr:rowOff>156718</xdr:rowOff>
    </xdr:to>
    <xdr:sp macro="" textlink="">
      <xdr:nvSpPr>
        <xdr:cNvPr id="764" name="楕円 763"/>
        <xdr:cNvSpPr/>
      </xdr:nvSpPr>
      <xdr:spPr>
        <a:xfrm>
          <a:off x="20383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110489</xdr:rowOff>
    </xdr:from>
    <xdr:to>
      <xdr:col>111</xdr:col>
      <xdr:colOff>177800</xdr:colOff>
      <xdr:row>105</xdr:row>
      <xdr:rowOff>105918</xdr:rowOff>
    </xdr:to>
    <xdr:cxnSp macro="">
      <xdr:nvCxnSpPr>
        <xdr:cNvPr id="765" name="直線コネクタ 764"/>
        <xdr:cNvCxnSpPr/>
      </xdr:nvCxnSpPr>
      <xdr:spPr>
        <a:xfrm flipV="1">
          <a:off x="20434300" y="17941289"/>
          <a:ext cx="8890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81551</xdr:rowOff>
    </xdr:from>
    <xdr:ext cx="469744" cy="259045"/>
    <xdr:sp macro="" textlink="">
      <xdr:nvSpPr>
        <xdr:cNvPr id="766" name="n_1aveValue【公民館】&#10;一人当たり面積"/>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767" name="n_2ave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768" name="n_3aveValue【公民館】&#10;一人当たり面積"/>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769" name="n_4aveValue【公民館】&#10;一人当たり面積"/>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6366</xdr:rowOff>
    </xdr:from>
    <xdr:ext cx="469744" cy="259045"/>
    <xdr:sp macro="" textlink="">
      <xdr:nvSpPr>
        <xdr:cNvPr id="770" name="n_1mainValue【公民館】&#10;一人当たり面積"/>
        <xdr:cNvSpPr txBox="1"/>
      </xdr:nvSpPr>
      <xdr:spPr>
        <a:xfrm>
          <a:off x="210757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1795</xdr:rowOff>
    </xdr:from>
    <xdr:ext cx="469744" cy="259045"/>
    <xdr:sp macro="" textlink="">
      <xdr:nvSpPr>
        <xdr:cNvPr id="771" name="n_2mainValue【公民館】&#10;一人当たり面積"/>
        <xdr:cNvSpPr txBox="1"/>
      </xdr:nvSpPr>
      <xdr:spPr>
        <a:xfrm>
          <a:off x="20199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類似団体と比較して、特に道路の有形固定資産減価償却率が高くなっている。 道路については、令和３年１２月に策定した気仙沼市道路整備計画（令和３～８年度）に基づいて、計画的に改良、維持補修を実施していくこととしている。</a:t>
          </a:r>
          <a:endParaRPr lang="ja-JP" altLang="ja-JP" sz="1400">
            <a:effectLst/>
          </a:endParaRPr>
        </a:p>
        <a:p>
          <a:r>
            <a:rPr kumimoji="1" lang="ja-JP" altLang="ja-JP" sz="1100">
              <a:solidFill>
                <a:schemeClr val="dk1"/>
              </a:solidFill>
              <a:effectLst/>
              <a:latin typeface="+mn-lt"/>
              <a:ea typeface="+mn-ea"/>
              <a:cs typeface="+mn-cs"/>
            </a:rPr>
            <a:t>公営住宅については、東日本大震災によって被災した市民の住居を確保するため、災害公営住宅を新たに</a:t>
          </a:r>
          <a:r>
            <a:rPr kumimoji="1" lang="en-US" altLang="ja-JP" sz="1100">
              <a:solidFill>
                <a:schemeClr val="dk1"/>
              </a:solidFill>
              <a:effectLst/>
              <a:latin typeface="+mn-lt"/>
              <a:ea typeface="+mn-ea"/>
              <a:cs typeface="+mn-cs"/>
            </a:rPr>
            <a:t>2,087</a:t>
          </a:r>
          <a:r>
            <a:rPr kumimoji="1" lang="ja-JP" altLang="ja-JP" sz="1100">
              <a:solidFill>
                <a:schemeClr val="dk1"/>
              </a:solidFill>
              <a:effectLst/>
              <a:latin typeface="+mn-lt"/>
              <a:ea typeface="+mn-ea"/>
              <a:cs typeface="+mn-cs"/>
            </a:rPr>
            <a:t>戸整備したため、類似団体と比較して有形固定資産減価償却率が低く、一人当たりの面積が大きくなっている。</a:t>
          </a:r>
          <a:endParaRPr lang="ja-JP" altLang="ja-JP" sz="1400">
            <a:effectLst/>
          </a:endParaRPr>
        </a:p>
        <a:p>
          <a:r>
            <a:rPr kumimoji="1" lang="ja-JP" altLang="ja-JP" sz="1100">
              <a:solidFill>
                <a:schemeClr val="dk1"/>
              </a:solidFill>
              <a:effectLst/>
              <a:latin typeface="+mn-lt"/>
              <a:ea typeface="+mn-ea"/>
              <a:cs typeface="+mn-cs"/>
            </a:rPr>
            <a:t>児童館については、老朽化した気仙沼児童館や被災した鹿折児童館を再建したことにより、 類似団体と比較して有形固定資産減価償却率が低くなっている。なお、それぞれ被災した気仙沼図書館、同じく被災した鹿折保育所（再建後は鹿折こども園）と合築することで、総延べ床面積の削減を図っている。</a:t>
          </a:r>
          <a:endParaRPr lang="ja-JP" altLang="ja-JP" sz="1400">
            <a:effectLst/>
          </a:endParaRPr>
        </a:p>
        <a:p>
          <a:r>
            <a:rPr kumimoji="1" lang="ja-JP" altLang="ja-JP" sz="1100">
              <a:solidFill>
                <a:schemeClr val="dk1"/>
              </a:solidFill>
              <a:effectLst/>
              <a:latin typeface="+mn-lt"/>
              <a:ea typeface="+mn-ea"/>
              <a:cs typeface="+mn-cs"/>
            </a:rPr>
            <a:t>公民館については，令和３年に被災した気仙沼中央公民館を再建したことにより，類似団体と比較して有形固定資産減価償却率が低くなっている。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58,926
58,300
332.44
55,766,176
52,806,193
2,562,568
18,539,799
30,391,993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xdr:cNvSpPr txBox="1"/>
      </xdr:nvSpPr>
      <xdr:spPr>
        <a:xfrm>
          <a:off x="4673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38117</xdr:rowOff>
    </xdr:from>
    <xdr:ext cx="405111" cy="259045"/>
    <xdr:sp macro="" textlink="">
      <xdr:nvSpPr>
        <xdr:cNvPr id="66" name="n_1aveValue【図書館】&#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23767</xdr:rowOff>
    </xdr:from>
    <xdr:to>
      <xdr:col>15</xdr:col>
      <xdr:colOff>101600</xdr:colOff>
      <xdr:row>37</xdr:row>
      <xdr:rowOff>125367</xdr:rowOff>
    </xdr:to>
    <xdr:sp macro="" textlink="">
      <xdr:nvSpPr>
        <xdr:cNvPr id="67" name="フローチャート: 判断 66"/>
        <xdr:cNvSpPr/>
      </xdr:nvSpPr>
      <xdr:spPr>
        <a:xfrm>
          <a:off x="2857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116494</xdr:rowOff>
    </xdr:from>
    <xdr:ext cx="405111" cy="259045"/>
    <xdr:sp macro="" textlink="">
      <xdr:nvSpPr>
        <xdr:cNvPr id="68" name="n_2aveValue【図書館】&#10;有形固定資産減価償却率"/>
        <xdr:cNvSpPr txBox="1"/>
      </xdr:nvSpPr>
      <xdr:spPr>
        <a:xfrm>
          <a:off x="2705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15603</xdr:rowOff>
    </xdr:from>
    <xdr:to>
      <xdr:col>10</xdr:col>
      <xdr:colOff>165100</xdr:colOff>
      <xdr:row>37</xdr:row>
      <xdr:rowOff>117203</xdr:rowOff>
    </xdr:to>
    <xdr:sp macro="" textlink="">
      <xdr:nvSpPr>
        <xdr:cNvPr id="69" name="フローチャート: 判断 68"/>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133730</xdr:rowOff>
    </xdr:from>
    <xdr:ext cx="405111" cy="259045"/>
    <xdr:sp macro="" textlink="">
      <xdr:nvSpPr>
        <xdr:cNvPr id="70" name="n_3aveValue【図書館】&#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164193</xdr:rowOff>
    </xdr:from>
    <xdr:to>
      <xdr:col>6</xdr:col>
      <xdr:colOff>38100</xdr:colOff>
      <xdr:row>37</xdr:row>
      <xdr:rowOff>94343</xdr:rowOff>
    </xdr:to>
    <xdr:sp macro="" textlink="">
      <xdr:nvSpPr>
        <xdr:cNvPr id="71" name="フローチャート: 判断 70"/>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110870</xdr:rowOff>
    </xdr:from>
    <xdr:ext cx="405111" cy="259045"/>
    <xdr:sp macro="" textlink="">
      <xdr:nvSpPr>
        <xdr:cNvPr id="72"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93980</xdr:rowOff>
    </xdr:from>
    <xdr:to>
      <xdr:col>24</xdr:col>
      <xdr:colOff>114300</xdr:colOff>
      <xdr:row>34</xdr:row>
      <xdr:rowOff>24130</xdr:rowOff>
    </xdr:to>
    <xdr:sp macro="" textlink="">
      <xdr:nvSpPr>
        <xdr:cNvPr id="78" name="楕円 77"/>
        <xdr:cNvSpPr/>
      </xdr:nvSpPr>
      <xdr:spPr>
        <a:xfrm>
          <a:off x="45847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47007</xdr:rowOff>
    </xdr:from>
    <xdr:ext cx="340478" cy="259045"/>
    <xdr:sp macro="" textlink="">
      <xdr:nvSpPr>
        <xdr:cNvPr id="79" name="【図書館】&#10;有形固定資産減価償却率該当値テキスト"/>
        <xdr:cNvSpPr txBox="1"/>
      </xdr:nvSpPr>
      <xdr:spPr>
        <a:xfrm>
          <a:off x="4673600" y="5704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61323</xdr:rowOff>
    </xdr:from>
    <xdr:to>
      <xdr:col>20</xdr:col>
      <xdr:colOff>38100</xdr:colOff>
      <xdr:row>33</xdr:row>
      <xdr:rowOff>162923</xdr:rowOff>
    </xdr:to>
    <xdr:sp macro="" textlink="">
      <xdr:nvSpPr>
        <xdr:cNvPr id="80" name="楕円 79"/>
        <xdr:cNvSpPr/>
      </xdr:nvSpPr>
      <xdr:spPr>
        <a:xfrm>
          <a:off x="3746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112123</xdr:rowOff>
    </xdr:from>
    <xdr:to>
      <xdr:col>24</xdr:col>
      <xdr:colOff>63500</xdr:colOff>
      <xdr:row>33</xdr:row>
      <xdr:rowOff>144780</xdr:rowOff>
    </xdr:to>
    <xdr:cxnSp macro="">
      <xdr:nvCxnSpPr>
        <xdr:cNvPr id="81" name="直線コネクタ 80"/>
        <xdr:cNvCxnSpPr/>
      </xdr:nvCxnSpPr>
      <xdr:spPr>
        <a:xfrm>
          <a:off x="3797300" y="57699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27033</xdr:rowOff>
    </xdr:from>
    <xdr:to>
      <xdr:col>15</xdr:col>
      <xdr:colOff>101600</xdr:colOff>
      <xdr:row>33</xdr:row>
      <xdr:rowOff>128633</xdr:rowOff>
    </xdr:to>
    <xdr:sp macro="" textlink="">
      <xdr:nvSpPr>
        <xdr:cNvPr id="82" name="楕円 81"/>
        <xdr:cNvSpPr/>
      </xdr:nvSpPr>
      <xdr:spPr>
        <a:xfrm>
          <a:off x="2857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77833</xdr:rowOff>
    </xdr:from>
    <xdr:to>
      <xdr:col>19</xdr:col>
      <xdr:colOff>177800</xdr:colOff>
      <xdr:row>33</xdr:row>
      <xdr:rowOff>112123</xdr:rowOff>
    </xdr:to>
    <xdr:cxnSp macro="">
      <xdr:nvCxnSpPr>
        <xdr:cNvPr id="83" name="直線コネクタ 82"/>
        <xdr:cNvCxnSpPr/>
      </xdr:nvCxnSpPr>
      <xdr:spPr>
        <a:xfrm>
          <a:off x="2908300" y="57356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8000</xdr:rowOff>
    </xdr:from>
    <xdr:ext cx="340478" cy="259045"/>
    <xdr:sp macro="" textlink="">
      <xdr:nvSpPr>
        <xdr:cNvPr id="84" name="n_1mainValue【図書館】&#10;有形固定資産減価償却率"/>
        <xdr:cNvSpPr txBox="1"/>
      </xdr:nvSpPr>
      <xdr:spPr>
        <a:xfrm>
          <a:off x="3614361" y="549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145160</xdr:rowOff>
    </xdr:from>
    <xdr:ext cx="340478" cy="259045"/>
    <xdr:sp macro="" textlink="">
      <xdr:nvSpPr>
        <xdr:cNvPr id="85" name="n_2mainValue【図書館】&#10;有形固定資産減価償却率"/>
        <xdr:cNvSpPr txBox="1"/>
      </xdr:nvSpPr>
      <xdr:spPr>
        <a:xfrm>
          <a:off x="2738061" y="546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07" name="直線コネクタ 106"/>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08" name="【図書館】&#10;一人当たり面積最小値テキスト"/>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09" name="直線コネクタ 108"/>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0"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1" name="直線コネクタ 110"/>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2" name="【図書館】&#10;一人当たり面積平均値テキスト"/>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3" name="フローチャート: 判断 112"/>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14" name="フローチャート: 判断 113"/>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129811</xdr:rowOff>
    </xdr:from>
    <xdr:ext cx="469744" cy="259045"/>
    <xdr:sp macro="" textlink="">
      <xdr:nvSpPr>
        <xdr:cNvPr id="115" name="n_1aveValue【図書館】&#10;一人当たり面積"/>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34544</xdr:rowOff>
    </xdr:from>
    <xdr:to>
      <xdr:col>46</xdr:col>
      <xdr:colOff>38100</xdr:colOff>
      <xdr:row>40</xdr:row>
      <xdr:rowOff>136144</xdr:rowOff>
    </xdr:to>
    <xdr:sp macro="" textlink="">
      <xdr:nvSpPr>
        <xdr:cNvPr id="116" name="フローチャート: 判断 115"/>
        <xdr:cNvSpPr/>
      </xdr:nvSpPr>
      <xdr:spPr>
        <a:xfrm>
          <a:off x="8699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127271</xdr:rowOff>
    </xdr:from>
    <xdr:ext cx="469744" cy="259045"/>
    <xdr:sp macro="" textlink="">
      <xdr:nvSpPr>
        <xdr:cNvPr id="117" name="n_2aveValue【図書館】&#10;一人当たり面積"/>
        <xdr:cNvSpPr txBox="1"/>
      </xdr:nvSpPr>
      <xdr:spPr>
        <a:xfrm>
          <a:off x="8515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34544</xdr:rowOff>
    </xdr:from>
    <xdr:to>
      <xdr:col>41</xdr:col>
      <xdr:colOff>101600</xdr:colOff>
      <xdr:row>40</xdr:row>
      <xdr:rowOff>136144</xdr:rowOff>
    </xdr:to>
    <xdr:sp macro="" textlink="">
      <xdr:nvSpPr>
        <xdr:cNvPr id="118" name="フローチャート: 判断 117"/>
        <xdr:cNvSpPr/>
      </xdr:nvSpPr>
      <xdr:spPr>
        <a:xfrm>
          <a:off x="7810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152671</xdr:rowOff>
    </xdr:from>
    <xdr:ext cx="469744" cy="259045"/>
    <xdr:sp macro="" textlink="">
      <xdr:nvSpPr>
        <xdr:cNvPr id="119" name="n_3aveValue【図書館】&#10;一人当たり面積"/>
        <xdr:cNvSpPr txBox="1"/>
      </xdr:nvSpPr>
      <xdr:spPr>
        <a:xfrm>
          <a:off x="7626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34544</xdr:rowOff>
    </xdr:from>
    <xdr:to>
      <xdr:col>36</xdr:col>
      <xdr:colOff>165100</xdr:colOff>
      <xdr:row>40</xdr:row>
      <xdr:rowOff>136144</xdr:rowOff>
    </xdr:to>
    <xdr:sp macro="" textlink="">
      <xdr:nvSpPr>
        <xdr:cNvPr id="120" name="フローチャート: 判断 119"/>
        <xdr:cNvSpPr/>
      </xdr:nvSpPr>
      <xdr:spPr>
        <a:xfrm>
          <a:off x="6921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152671</xdr:rowOff>
    </xdr:from>
    <xdr:ext cx="469744" cy="259045"/>
    <xdr:sp macro="" textlink="">
      <xdr:nvSpPr>
        <xdr:cNvPr id="121" name="n_4aveValue【図書館】&#10;一人当たり面積"/>
        <xdr:cNvSpPr txBox="1"/>
      </xdr:nvSpPr>
      <xdr:spPr>
        <a:xfrm>
          <a:off x="6737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xdr:rowOff>
    </xdr:from>
    <xdr:to>
      <xdr:col>55</xdr:col>
      <xdr:colOff>50800</xdr:colOff>
      <xdr:row>40</xdr:row>
      <xdr:rowOff>117856</xdr:rowOff>
    </xdr:to>
    <xdr:sp macro="" textlink="">
      <xdr:nvSpPr>
        <xdr:cNvPr id="127" name="楕円 126"/>
        <xdr:cNvSpPr/>
      </xdr:nvSpPr>
      <xdr:spPr>
        <a:xfrm>
          <a:off x="10426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166133</xdr:rowOff>
    </xdr:from>
    <xdr:ext cx="469744" cy="259045"/>
    <xdr:sp macro="" textlink="">
      <xdr:nvSpPr>
        <xdr:cNvPr id="128" name="【図書館】&#10;一人当たり面積該当値テキスト"/>
        <xdr:cNvSpPr txBox="1"/>
      </xdr:nvSpPr>
      <xdr:spPr>
        <a:xfrm>
          <a:off x="10515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20828</xdr:rowOff>
    </xdr:from>
    <xdr:to>
      <xdr:col>50</xdr:col>
      <xdr:colOff>165100</xdr:colOff>
      <xdr:row>40</xdr:row>
      <xdr:rowOff>122428</xdr:rowOff>
    </xdr:to>
    <xdr:sp macro="" textlink="">
      <xdr:nvSpPr>
        <xdr:cNvPr id="129" name="楕円 128"/>
        <xdr:cNvSpPr/>
      </xdr:nvSpPr>
      <xdr:spPr>
        <a:xfrm>
          <a:off x="9588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67056</xdr:rowOff>
    </xdr:from>
    <xdr:to>
      <xdr:col>55</xdr:col>
      <xdr:colOff>0</xdr:colOff>
      <xdr:row>40</xdr:row>
      <xdr:rowOff>71628</xdr:rowOff>
    </xdr:to>
    <xdr:cxnSp macro="">
      <xdr:nvCxnSpPr>
        <xdr:cNvPr id="130" name="直線コネクタ 129"/>
        <xdr:cNvCxnSpPr/>
      </xdr:nvCxnSpPr>
      <xdr:spPr>
        <a:xfrm flipV="1">
          <a:off x="9639300" y="692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1" name="楕円 130"/>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71628</xdr:rowOff>
    </xdr:from>
    <xdr:to>
      <xdr:col>50</xdr:col>
      <xdr:colOff>114300</xdr:colOff>
      <xdr:row>40</xdr:row>
      <xdr:rowOff>76200</xdr:rowOff>
    </xdr:to>
    <xdr:cxnSp macro="">
      <xdr:nvCxnSpPr>
        <xdr:cNvPr id="132" name="直線コネクタ 131"/>
        <xdr:cNvCxnSpPr/>
      </xdr:nvCxnSpPr>
      <xdr:spPr>
        <a:xfrm flipV="1">
          <a:off x="8750300" y="692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113555</xdr:rowOff>
    </xdr:from>
    <xdr:ext cx="469744" cy="259045"/>
    <xdr:sp macro="" textlink="">
      <xdr:nvSpPr>
        <xdr:cNvPr id="133" name="n_1mainValue【図書館】&#10;一人当たり面積"/>
        <xdr:cNvSpPr txBox="1"/>
      </xdr:nvSpPr>
      <xdr:spPr>
        <a:xfrm>
          <a:off x="93917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4" name="n_2main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59" name="直線コネクタ 158"/>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60" name="【体育館・プール】&#10;有形固定資産減価償却率最小値テキスト"/>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61" name="直線コネクタ 160"/>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62" name="【体育館・プー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63" name="直線コネクタ 162"/>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64" name="【体育館・プール】&#10;有形固定資産減価償却率平均値テキスト"/>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65" name="フローチャート: 判断 164"/>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66" name="フローチャート: 判断 165"/>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95267</xdr:rowOff>
    </xdr:from>
    <xdr:ext cx="405111" cy="259045"/>
    <xdr:sp macro="" textlink="">
      <xdr:nvSpPr>
        <xdr:cNvPr id="167" name="n_1aveValue【体育館・プー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164465</xdr:rowOff>
    </xdr:from>
    <xdr:to>
      <xdr:col>15</xdr:col>
      <xdr:colOff>101600</xdr:colOff>
      <xdr:row>60</xdr:row>
      <xdr:rowOff>94615</xdr:rowOff>
    </xdr:to>
    <xdr:sp macro="" textlink="">
      <xdr:nvSpPr>
        <xdr:cNvPr id="168" name="フローチャート: 判断 167"/>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85742</xdr:rowOff>
    </xdr:from>
    <xdr:ext cx="405111" cy="259045"/>
    <xdr:sp macro="" textlink="">
      <xdr:nvSpPr>
        <xdr:cNvPr id="169"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154940</xdr:rowOff>
    </xdr:from>
    <xdr:to>
      <xdr:col>10</xdr:col>
      <xdr:colOff>165100</xdr:colOff>
      <xdr:row>60</xdr:row>
      <xdr:rowOff>85090</xdr:rowOff>
    </xdr:to>
    <xdr:sp macro="" textlink="">
      <xdr:nvSpPr>
        <xdr:cNvPr id="170" name="フローチャート: 判断 169"/>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101617</xdr:rowOff>
    </xdr:from>
    <xdr:ext cx="405111" cy="259045"/>
    <xdr:sp macro="" textlink="">
      <xdr:nvSpPr>
        <xdr:cNvPr id="171"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164465</xdr:rowOff>
    </xdr:from>
    <xdr:to>
      <xdr:col>6</xdr:col>
      <xdr:colOff>38100</xdr:colOff>
      <xdr:row>60</xdr:row>
      <xdr:rowOff>94615</xdr:rowOff>
    </xdr:to>
    <xdr:sp macro="" textlink="">
      <xdr:nvSpPr>
        <xdr:cNvPr id="172" name="フローチャート: 判断 171"/>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111142</xdr:rowOff>
    </xdr:from>
    <xdr:ext cx="405111" cy="259045"/>
    <xdr:sp macro="" textlink="">
      <xdr:nvSpPr>
        <xdr:cNvPr id="173"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95885</xdr:rowOff>
    </xdr:from>
    <xdr:to>
      <xdr:col>24</xdr:col>
      <xdr:colOff>114300</xdr:colOff>
      <xdr:row>60</xdr:row>
      <xdr:rowOff>26035</xdr:rowOff>
    </xdr:to>
    <xdr:sp macro="" textlink="">
      <xdr:nvSpPr>
        <xdr:cNvPr id="179" name="楕円 178"/>
        <xdr:cNvSpPr/>
      </xdr:nvSpPr>
      <xdr:spPr>
        <a:xfrm>
          <a:off x="4584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118762</xdr:rowOff>
    </xdr:from>
    <xdr:ext cx="405111" cy="259045"/>
    <xdr:sp macro="" textlink="">
      <xdr:nvSpPr>
        <xdr:cNvPr id="180" name="【体育館・プール】&#10;有形固定資産減価償却率該当値テキスト"/>
        <xdr:cNvSpPr txBox="1"/>
      </xdr:nvSpPr>
      <xdr:spPr>
        <a:xfrm>
          <a:off x="4673600"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55880</xdr:rowOff>
    </xdr:from>
    <xdr:to>
      <xdr:col>20</xdr:col>
      <xdr:colOff>38100</xdr:colOff>
      <xdr:row>59</xdr:row>
      <xdr:rowOff>157480</xdr:rowOff>
    </xdr:to>
    <xdr:sp macro="" textlink="">
      <xdr:nvSpPr>
        <xdr:cNvPr id="181" name="楕円 180"/>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59</xdr:row>
      <xdr:rowOff>146685</xdr:rowOff>
    </xdr:to>
    <xdr:cxnSp macro="">
      <xdr:nvCxnSpPr>
        <xdr:cNvPr id="182" name="直線コネクタ 181"/>
        <xdr:cNvCxnSpPr/>
      </xdr:nvCxnSpPr>
      <xdr:spPr>
        <a:xfrm>
          <a:off x="3797300" y="102222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83" name="楕円 182"/>
        <xdr:cNvSpPr/>
      </xdr:nvSpPr>
      <xdr:spPr>
        <a:xfrm>
          <a:off x="2857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106680</xdr:rowOff>
    </xdr:to>
    <xdr:cxnSp macro="">
      <xdr:nvCxnSpPr>
        <xdr:cNvPr id="184" name="直線コネクタ 183"/>
        <xdr:cNvCxnSpPr/>
      </xdr:nvCxnSpPr>
      <xdr:spPr>
        <a:xfrm>
          <a:off x="2908300" y="10180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185" name="n_1mainValue【体育館・プール】&#10;有形固定資産減価償却率"/>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186" name="n_2mainValue【体育館・プール】&#10;有形固定資産減価償却率"/>
        <xdr:cNvSpPr txBox="1"/>
      </xdr:nvSpPr>
      <xdr:spPr>
        <a:xfrm>
          <a:off x="2705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10" name="直線コネクタ 209"/>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11"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12" name="直線コネクタ 211"/>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13" name="【体育館・プール】&#10;一人当たり面積最大値テキスト"/>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14" name="直線コネクタ 213"/>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15" name="【体育館・プール】&#10;一人当たり面積平均値テキスト"/>
        <xdr:cNvSpPr txBox="1"/>
      </xdr:nvSpPr>
      <xdr:spPr>
        <a:xfrm>
          <a:off x="10515600" y="1060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16" name="フローチャート: 判断 215"/>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17" name="フローチャート: 判断 216"/>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107967</xdr:rowOff>
    </xdr:from>
    <xdr:ext cx="469744" cy="259045"/>
    <xdr:sp macro="" textlink="">
      <xdr:nvSpPr>
        <xdr:cNvPr id="218" name="n_1aveValue【体育館・プール】&#10;一人当たり面積"/>
        <xdr:cNvSpPr txBox="1"/>
      </xdr:nvSpPr>
      <xdr:spPr>
        <a:xfrm>
          <a:off x="93917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138430</xdr:rowOff>
    </xdr:from>
    <xdr:to>
      <xdr:col>46</xdr:col>
      <xdr:colOff>38100</xdr:colOff>
      <xdr:row>63</xdr:row>
      <xdr:rowOff>68580</xdr:rowOff>
    </xdr:to>
    <xdr:sp macro="" textlink="">
      <xdr:nvSpPr>
        <xdr:cNvPr id="219" name="フローチャート: 判断 218"/>
        <xdr:cNvSpPr/>
      </xdr:nvSpPr>
      <xdr:spPr>
        <a:xfrm>
          <a:off x="86995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59707</xdr:rowOff>
    </xdr:from>
    <xdr:ext cx="469744" cy="259045"/>
    <xdr:sp macro="" textlink="">
      <xdr:nvSpPr>
        <xdr:cNvPr id="220" name="n_2aveValue【体育館・プール】&#10;一人当たり面積"/>
        <xdr:cNvSpPr txBox="1"/>
      </xdr:nvSpPr>
      <xdr:spPr>
        <a:xfrm>
          <a:off x="8515427" y="1086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130810</xdr:rowOff>
    </xdr:from>
    <xdr:to>
      <xdr:col>41</xdr:col>
      <xdr:colOff>101600</xdr:colOff>
      <xdr:row>63</xdr:row>
      <xdr:rowOff>60960</xdr:rowOff>
    </xdr:to>
    <xdr:sp macro="" textlink="">
      <xdr:nvSpPr>
        <xdr:cNvPr id="221" name="フローチャート: 判断 220"/>
        <xdr:cNvSpPr/>
      </xdr:nvSpPr>
      <xdr:spPr>
        <a:xfrm>
          <a:off x="7810500" y="1076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77487</xdr:rowOff>
    </xdr:from>
    <xdr:ext cx="469744" cy="259045"/>
    <xdr:sp macro="" textlink="">
      <xdr:nvSpPr>
        <xdr:cNvPr id="222" name="n_3aveValue【体育館・プール】&#10;一人当たり面積"/>
        <xdr:cNvSpPr txBox="1"/>
      </xdr:nvSpPr>
      <xdr:spPr>
        <a:xfrm>
          <a:off x="76264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80010</xdr:rowOff>
    </xdr:from>
    <xdr:to>
      <xdr:col>36</xdr:col>
      <xdr:colOff>165100</xdr:colOff>
      <xdr:row>63</xdr:row>
      <xdr:rowOff>10160</xdr:rowOff>
    </xdr:to>
    <xdr:sp macro="" textlink="">
      <xdr:nvSpPr>
        <xdr:cNvPr id="223" name="フローチャート: 判断 222"/>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26687</xdr:rowOff>
    </xdr:from>
    <xdr:ext cx="469744" cy="259045"/>
    <xdr:sp macro="" textlink="">
      <xdr:nvSpPr>
        <xdr:cNvPr id="224"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0" name="楕円 229"/>
        <xdr:cNvSpPr/>
      </xdr:nvSpPr>
      <xdr:spPr>
        <a:xfrm>
          <a:off x="10426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2557</xdr:rowOff>
    </xdr:from>
    <xdr:ext cx="469744" cy="259045"/>
    <xdr:sp macro="" textlink="">
      <xdr:nvSpPr>
        <xdr:cNvPr id="231" name="【体育館・プール】&#10;一人当たり面積該当値テキスト"/>
        <xdr:cNvSpPr txBox="1"/>
      </xdr:nvSpPr>
      <xdr:spPr>
        <a:xfrm>
          <a:off x="10515600"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32" name="楕円 231"/>
        <xdr:cNvSpPr/>
      </xdr:nvSpPr>
      <xdr:spPr>
        <a:xfrm>
          <a:off x="958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30480</xdr:rowOff>
    </xdr:from>
    <xdr:to>
      <xdr:col>55</xdr:col>
      <xdr:colOff>0</xdr:colOff>
      <xdr:row>62</xdr:row>
      <xdr:rowOff>38100</xdr:rowOff>
    </xdr:to>
    <xdr:cxnSp macro="">
      <xdr:nvCxnSpPr>
        <xdr:cNvPr id="233" name="直線コネクタ 232"/>
        <xdr:cNvCxnSpPr/>
      </xdr:nvCxnSpPr>
      <xdr:spPr>
        <a:xfrm flipV="1">
          <a:off x="9639300" y="10660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34" name="楕円 233"/>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45720</xdr:rowOff>
    </xdr:to>
    <xdr:cxnSp macro="">
      <xdr:nvCxnSpPr>
        <xdr:cNvPr id="235" name="直線コネクタ 234"/>
        <xdr:cNvCxnSpPr/>
      </xdr:nvCxnSpPr>
      <xdr:spPr>
        <a:xfrm flipV="1">
          <a:off x="8750300" y="1066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105427</xdr:rowOff>
    </xdr:from>
    <xdr:ext cx="469744" cy="259045"/>
    <xdr:sp macro="" textlink="">
      <xdr:nvSpPr>
        <xdr:cNvPr id="236" name="n_1mainValue【体育館・プール】&#10;一人当たり面積"/>
        <xdr:cNvSpPr txBox="1"/>
      </xdr:nvSpPr>
      <xdr:spPr>
        <a:xfrm>
          <a:off x="9391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113047</xdr:rowOff>
    </xdr:from>
    <xdr:ext cx="469744" cy="259045"/>
    <xdr:sp macro="" textlink="">
      <xdr:nvSpPr>
        <xdr:cNvPr id="237" name="n_2mainValue【体育館・プール】&#10;一人当たり面積"/>
        <xdr:cNvSpPr txBox="1"/>
      </xdr:nvSpPr>
      <xdr:spPr>
        <a:xfrm>
          <a:off x="8515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62" name="直線コネクタ 261"/>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5"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6" name="直線コネクタ 265"/>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67" name="【福祉施設】&#10;有形固定資産減価償却率平均値テキスト"/>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68" name="フローチャート: 判断 267"/>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69" name="フローチャート: 判断 268"/>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73041</xdr:rowOff>
    </xdr:from>
    <xdr:ext cx="405111" cy="259045"/>
    <xdr:sp macro="" textlink="">
      <xdr:nvSpPr>
        <xdr:cNvPr id="270" name="n_1aveValue【福祉施設】&#10;有形固定資産減価償却率"/>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12064</xdr:rowOff>
    </xdr:from>
    <xdr:to>
      <xdr:col>15</xdr:col>
      <xdr:colOff>101600</xdr:colOff>
      <xdr:row>82</xdr:row>
      <xdr:rowOff>113664</xdr:rowOff>
    </xdr:to>
    <xdr:sp macro="" textlink="">
      <xdr:nvSpPr>
        <xdr:cNvPr id="271" name="フローチャート: 判断 270"/>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130191</xdr:rowOff>
    </xdr:from>
    <xdr:ext cx="405111" cy="259045"/>
    <xdr:sp macro="" textlink="">
      <xdr:nvSpPr>
        <xdr:cNvPr id="272" name="n_2aveValue【福祉施設】&#10;有形固定資産減価償却率"/>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120650</xdr:rowOff>
    </xdr:from>
    <xdr:to>
      <xdr:col>10</xdr:col>
      <xdr:colOff>165100</xdr:colOff>
      <xdr:row>82</xdr:row>
      <xdr:rowOff>50800</xdr:rowOff>
    </xdr:to>
    <xdr:sp macro="" textlink="">
      <xdr:nvSpPr>
        <xdr:cNvPr id="273" name="フローチャート: 判断 272"/>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67327</xdr:rowOff>
    </xdr:from>
    <xdr:ext cx="405111" cy="259045"/>
    <xdr:sp macro="" textlink="">
      <xdr:nvSpPr>
        <xdr:cNvPr id="274" name="n_3aveValue【福祉施設】&#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86361</xdr:rowOff>
    </xdr:from>
    <xdr:to>
      <xdr:col>6</xdr:col>
      <xdr:colOff>38100</xdr:colOff>
      <xdr:row>82</xdr:row>
      <xdr:rowOff>16511</xdr:rowOff>
    </xdr:to>
    <xdr:sp macro="" textlink="">
      <xdr:nvSpPr>
        <xdr:cNvPr id="275" name="フローチャート: 判断 274"/>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33038</xdr:rowOff>
    </xdr:from>
    <xdr:ext cx="405111" cy="259045"/>
    <xdr:sp macro="" textlink="">
      <xdr:nvSpPr>
        <xdr:cNvPr id="276" name="n_4aveValue【福祉施設】&#10;有形固定資産減価償却率"/>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82" name="楕円 281"/>
        <xdr:cNvSpPr/>
      </xdr:nvSpPr>
      <xdr:spPr>
        <a:xfrm>
          <a:off x="4584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41927</xdr:rowOff>
    </xdr:from>
    <xdr:ext cx="405111" cy="259045"/>
    <xdr:sp macro="" textlink="">
      <xdr:nvSpPr>
        <xdr:cNvPr id="283" name="【福祉施設】&#10;有形固定資産減価償却率該当値テキスト"/>
        <xdr:cNvSpPr txBox="1"/>
      </xdr:nvSpPr>
      <xdr:spPr>
        <a:xfrm>
          <a:off x="4673600"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59689</xdr:rowOff>
    </xdr:from>
    <xdr:to>
      <xdr:col>20</xdr:col>
      <xdr:colOff>38100</xdr:colOff>
      <xdr:row>83</xdr:row>
      <xdr:rowOff>161289</xdr:rowOff>
    </xdr:to>
    <xdr:sp macro="" textlink="">
      <xdr:nvSpPr>
        <xdr:cNvPr id="284" name="楕円 283"/>
        <xdr:cNvSpPr/>
      </xdr:nvSpPr>
      <xdr:spPr>
        <a:xfrm>
          <a:off x="3746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83</xdr:row>
      <xdr:rowOff>110489</xdr:rowOff>
    </xdr:to>
    <xdr:cxnSp macro="">
      <xdr:nvCxnSpPr>
        <xdr:cNvPr id="285" name="直線コネクタ 284"/>
        <xdr:cNvCxnSpPr/>
      </xdr:nvCxnSpPr>
      <xdr:spPr>
        <a:xfrm flipV="1">
          <a:off x="3797300" y="1417320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12064</xdr:rowOff>
    </xdr:from>
    <xdr:to>
      <xdr:col>15</xdr:col>
      <xdr:colOff>101600</xdr:colOff>
      <xdr:row>83</xdr:row>
      <xdr:rowOff>113664</xdr:rowOff>
    </xdr:to>
    <xdr:sp macro="" textlink="">
      <xdr:nvSpPr>
        <xdr:cNvPr id="286" name="楕円 285"/>
        <xdr:cNvSpPr/>
      </xdr:nvSpPr>
      <xdr:spPr>
        <a:xfrm>
          <a:off x="2857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62864</xdr:rowOff>
    </xdr:from>
    <xdr:to>
      <xdr:col>19</xdr:col>
      <xdr:colOff>177800</xdr:colOff>
      <xdr:row>83</xdr:row>
      <xdr:rowOff>110489</xdr:rowOff>
    </xdr:to>
    <xdr:cxnSp macro="">
      <xdr:nvCxnSpPr>
        <xdr:cNvPr id="287" name="直線コネクタ 286"/>
        <xdr:cNvCxnSpPr/>
      </xdr:nvCxnSpPr>
      <xdr:spPr>
        <a:xfrm>
          <a:off x="2908300" y="142932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152416</xdr:rowOff>
    </xdr:from>
    <xdr:ext cx="405111" cy="259045"/>
    <xdr:sp macro="" textlink="">
      <xdr:nvSpPr>
        <xdr:cNvPr id="288" name="n_1mainValue【福祉施設】&#10;有形固定資産減価償却率"/>
        <xdr:cNvSpPr txBox="1"/>
      </xdr:nvSpPr>
      <xdr:spPr>
        <a:xfrm>
          <a:off x="3582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289" name="n_2main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13" name="直線コネクタ 312"/>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14"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15" name="直線コネクタ 314"/>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16"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17" name="直線コネクタ 316"/>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18" name="【福祉施設】&#10;一人当たり面積平均値テキスト"/>
        <xdr:cNvSpPr txBox="1"/>
      </xdr:nvSpPr>
      <xdr:spPr>
        <a:xfrm>
          <a:off x="10515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19" name="フローチャート: 判断 318"/>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20" name="フローチャート: 判断 319"/>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93997</xdr:rowOff>
    </xdr:from>
    <xdr:ext cx="469744" cy="259045"/>
    <xdr:sp macro="" textlink="">
      <xdr:nvSpPr>
        <xdr:cNvPr id="321" name="n_1aveValue【福祉施設】&#10;一人当たり面積"/>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109220</xdr:rowOff>
    </xdr:from>
    <xdr:to>
      <xdr:col>46</xdr:col>
      <xdr:colOff>38100</xdr:colOff>
      <xdr:row>85</xdr:row>
      <xdr:rowOff>39370</xdr:rowOff>
    </xdr:to>
    <xdr:sp macro="" textlink="">
      <xdr:nvSpPr>
        <xdr:cNvPr id="322" name="フローチャート: 判断 321"/>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55897</xdr:rowOff>
    </xdr:from>
    <xdr:ext cx="469744" cy="259045"/>
    <xdr:sp macro="" textlink="">
      <xdr:nvSpPr>
        <xdr:cNvPr id="323" name="n_2aveValue【福祉施設】&#10;一人当たり面積"/>
        <xdr:cNvSpPr txBox="1"/>
      </xdr:nvSpPr>
      <xdr:spPr>
        <a:xfrm>
          <a:off x="8515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74930</xdr:rowOff>
    </xdr:from>
    <xdr:to>
      <xdr:col>41</xdr:col>
      <xdr:colOff>101600</xdr:colOff>
      <xdr:row>85</xdr:row>
      <xdr:rowOff>5080</xdr:rowOff>
    </xdr:to>
    <xdr:sp macro="" textlink="">
      <xdr:nvSpPr>
        <xdr:cNvPr id="324" name="フローチャート: 判断 323"/>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21607</xdr:rowOff>
    </xdr:from>
    <xdr:ext cx="469744" cy="259045"/>
    <xdr:sp macro="" textlink="">
      <xdr:nvSpPr>
        <xdr:cNvPr id="325" name="n_3aveValue【福祉施設】&#10;一人当たり面積"/>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82550</xdr:rowOff>
    </xdr:from>
    <xdr:to>
      <xdr:col>36</xdr:col>
      <xdr:colOff>165100</xdr:colOff>
      <xdr:row>85</xdr:row>
      <xdr:rowOff>12700</xdr:rowOff>
    </xdr:to>
    <xdr:sp macro="" textlink="">
      <xdr:nvSpPr>
        <xdr:cNvPr id="326" name="フローチャート: 判断 325"/>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29227</xdr:rowOff>
    </xdr:from>
    <xdr:ext cx="469744" cy="259045"/>
    <xdr:sp macro="" textlink="">
      <xdr:nvSpPr>
        <xdr:cNvPr id="327" name="n_4aveValue【福祉施設】&#10;一人当たり面積"/>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105411</xdr:rowOff>
    </xdr:from>
    <xdr:to>
      <xdr:col>55</xdr:col>
      <xdr:colOff>50800</xdr:colOff>
      <xdr:row>86</xdr:row>
      <xdr:rowOff>35561</xdr:rowOff>
    </xdr:to>
    <xdr:sp macro="" textlink="">
      <xdr:nvSpPr>
        <xdr:cNvPr id="333" name="楕円 332"/>
        <xdr:cNvSpPr/>
      </xdr:nvSpPr>
      <xdr:spPr>
        <a:xfrm>
          <a:off x="10426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20338</xdr:rowOff>
    </xdr:from>
    <xdr:ext cx="469744" cy="259045"/>
    <xdr:sp macro="" textlink="">
      <xdr:nvSpPr>
        <xdr:cNvPr id="334" name="【福祉施設】&#10;一人当たり面積該当値テキスト"/>
        <xdr:cNvSpPr txBox="1"/>
      </xdr:nvSpPr>
      <xdr:spPr>
        <a:xfrm>
          <a:off x="10515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40639</xdr:rowOff>
    </xdr:from>
    <xdr:to>
      <xdr:col>50</xdr:col>
      <xdr:colOff>165100</xdr:colOff>
      <xdr:row>85</xdr:row>
      <xdr:rowOff>142239</xdr:rowOff>
    </xdr:to>
    <xdr:sp macro="" textlink="">
      <xdr:nvSpPr>
        <xdr:cNvPr id="335" name="楕円 334"/>
        <xdr:cNvSpPr/>
      </xdr:nvSpPr>
      <xdr:spPr>
        <a:xfrm>
          <a:off x="9588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91439</xdr:rowOff>
    </xdr:from>
    <xdr:to>
      <xdr:col>55</xdr:col>
      <xdr:colOff>0</xdr:colOff>
      <xdr:row>85</xdr:row>
      <xdr:rowOff>156211</xdr:rowOff>
    </xdr:to>
    <xdr:cxnSp macro="">
      <xdr:nvCxnSpPr>
        <xdr:cNvPr id="336" name="直線コネクタ 335"/>
        <xdr:cNvCxnSpPr/>
      </xdr:nvCxnSpPr>
      <xdr:spPr>
        <a:xfrm>
          <a:off x="9639300" y="146646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37" name="楕円 336"/>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91439</xdr:rowOff>
    </xdr:from>
    <xdr:to>
      <xdr:col>50</xdr:col>
      <xdr:colOff>114300</xdr:colOff>
      <xdr:row>85</xdr:row>
      <xdr:rowOff>95250</xdr:rowOff>
    </xdr:to>
    <xdr:cxnSp macro="">
      <xdr:nvCxnSpPr>
        <xdr:cNvPr id="338" name="直線コネクタ 337"/>
        <xdr:cNvCxnSpPr/>
      </xdr:nvCxnSpPr>
      <xdr:spPr>
        <a:xfrm flipV="1">
          <a:off x="8750300" y="14664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133366</xdr:rowOff>
    </xdr:from>
    <xdr:ext cx="469744" cy="259045"/>
    <xdr:sp macro="" textlink="">
      <xdr:nvSpPr>
        <xdr:cNvPr id="339" name="n_1mainValue【福祉施設】&#10;一人当たり面積"/>
        <xdr:cNvSpPr txBox="1"/>
      </xdr:nvSpPr>
      <xdr:spPr>
        <a:xfrm>
          <a:off x="9391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40"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1" name="テキスト ボックス 35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2" name="直線コネクタ 35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3" name="テキスト ボックス 35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4" name="直線コネクタ 35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5" name="テキスト ボックス 35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6" name="直線コネクタ 35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7" name="テキスト ボックス 35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8" name="直線コネクタ 35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9" name="テキスト ボックス 35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0" name="直線コネクタ 35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1" name="テキスト ボックス 36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3" name="テキスト ボックス 36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65" name="直線コネクタ 364"/>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66"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7" name="直線コネクタ 36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68"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69" name="直線コネクタ 368"/>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370" name="【市民会館】&#10;有形固定資産減価償却率平均値テキスト"/>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371" name="フローチャート: 判断 370"/>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372" name="フローチャート: 判断 371"/>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78122</xdr:rowOff>
    </xdr:from>
    <xdr:ext cx="405111" cy="259045"/>
    <xdr:sp macro="" textlink="">
      <xdr:nvSpPr>
        <xdr:cNvPr id="373" name="n_1aveValue【市民会館】&#10;有形固定資産減価償却率"/>
        <xdr:cNvSpPr txBox="1"/>
      </xdr:nvSpPr>
      <xdr:spPr>
        <a:xfrm>
          <a:off x="35820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52070</xdr:rowOff>
    </xdr:from>
    <xdr:to>
      <xdr:col>15</xdr:col>
      <xdr:colOff>101600</xdr:colOff>
      <xdr:row>103</xdr:row>
      <xdr:rowOff>153670</xdr:rowOff>
    </xdr:to>
    <xdr:sp macro="" textlink="">
      <xdr:nvSpPr>
        <xdr:cNvPr id="374" name="フローチャート: 判断 373"/>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144797</xdr:rowOff>
    </xdr:from>
    <xdr:ext cx="405111" cy="259045"/>
    <xdr:sp macro="" textlink="">
      <xdr:nvSpPr>
        <xdr:cNvPr id="375" name="n_2aveValue【市民会館】&#10;有形固定資産減価償却率"/>
        <xdr:cNvSpPr txBox="1"/>
      </xdr:nvSpPr>
      <xdr:spPr>
        <a:xfrm>
          <a:off x="2705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33020</xdr:rowOff>
    </xdr:from>
    <xdr:to>
      <xdr:col>10</xdr:col>
      <xdr:colOff>165100</xdr:colOff>
      <xdr:row>103</xdr:row>
      <xdr:rowOff>134620</xdr:rowOff>
    </xdr:to>
    <xdr:sp macro="" textlink="">
      <xdr:nvSpPr>
        <xdr:cNvPr id="376" name="フローチャート: 判断 375"/>
        <xdr:cNvSpPr/>
      </xdr:nvSpPr>
      <xdr:spPr>
        <a:xfrm>
          <a:off x="1968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151147</xdr:rowOff>
    </xdr:from>
    <xdr:ext cx="405111" cy="259045"/>
    <xdr:sp macro="" textlink="">
      <xdr:nvSpPr>
        <xdr:cNvPr id="377" name="n_3aveValue【市民会館】&#10;有形固定資産減価償却率"/>
        <xdr:cNvSpPr txBox="1"/>
      </xdr:nvSpPr>
      <xdr:spPr>
        <a:xfrm>
          <a:off x="1816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29211</xdr:rowOff>
    </xdr:from>
    <xdr:to>
      <xdr:col>6</xdr:col>
      <xdr:colOff>38100</xdr:colOff>
      <xdr:row>103</xdr:row>
      <xdr:rowOff>130811</xdr:rowOff>
    </xdr:to>
    <xdr:sp macro="" textlink="">
      <xdr:nvSpPr>
        <xdr:cNvPr id="378" name="フローチャート: 判断 377"/>
        <xdr:cNvSpPr/>
      </xdr:nvSpPr>
      <xdr:spPr>
        <a:xfrm>
          <a:off x="1079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147338</xdr:rowOff>
    </xdr:from>
    <xdr:ext cx="405111" cy="259045"/>
    <xdr:sp macro="" textlink="">
      <xdr:nvSpPr>
        <xdr:cNvPr id="379" name="n_4aveValue【市民会館】&#10;有形固定資産減価償却率"/>
        <xdr:cNvSpPr txBox="1"/>
      </xdr:nvSpPr>
      <xdr:spPr>
        <a:xfrm>
          <a:off x="927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143511</xdr:rowOff>
    </xdr:from>
    <xdr:to>
      <xdr:col>24</xdr:col>
      <xdr:colOff>114300</xdr:colOff>
      <xdr:row>103</xdr:row>
      <xdr:rowOff>73661</xdr:rowOff>
    </xdr:to>
    <xdr:sp macro="" textlink="">
      <xdr:nvSpPr>
        <xdr:cNvPr id="385" name="楕円 384"/>
        <xdr:cNvSpPr/>
      </xdr:nvSpPr>
      <xdr:spPr>
        <a:xfrm>
          <a:off x="45847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166388</xdr:rowOff>
    </xdr:from>
    <xdr:ext cx="405111" cy="259045"/>
    <xdr:sp macro="" textlink="">
      <xdr:nvSpPr>
        <xdr:cNvPr id="386" name="【市民会館】&#10;有形固定資産減価償却率該当値テキスト"/>
        <xdr:cNvSpPr txBox="1"/>
      </xdr:nvSpPr>
      <xdr:spPr>
        <a:xfrm>
          <a:off x="4673600"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145414</xdr:rowOff>
    </xdr:from>
    <xdr:to>
      <xdr:col>20</xdr:col>
      <xdr:colOff>38100</xdr:colOff>
      <xdr:row>103</xdr:row>
      <xdr:rowOff>75564</xdr:rowOff>
    </xdr:to>
    <xdr:sp macro="" textlink="">
      <xdr:nvSpPr>
        <xdr:cNvPr id="387" name="楕円 386"/>
        <xdr:cNvSpPr/>
      </xdr:nvSpPr>
      <xdr:spPr>
        <a:xfrm>
          <a:off x="37465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22861</xdr:rowOff>
    </xdr:from>
    <xdr:to>
      <xdr:col>24</xdr:col>
      <xdr:colOff>63500</xdr:colOff>
      <xdr:row>103</xdr:row>
      <xdr:rowOff>24764</xdr:rowOff>
    </xdr:to>
    <xdr:cxnSp macro="">
      <xdr:nvCxnSpPr>
        <xdr:cNvPr id="388" name="直線コネクタ 387"/>
        <xdr:cNvCxnSpPr/>
      </xdr:nvCxnSpPr>
      <xdr:spPr>
        <a:xfrm flipV="1">
          <a:off x="3797300" y="176822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103505</xdr:rowOff>
    </xdr:from>
    <xdr:to>
      <xdr:col>15</xdr:col>
      <xdr:colOff>101600</xdr:colOff>
      <xdr:row>103</xdr:row>
      <xdr:rowOff>33655</xdr:rowOff>
    </xdr:to>
    <xdr:sp macro="" textlink="">
      <xdr:nvSpPr>
        <xdr:cNvPr id="389" name="楕円 388"/>
        <xdr:cNvSpPr/>
      </xdr:nvSpPr>
      <xdr:spPr>
        <a:xfrm>
          <a:off x="2857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154305</xdr:rowOff>
    </xdr:from>
    <xdr:to>
      <xdr:col>19</xdr:col>
      <xdr:colOff>177800</xdr:colOff>
      <xdr:row>103</xdr:row>
      <xdr:rowOff>24764</xdr:rowOff>
    </xdr:to>
    <xdr:cxnSp macro="">
      <xdr:nvCxnSpPr>
        <xdr:cNvPr id="390" name="直線コネクタ 389"/>
        <xdr:cNvCxnSpPr/>
      </xdr:nvCxnSpPr>
      <xdr:spPr>
        <a:xfrm>
          <a:off x="2908300" y="176422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92091</xdr:rowOff>
    </xdr:from>
    <xdr:ext cx="405111" cy="259045"/>
    <xdr:sp macro="" textlink="">
      <xdr:nvSpPr>
        <xdr:cNvPr id="391" name="n_1mainValue【市民会館】&#10;有形固定資産減価償却率"/>
        <xdr:cNvSpPr txBox="1"/>
      </xdr:nvSpPr>
      <xdr:spPr>
        <a:xfrm>
          <a:off x="3582044" y="174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50182</xdr:rowOff>
    </xdr:from>
    <xdr:ext cx="405111" cy="259045"/>
    <xdr:sp macro="" textlink="">
      <xdr:nvSpPr>
        <xdr:cNvPr id="392" name="n_2mainValue【市民会館】&#10;有形固定資産減価償却率"/>
        <xdr:cNvSpPr txBox="1"/>
      </xdr:nvSpPr>
      <xdr:spPr>
        <a:xfrm>
          <a:off x="2705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16" name="直線コネクタ 415"/>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17" name="【市民会館】&#10;一人当たり面積最小値テキスト"/>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18" name="直線コネクタ 417"/>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19" name="【市民会館】&#10;一人当たり面積最大値テキスト"/>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20" name="直線コネクタ 419"/>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21" name="【市民会館】&#10;一人当たり面積平均値テキスト"/>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22" name="フローチャート: 判断 421"/>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23" name="フローチャート: 判断 422"/>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91457</xdr:rowOff>
    </xdr:from>
    <xdr:ext cx="469744" cy="259045"/>
    <xdr:sp macro="" textlink="">
      <xdr:nvSpPr>
        <xdr:cNvPr id="424" name="n_1aveValue【市民会館】&#10;一人当たり面積"/>
        <xdr:cNvSpPr txBox="1"/>
      </xdr:nvSpPr>
      <xdr:spPr>
        <a:xfrm>
          <a:off x="9391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86361</xdr:rowOff>
    </xdr:from>
    <xdr:to>
      <xdr:col>46</xdr:col>
      <xdr:colOff>38100</xdr:colOff>
      <xdr:row>106</xdr:row>
      <xdr:rowOff>16511</xdr:rowOff>
    </xdr:to>
    <xdr:sp macro="" textlink="">
      <xdr:nvSpPr>
        <xdr:cNvPr id="425" name="フローチャート: 判断 424"/>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7638</xdr:rowOff>
    </xdr:from>
    <xdr:ext cx="469744" cy="259045"/>
    <xdr:sp macro="" textlink="">
      <xdr:nvSpPr>
        <xdr:cNvPr id="426" name="n_2aveValue【市民会館】&#10;一人当たり面積"/>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82550</xdr:rowOff>
    </xdr:from>
    <xdr:to>
      <xdr:col>41</xdr:col>
      <xdr:colOff>101600</xdr:colOff>
      <xdr:row>106</xdr:row>
      <xdr:rowOff>12700</xdr:rowOff>
    </xdr:to>
    <xdr:sp macro="" textlink="">
      <xdr:nvSpPr>
        <xdr:cNvPr id="427" name="フローチャート: 判断 426"/>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29227</xdr:rowOff>
    </xdr:from>
    <xdr:ext cx="469744" cy="259045"/>
    <xdr:sp macro="" textlink="">
      <xdr:nvSpPr>
        <xdr:cNvPr id="428" name="n_3aveValue【市民会館】&#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93980</xdr:rowOff>
    </xdr:from>
    <xdr:to>
      <xdr:col>36</xdr:col>
      <xdr:colOff>165100</xdr:colOff>
      <xdr:row>106</xdr:row>
      <xdr:rowOff>24130</xdr:rowOff>
    </xdr:to>
    <xdr:sp macro="" textlink="">
      <xdr:nvSpPr>
        <xdr:cNvPr id="429" name="フローチャート: 判断 428"/>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40657</xdr:rowOff>
    </xdr:from>
    <xdr:ext cx="469744" cy="259045"/>
    <xdr:sp macro="" textlink="">
      <xdr:nvSpPr>
        <xdr:cNvPr id="430"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67311</xdr:rowOff>
    </xdr:from>
    <xdr:to>
      <xdr:col>55</xdr:col>
      <xdr:colOff>50800</xdr:colOff>
      <xdr:row>99</xdr:row>
      <xdr:rowOff>168911</xdr:rowOff>
    </xdr:to>
    <xdr:sp macro="" textlink="">
      <xdr:nvSpPr>
        <xdr:cNvPr id="436" name="楕円 435"/>
        <xdr:cNvSpPr/>
      </xdr:nvSpPr>
      <xdr:spPr>
        <a:xfrm>
          <a:off x="10426700" y="170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20338</xdr:rowOff>
    </xdr:from>
    <xdr:ext cx="469744" cy="259045"/>
    <xdr:sp macro="" textlink="">
      <xdr:nvSpPr>
        <xdr:cNvPr id="437" name="【市民会館】&#10;一人当たり面積該当値テキスト"/>
        <xdr:cNvSpPr txBox="1"/>
      </xdr:nvSpPr>
      <xdr:spPr>
        <a:xfrm>
          <a:off x="10515600" y="1699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93980</xdr:rowOff>
    </xdr:from>
    <xdr:to>
      <xdr:col>50</xdr:col>
      <xdr:colOff>165100</xdr:colOff>
      <xdr:row>100</xdr:row>
      <xdr:rowOff>24130</xdr:rowOff>
    </xdr:to>
    <xdr:sp macro="" textlink="">
      <xdr:nvSpPr>
        <xdr:cNvPr id="438" name="楕円 437"/>
        <xdr:cNvSpPr/>
      </xdr:nvSpPr>
      <xdr:spPr>
        <a:xfrm>
          <a:off x="95885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118111</xdr:rowOff>
    </xdr:from>
    <xdr:to>
      <xdr:col>55</xdr:col>
      <xdr:colOff>0</xdr:colOff>
      <xdr:row>99</xdr:row>
      <xdr:rowOff>144780</xdr:rowOff>
    </xdr:to>
    <xdr:cxnSp macro="">
      <xdr:nvCxnSpPr>
        <xdr:cNvPr id="439" name="直線コネクタ 438"/>
        <xdr:cNvCxnSpPr/>
      </xdr:nvCxnSpPr>
      <xdr:spPr>
        <a:xfrm flipV="1">
          <a:off x="9639300" y="170916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128270</xdr:rowOff>
    </xdr:from>
    <xdr:to>
      <xdr:col>46</xdr:col>
      <xdr:colOff>38100</xdr:colOff>
      <xdr:row>100</xdr:row>
      <xdr:rowOff>58420</xdr:rowOff>
    </xdr:to>
    <xdr:sp macro="" textlink="">
      <xdr:nvSpPr>
        <xdr:cNvPr id="440" name="楕円 439"/>
        <xdr:cNvSpPr/>
      </xdr:nvSpPr>
      <xdr:spPr>
        <a:xfrm>
          <a:off x="8699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144780</xdr:rowOff>
    </xdr:from>
    <xdr:to>
      <xdr:col>50</xdr:col>
      <xdr:colOff>114300</xdr:colOff>
      <xdr:row>100</xdr:row>
      <xdr:rowOff>7620</xdr:rowOff>
    </xdr:to>
    <xdr:cxnSp macro="">
      <xdr:nvCxnSpPr>
        <xdr:cNvPr id="441" name="直線コネクタ 440"/>
        <xdr:cNvCxnSpPr/>
      </xdr:nvCxnSpPr>
      <xdr:spPr>
        <a:xfrm flipV="1">
          <a:off x="8750300" y="17118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98</xdr:row>
      <xdr:rowOff>40657</xdr:rowOff>
    </xdr:from>
    <xdr:ext cx="469744" cy="259045"/>
    <xdr:sp macro="" textlink="">
      <xdr:nvSpPr>
        <xdr:cNvPr id="442" name="n_1mainValue【市民会館】&#10;一人当たり面積"/>
        <xdr:cNvSpPr txBox="1"/>
      </xdr:nvSpPr>
      <xdr:spPr>
        <a:xfrm>
          <a:off x="9391727" y="168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74947</xdr:rowOff>
    </xdr:from>
    <xdr:ext cx="469744" cy="259045"/>
    <xdr:sp macro="" textlink="">
      <xdr:nvSpPr>
        <xdr:cNvPr id="443" name="n_2mainValue【市民会館】&#10;一人当たり面積"/>
        <xdr:cNvSpPr txBox="1"/>
      </xdr:nvSpPr>
      <xdr:spPr>
        <a:xfrm>
          <a:off x="8515427"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4" name="テキスト ボックス 45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5" name="直線コネクタ 4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6" name="テキスト ボックス 45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7" name="直線コネクタ 4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8" name="テキスト ボックス 4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9" name="直線コネクタ 4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0" name="テキスト ボックス 4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1" name="直線コネクタ 4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2" name="テキスト ボックス 4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3" name="直線コネクタ 4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4" name="テキスト ボックス 46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6" name="テキスト ボックス 46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468" name="直線コネクタ 467"/>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69"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70" name="直線コネクタ 469"/>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71" name="【一般廃棄物処理施設】&#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72" name="直線コネクタ 471"/>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473" name="【一般廃棄物処理施設】&#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74" name="フローチャート: 判断 473"/>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475" name="フローチャート: 判断 474"/>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149242</xdr:rowOff>
    </xdr:from>
    <xdr:ext cx="405111" cy="259045"/>
    <xdr:sp macro="" textlink="">
      <xdr:nvSpPr>
        <xdr:cNvPr id="476" name="n_1aveValue【一般廃棄物処理施設】&#10;有形固定資産減価償却率"/>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132080</xdr:rowOff>
    </xdr:from>
    <xdr:to>
      <xdr:col>76</xdr:col>
      <xdr:colOff>165100</xdr:colOff>
      <xdr:row>38</xdr:row>
      <xdr:rowOff>62230</xdr:rowOff>
    </xdr:to>
    <xdr:sp macro="" textlink="">
      <xdr:nvSpPr>
        <xdr:cNvPr id="477" name="フローチャート: 判断 476"/>
        <xdr:cNvSpPr/>
      </xdr:nvSpPr>
      <xdr:spPr>
        <a:xfrm>
          <a:off x="14541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78757</xdr:rowOff>
    </xdr:from>
    <xdr:ext cx="405111" cy="259045"/>
    <xdr:sp macro="" textlink="">
      <xdr:nvSpPr>
        <xdr:cNvPr id="478" name="n_2aveValue【一般廃棄物処理施設】&#10;有形固定資産減価償却率"/>
        <xdr:cNvSpPr txBox="1"/>
      </xdr:nvSpPr>
      <xdr:spPr>
        <a:xfrm>
          <a:off x="14389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55880</xdr:rowOff>
    </xdr:from>
    <xdr:to>
      <xdr:col>72</xdr:col>
      <xdr:colOff>38100</xdr:colOff>
      <xdr:row>38</xdr:row>
      <xdr:rowOff>157480</xdr:rowOff>
    </xdr:to>
    <xdr:sp macro="" textlink="">
      <xdr:nvSpPr>
        <xdr:cNvPr id="479" name="フローチャート: 判断 478"/>
        <xdr:cNvSpPr/>
      </xdr:nvSpPr>
      <xdr:spPr>
        <a:xfrm>
          <a:off x="1365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2557</xdr:rowOff>
    </xdr:from>
    <xdr:ext cx="405111" cy="259045"/>
    <xdr:sp macro="" textlink="">
      <xdr:nvSpPr>
        <xdr:cNvPr id="480" name="n_3aveValue【一般廃棄物処理施設】&#10;有形固定資産減価償却率"/>
        <xdr:cNvSpPr txBox="1"/>
      </xdr:nvSpPr>
      <xdr:spPr>
        <a:xfrm>
          <a:off x="13500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10160</xdr:rowOff>
    </xdr:from>
    <xdr:to>
      <xdr:col>67</xdr:col>
      <xdr:colOff>101600</xdr:colOff>
      <xdr:row>38</xdr:row>
      <xdr:rowOff>111760</xdr:rowOff>
    </xdr:to>
    <xdr:sp macro="" textlink="">
      <xdr:nvSpPr>
        <xdr:cNvPr id="481" name="フローチャート: 判断 480"/>
        <xdr:cNvSpPr/>
      </xdr:nvSpPr>
      <xdr:spPr>
        <a:xfrm>
          <a:off x="1276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128287</xdr:rowOff>
    </xdr:from>
    <xdr:ext cx="405111" cy="259045"/>
    <xdr:sp macro="" textlink="">
      <xdr:nvSpPr>
        <xdr:cNvPr id="482" name="n_4aveValue【一般廃棄物処理施設】&#10;有形固定資産減価償却率"/>
        <xdr:cNvSpPr txBox="1"/>
      </xdr:nvSpPr>
      <xdr:spPr>
        <a:xfrm>
          <a:off x="12611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88" name="楕円 487"/>
        <xdr:cNvSpPr/>
      </xdr:nvSpPr>
      <xdr:spPr>
        <a:xfrm>
          <a:off x="16268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73042</xdr:rowOff>
    </xdr:from>
    <xdr:ext cx="405111" cy="259045"/>
    <xdr:sp macro="" textlink="">
      <xdr:nvSpPr>
        <xdr:cNvPr id="489" name="【一般廃棄物処理施設】&#10;有形固定資産減価償却率該当値テキスト"/>
        <xdr:cNvSpPr txBox="1"/>
      </xdr:nvSpPr>
      <xdr:spPr>
        <a:xfrm>
          <a:off x="16357600"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29210</xdr:rowOff>
    </xdr:from>
    <xdr:to>
      <xdr:col>81</xdr:col>
      <xdr:colOff>101600</xdr:colOff>
      <xdr:row>39</xdr:row>
      <xdr:rowOff>130810</xdr:rowOff>
    </xdr:to>
    <xdr:sp macro="" textlink="">
      <xdr:nvSpPr>
        <xdr:cNvPr id="490" name="楕円 489"/>
        <xdr:cNvSpPr/>
      </xdr:nvSpPr>
      <xdr:spPr>
        <a:xfrm>
          <a:off x="1543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100965</xdr:rowOff>
    </xdr:from>
    <xdr:to>
      <xdr:col>85</xdr:col>
      <xdr:colOff>127000</xdr:colOff>
      <xdr:row>39</xdr:row>
      <xdr:rowOff>80010</xdr:rowOff>
    </xdr:to>
    <xdr:cxnSp macro="">
      <xdr:nvCxnSpPr>
        <xdr:cNvPr id="491" name="直線コネクタ 490"/>
        <xdr:cNvCxnSpPr/>
      </xdr:nvCxnSpPr>
      <xdr:spPr>
        <a:xfrm flipV="1">
          <a:off x="15481300" y="6444615"/>
          <a:ext cx="838200" cy="3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xdr:rowOff>
    </xdr:from>
    <xdr:to>
      <xdr:col>76</xdr:col>
      <xdr:colOff>165100</xdr:colOff>
      <xdr:row>39</xdr:row>
      <xdr:rowOff>102235</xdr:rowOff>
    </xdr:to>
    <xdr:sp macro="" textlink="">
      <xdr:nvSpPr>
        <xdr:cNvPr id="492" name="楕円 491"/>
        <xdr:cNvSpPr/>
      </xdr:nvSpPr>
      <xdr:spPr>
        <a:xfrm>
          <a:off x="14541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51435</xdr:rowOff>
    </xdr:from>
    <xdr:to>
      <xdr:col>81</xdr:col>
      <xdr:colOff>50800</xdr:colOff>
      <xdr:row>39</xdr:row>
      <xdr:rowOff>80010</xdr:rowOff>
    </xdr:to>
    <xdr:cxnSp macro="">
      <xdr:nvCxnSpPr>
        <xdr:cNvPr id="493" name="直線コネクタ 492"/>
        <xdr:cNvCxnSpPr/>
      </xdr:nvCxnSpPr>
      <xdr:spPr>
        <a:xfrm>
          <a:off x="14592300" y="67379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121937</xdr:rowOff>
    </xdr:from>
    <xdr:ext cx="405111" cy="259045"/>
    <xdr:sp macro="" textlink="">
      <xdr:nvSpPr>
        <xdr:cNvPr id="494" name="n_1mainValue【一般廃棄物処理施設】&#10;有形固定資産減価償却率"/>
        <xdr:cNvSpPr txBox="1"/>
      </xdr:nvSpPr>
      <xdr:spPr>
        <a:xfrm>
          <a:off x="152660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93362</xdr:rowOff>
    </xdr:from>
    <xdr:ext cx="405111" cy="259045"/>
    <xdr:sp macro="" textlink="">
      <xdr:nvSpPr>
        <xdr:cNvPr id="495" name="n_2mainValue【一般廃棄物処理施設】&#10;有形固定資産減価償却率"/>
        <xdr:cNvSpPr txBox="1"/>
      </xdr:nvSpPr>
      <xdr:spPr>
        <a:xfrm>
          <a:off x="143897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6" name="直線コネクタ 5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7" name="テキスト ボックス 50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8" name="直線コネクタ 5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9" name="テキスト ボックス 50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0" name="直線コネクタ 5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1" name="テキスト ボックス 51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2" name="直線コネクタ 5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3" name="テキスト ボックス 51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5" name="テキスト ボックス 5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17" name="直線コネクタ 516"/>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18" name="【一般廃棄物処理施設】&#10;一人当たり有形固定資産（償却資産）額最小値テキスト"/>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19" name="直線コネクタ 518"/>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20" name="【一般廃棄物処理施設】&#10;一人当たり有形固定資産（償却資産）額最大値テキスト"/>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21" name="直線コネクタ 520"/>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163386</xdr:rowOff>
    </xdr:from>
    <xdr:ext cx="534377" cy="259045"/>
    <xdr:sp macro="" textlink="">
      <xdr:nvSpPr>
        <xdr:cNvPr id="522" name="【一般廃棄物処理施設】&#10;一人当たり有形固定資産（償却資産）額平均値テキスト"/>
        <xdr:cNvSpPr txBox="1"/>
      </xdr:nvSpPr>
      <xdr:spPr>
        <a:xfrm>
          <a:off x="22199600" y="650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23" name="フローチャート: 判断 522"/>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24" name="フローチャート: 判断 523"/>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64916</xdr:rowOff>
    </xdr:from>
    <xdr:ext cx="599010" cy="259045"/>
    <xdr:sp macro="" textlink="">
      <xdr:nvSpPr>
        <xdr:cNvPr id="525" name="n_1aveValue【一般廃棄物処理施設】&#10;一人当たり有形固定資産（償却資産）額"/>
        <xdr:cNvSpPr txBox="1"/>
      </xdr:nvSpPr>
      <xdr:spPr>
        <a:xfrm>
          <a:off x="21011095" y="640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6893</xdr:rowOff>
    </xdr:from>
    <xdr:to>
      <xdr:col>107</xdr:col>
      <xdr:colOff>101600</xdr:colOff>
      <xdr:row>39</xdr:row>
      <xdr:rowOff>108493</xdr:rowOff>
    </xdr:to>
    <xdr:sp macro="" textlink="">
      <xdr:nvSpPr>
        <xdr:cNvPr id="526" name="フローチャート: 判断 525"/>
        <xdr:cNvSpPr/>
      </xdr:nvSpPr>
      <xdr:spPr>
        <a:xfrm>
          <a:off x="20383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125020</xdr:rowOff>
    </xdr:from>
    <xdr:ext cx="534377" cy="259045"/>
    <xdr:sp macro="" textlink="">
      <xdr:nvSpPr>
        <xdr:cNvPr id="527" name="n_2aveValue【一般廃棄物処理施設】&#10;一人当たり有形固定資産（償却資産）額"/>
        <xdr:cNvSpPr txBox="1"/>
      </xdr:nvSpPr>
      <xdr:spPr>
        <a:xfrm>
          <a:off x="201671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5891</xdr:rowOff>
    </xdr:from>
    <xdr:to>
      <xdr:col>102</xdr:col>
      <xdr:colOff>165100</xdr:colOff>
      <xdr:row>39</xdr:row>
      <xdr:rowOff>107491</xdr:rowOff>
    </xdr:to>
    <xdr:sp macro="" textlink="">
      <xdr:nvSpPr>
        <xdr:cNvPr id="528" name="フローチャート: 判断 527"/>
        <xdr:cNvSpPr/>
      </xdr:nvSpPr>
      <xdr:spPr>
        <a:xfrm>
          <a:off x="19494500" y="669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124018</xdr:rowOff>
    </xdr:from>
    <xdr:ext cx="534377" cy="259045"/>
    <xdr:sp macro="" textlink="">
      <xdr:nvSpPr>
        <xdr:cNvPr id="529" name="n_3aveValue【一般廃棄物処理施設】&#10;一人当たり有形固定資産（償却資産）額"/>
        <xdr:cNvSpPr txBox="1"/>
      </xdr:nvSpPr>
      <xdr:spPr>
        <a:xfrm>
          <a:off x="19278111" y="64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3308</xdr:rowOff>
    </xdr:from>
    <xdr:to>
      <xdr:col>98</xdr:col>
      <xdr:colOff>38100</xdr:colOff>
      <xdr:row>39</xdr:row>
      <xdr:rowOff>104908</xdr:rowOff>
    </xdr:to>
    <xdr:sp macro="" textlink="">
      <xdr:nvSpPr>
        <xdr:cNvPr id="530" name="フローチャート: 判断 529"/>
        <xdr:cNvSpPr/>
      </xdr:nvSpPr>
      <xdr:spPr>
        <a:xfrm>
          <a:off x="18605500" y="668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121435</xdr:rowOff>
    </xdr:from>
    <xdr:ext cx="534377" cy="259045"/>
    <xdr:sp macro="" textlink="">
      <xdr:nvSpPr>
        <xdr:cNvPr id="531" name="n_4aveValue【一般廃棄物処理施設】&#10;一人当たり有形固定資産（償却資産）額"/>
        <xdr:cNvSpPr txBox="1"/>
      </xdr:nvSpPr>
      <xdr:spPr>
        <a:xfrm>
          <a:off x="18389111" y="64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32" name="テキスト ボックス 5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68980</xdr:rowOff>
    </xdr:from>
    <xdr:to>
      <xdr:col>116</xdr:col>
      <xdr:colOff>114300</xdr:colOff>
      <xdr:row>39</xdr:row>
      <xdr:rowOff>170580</xdr:rowOff>
    </xdr:to>
    <xdr:sp macro="" textlink="">
      <xdr:nvSpPr>
        <xdr:cNvPr id="537" name="楕円 536"/>
        <xdr:cNvSpPr/>
      </xdr:nvSpPr>
      <xdr:spPr>
        <a:xfrm>
          <a:off x="22110700" y="67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47407</xdr:rowOff>
    </xdr:from>
    <xdr:ext cx="534377" cy="259045"/>
    <xdr:sp macro="" textlink="">
      <xdr:nvSpPr>
        <xdr:cNvPr id="538" name="【一般廃棄物処理施設】&#10;一人当たり有形固定資産（償却資産）額該当値テキスト"/>
        <xdr:cNvSpPr txBox="1"/>
      </xdr:nvSpPr>
      <xdr:spPr>
        <a:xfrm>
          <a:off x="22199600" y="673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159899</xdr:rowOff>
    </xdr:from>
    <xdr:to>
      <xdr:col>112</xdr:col>
      <xdr:colOff>38100</xdr:colOff>
      <xdr:row>40</xdr:row>
      <xdr:rowOff>90049</xdr:rowOff>
    </xdr:to>
    <xdr:sp macro="" textlink="">
      <xdr:nvSpPr>
        <xdr:cNvPr id="539" name="楕円 538"/>
        <xdr:cNvSpPr/>
      </xdr:nvSpPr>
      <xdr:spPr>
        <a:xfrm>
          <a:off x="21272500" y="68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119780</xdr:rowOff>
    </xdr:from>
    <xdr:to>
      <xdr:col>116</xdr:col>
      <xdr:colOff>63500</xdr:colOff>
      <xdr:row>40</xdr:row>
      <xdr:rowOff>39249</xdr:rowOff>
    </xdr:to>
    <xdr:cxnSp macro="">
      <xdr:nvCxnSpPr>
        <xdr:cNvPr id="540" name="直線コネクタ 539"/>
        <xdr:cNvCxnSpPr/>
      </xdr:nvCxnSpPr>
      <xdr:spPr>
        <a:xfrm flipV="1">
          <a:off x="21323300" y="6806330"/>
          <a:ext cx="838200" cy="9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165491</xdr:rowOff>
    </xdr:from>
    <xdr:to>
      <xdr:col>107</xdr:col>
      <xdr:colOff>101600</xdr:colOff>
      <xdr:row>40</xdr:row>
      <xdr:rowOff>95641</xdr:rowOff>
    </xdr:to>
    <xdr:sp macro="" textlink="">
      <xdr:nvSpPr>
        <xdr:cNvPr id="541" name="楕円 540"/>
        <xdr:cNvSpPr/>
      </xdr:nvSpPr>
      <xdr:spPr>
        <a:xfrm>
          <a:off x="20383500" y="685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39249</xdr:rowOff>
    </xdr:from>
    <xdr:to>
      <xdr:col>111</xdr:col>
      <xdr:colOff>177800</xdr:colOff>
      <xdr:row>40</xdr:row>
      <xdr:rowOff>44841</xdr:rowOff>
    </xdr:to>
    <xdr:cxnSp macro="">
      <xdr:nvCxnSpPr>
        <xdr:cNvPr id="542" name="直線コネクタ 541"/>
        <xdr:cNvCxnSpPr/>
      </xdr:nvCxnSpPr>
      <xdr:spPr>
        <a:xfrm flipV="1">
          <a:off x="20434300" y="6897249"/>
          <a:ext cx="8890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81176</xdr:rowOff>
    </xdr:from>
    <xdr:ext cx="534377" cy="259045"/>
    <xdr:sp macro="" textlink="">
      <xdr:nvSpPr>
        <xdr:cNvPr id="543" name="n_1mainValue【一般廃棄物処理施設】&#10;一人当たり有形固定資産（償却資産）額"/>
        <xdr:cNvSpPr txBox="1"/>
      </xdr:nvSpPr>
      <xdr:spPr>
        <a:xfrm>
          <a:off x="21043411" y="69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86768</xdr:rowOff>
    </xdr:from>
    <xdr:ext cx="534377" cy="259045"/>
    <xdr:sp macro="" textlink="">
      <xdr:nvSpPr>
        <xdr:cNvPr id="544" name="n_2mainValue【一般廃棄物処理施設】&#10;一人当たり有形固定資産（償却資産）額"/>
        <xdr:cNvSpPr txBox="1"/>
      </xdr:nvSpPr>
      <xdr:spPr>
        <a:xfrm>
          <a:off x="20167111" y="6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3" name="テキスト ボックス 5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4" name="直線コネクタ 5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5" name="テキスト ボックス 55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6" name="直線コネクタ 5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57" name="テキスト ボックス 55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8" name="直線コネクタ 5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9" name="テキスト ボックス 5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0" name="直線コネクタ 5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1" name="テキスト ボックス 5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2" name="直線コネクタ 5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3" name="テキスト ボックス 5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4" name="直線コネクタ 5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5" name="テキスト ボックス 56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7" name="テキスト ボックス 56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569" name="直線コネクタ 568"/>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570" name="【保健センター・保健所】&#10;有形固定資産減価償却率最小値テキスト"/>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571" name="直線コネクタ 570"/>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72" name="【保健センター・保健所】&#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73" name="直線コネクタ 572"/>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142892</xdr:rowOff>
    </xdr:from>
    <xdr:ext cx="405111" cy="259045"/>
    <xdr:sp macro="" textlink="">
      <xdr:nvSpPr>
        <xdr:cNvPr id="574" name="【保健センター・保健所】&#10;有形固定資産減価償却率平均値テキスト"/>
        <xdr:cNvSpPr txBox="1"/>
      </xdr:nvSpPr>
      <xdr:spPr>
        <a:xfrm>
          <a:off x="16357600" y="1008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575" name="フローチャート: 判断 574"/>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76" name="フローチャート: 判断 575"/>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45737</xdr:rowOff>
    </xdr:from>
    <xdr:ext cx="405111" cy="259045"/>
    <xdr:sp macro="" textlink="">
      <xdr:nvSpPr>
        <xdr:cNvPr id="577" name="n_1aveValue【保健センター・保健所】&#10;有形固定資産減価償却率"/>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162560</xdr:rowOff>
    </xdr:from>
    <xdr:to>
      <xdr:col>76</xdr:col>
      <xdr:colOff>165100</xdr:colOff>
      <xdr:row>59</xdr:row>
      <xdr:rowOff>92710</xdr:rowOff>
    </xdr:to>
    <xdr:sp macro="" textlink="">
      <xdr:nvSpPr>
        <xdr:cNvPr id="578" name="フローチャート: 判断 577"/>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83837</xdr:rowOff>
    </xdr:from>
    <xdr:ext cx="405111" cy="259045"/>
    <xdr:sp macro="" textlink="">
      <xdr:nvSpPr>
        <xdr:cNvPr id="579" name="n_2aveValue【保健センター・保健所】&#10;有形固定資産減価償却率"/>
        <xdr:cNvSpPr txBox="1"/>
      </xdr:nvSpPr>
      <xdr:spPr>
        <a:xfrm>
          <a:off x="14389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133985</xdr:rowOff>
    </xdr:from>
    <xdr:to>
      <xdr:col>72</xdr:col>
      <xdr:colOff>38100</xdr:colOff>
      <xdr:row>59</xdr:row>
      <xdr:rowOff>64135</xdr:rowOff>
    </xdr:to>
    <xdr:sp macro="" textlink="">
      <xdr:nvSpPr>
        <xdr:cNvPr id="580" name="フローチャート: 判断 579"/>
        <xdr:cNvSpPr/>
      </xdr:nvSpPr>
      <xdr:spPr>
        <a:xfrm>
          <a:off x="136525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80662</xdr:rowOff>
    </xdr:from>
    <xdr:ext cx="405111" cy="259045"/>
    <xdr:sp macro="" textlink="">
      <xdr:nvSpPr>
        <xdr:cNvPr id="581" name="n_3aveValue【保健センター・保健所】&#10;有形固定資産減価償却率"/>
        <xdr:cNvSpPr txBox="1"/>
      </xdr:nvSpPr>
      <xdr:spPr>
        <a:xfrm>
          <a:off x="13500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99695</xdr:rowOff>
    </xdr:from>
    <xdr:to>
      <xdr:col>67</xdr:col>
      <xdr:colOff>101600</xdr:colOff>
      <xdr:row>59</xdr:row>
      <xdr:rowOff>29845</xdr:rowOff>
    </xdr:to>
    <xdr:sp macro="" textlink="">
      <xdr:nvSpPr>
        <xdr:cNvPr id="582" name="フローチャート: 判断 581"/>
        <xdr:cNvSpPr/>
      </xdr:nvSpPr>
      <xdr:spPr>
        <a:xfrm>
          <a:off x="12763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57</xdr:row>
      <xdr:rowOff>46372</xdr:rowOff>
    </xdr:from>
    <xdr:ext cx="405111" cy="259045"/>
    <xdr:sp macro="" textlink="">
      <xdr:nvSpPr>
        <xdr:cNvPr id="583" name="n_4aveValue【保健センター・保健所】&#10;有形固定資産減価償却率"/>
        <xdr:cNvSpPr txBox="1"/>
      </xdr:nvSpPr>
      <xdr:spPr>
        <a:xfrm>
          <a:off x="12611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84" name="テキスト ボックス 5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5" name="テキスト ボックス 5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6" name="テキスト ボックス 5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7" name="テキスト ボックス 5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8" name="テキスト ボックス 5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89" name="楕円 588"/>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590" name="【保健センター・保健所】&#10;有形固定資産減価償却率該当値テキスト"/>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147320</xdr:rowOff>
    </xdr:from>
    <xdr:to>
      <xdr:col>81</xdr:col>
      <xdr:colOff>101600</xdr:colOff>
      <xdr:row>58</xdr:row>
      <xdr:rowOff>77470</xdr:rowOff>
    </xdr:to>
    <xdr:sp macro="" textlink="">
      <xdr:nvSpPr>
        <xdr:cNvPr id="591" name="楕円 590"/>
        <xdr:cNvSpPr/>
      </xdr:nvSpPr>
      <xdr:spPr>
        <a:xfrm>
          <a:off x="15430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26670</xdr:rowOff>
    </xdr:from>
    <xdr:to>
      <xdr:col>85</xdr:col>
      <xdr:colOff>127000</xdr:colOff>
      <xdr:row>58</xdr:row>
      <xdr:rowOff>68580</xdr:rowOff>
    </xdr:to>
    <xdr:cxnSp macro="">
      <xdr:nvCxnSpPr>
        <xdr:cNvPr id="592" name="直線コネクタ 591"/>
        <xdr:cNvCxnSpPr/>
      </xdr:nvCxnSpPr>
      <xdr:spPr>
        <a:xfrm>
          <a:off x="15481300" y="99707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105410</xdr:rowOff>
    </xdr:from>
    <xdr:to>
      <xdr:col>76</xdr:col>
      <xdr:colOff>165100</xdr:colOff>
      <xdr:row>58</xdr:row>
      <xdr:rowOff>35560</xdr:rowOff>
    </xdr:to>
    <xdr:sp macro="" textlink="">
      <xdr:nvSpPr>
        <xdr:cNvPr id="593" name="楕円 592"/>
        <xdr:cNvSpPr/>
      </xdr:nvSpPr>
      <xdr:spPr>
        <a:xfrm>
          <a:off x="14541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156210</xdr:rowOff>
    </xdr:from>
    <xdr:to>
      <xdr:col>81</xdr:col>
      <xdr:colOff>50800</xdr:colOff>
      <xdr:row>58</xdr:row>
      <xdr:rowOff>26670</xdr:rowOff>
    </xdr:to>
    <xdr:cxnSp macro="">
      <xdr:nvCxnSpPr>
        <xdr:cNvPr id="594" name="直線コネクタ 593"/>
        <xdr:cNvCxnSpPr/>
      </xdr:nvCxnSpPr>
      <xdr:spPr>
        <a:xfrm>
          <a:off x="14592300" y="99288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93997</xdr:rowOff>
    </xdr:from>
    <xdr:ext cx="405111" cy="259045"/>
    <xdr:sp macro="" textlink="">
      <xdr:nvSpPr>
        <xdr:cNvPr id="595" name="n_1mainValue【保健センター・保健所】&#10;有形固定資産減価償却率"/>
        <xdr:cNvSpPr txBox="1"/>
      </xdr:nvSpPr>
      <xdr:spPr>
        <a:xfrm>
          <a:off x="15266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52087</xdr:rowOff>
    </xdr:from>
    <xdr:ext cx="405111" cy="259045"/>
    <xdr:sp macro="" textlink="">
      <xdr:nvSpPr>
        <xdr:cNvPr id="596" name="n_2mainValue【保健センター・保健所】&#10;有形固定資産減価償却率"/>
        <xdr:cNvSpPr txBox="1"/>
      </xdr:nvSpPr>
      <xdr:spPr>
        <a:xfrm>
          <a:off x="14389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5" name="テキスト ボックス 6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6" name="直線コネクタ 6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7" name="直線コネクタ 6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8" name="テキスト ボックス 6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9" name="直線コネクタ 6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0" name="テキスト ボックス 6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1" name="直線コネクタ 6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2" name="テキスト ボックス 6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3" name="直線コネクタ 6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4" name="テキスト ボックス 6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5" name="直線コネクタ 6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6" name="テキスト ボックス 6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20" name="直線コネクタ 619"/>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21"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22" name="直線コネクタ 621"/>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23" name="【保健センター・保健所】&#10;一人当たり面積最大値テキスト"/>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24" name="直線コネクタ 623"/>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625" name="【保健センター・保健所】&#10;一人当たり面積平均値テキスト"/>
        <xdr:cNvSpPr txBox="1"/>
      </xdr:nvSpPr>
      <xdr:spPr>
        <a:xfrm>
          <a:off x="221996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26" name="フローチャート: 判断 625"/>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27" name="フローチャート: 判断 626"/>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167657</xdr:rowOff>
    </xdr:from>
    <xdr:ext cx="469744" cy="259045"/>
    <xdr:sp macro="" textlink="">
      <xdr:nvSpPr>
        <xdr:cNvPr id="628" name="n_1aveValue【保健センター・保健所】&#10;一人当たり面積"/>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48260</xdr:rowOff>
    </xdr:from>
    <xdr:to>
      <xdr:col>107</xdr:col>
      <xdr:colOff>101600</xdr:colOff>
      <xdr:row>62</xdr:row>
      <xdr:rowOff>149860</xdr:rowOff>
    </xdr:to>
    <xdr:sp macro="" textlink="">
      <xdr:nvSpPr>
        <xdr:cNvPr id="629" name="フローチャート: 判断 62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140987</xdr:rowOff>
    </xdr:from>
    <xdr:ext cx="469744" cy="259045"/>
    <xdr:sp macro="" textlink="">
      <xdr:nvSpPr>
        <xdr:cNvPr id="630" name="n_2aveValue【保健センター・保健所】&#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48260</xdr:rowOff>
    </xdr:from>
    <xdr:to>
      <xdr:col>102</xdr:col>
      <xdr:colOff>165100</xdr:colOff>
      <xdr:row>62</xdr:row>
      <xdr:rowOff>149860</xdr:rowOff>
    </xdr:to>
    <xdr:sp macro="" textlink="">
      <xdr:nvSpPr>
        <xdr:cNvPr id="631" name="フローチャート: 判断 630"/>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166387</xdr:rowOff>
    </xdr:from>
    <xdr:ext cx="469744" cy="259045"/>
    <xdr:sp macro="" textlink="">
      <xdr:nvSpPr>
        <xdr:cNvPr id="632" name="n_3aveValue【保健センター・保健所】&#10;一人当たり面積"/>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48260</xdr:rowOff>
    </xdr:from>
    <xdr:to>
      <xdr:col>98</xdr:col>
      <xdr:colOff>38100</xdr:colOff>
      <xdr:row>62</xdr:row>
      <xdr:rowOff>149860</xdr:rowOff>
    </xdr:to>
    <xdr:sp macro="" textlink="">
      <xdr:nvSpPr>
        <xdr:cNvPr id="633" name="フローチャート: 判断 632"/>
        <xdr:cNvSpPr/>
      </xdr:nvSpPr>
      <xdr:spPr>
        <a:xfrm>
          <a:off x="18605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166387</xdr:rowOff>
    </xdr:from>
    <xdr:ext cx="469744" cy="259045"/>
    <xdr:sp macro="" textlink="">
      <xdr:nvSpPr>
        <xdr:cNvPr id="634" name="n_4aveValue【保健センター・保健所】&#10;一人当たり面積"/>
        <xdr:cNvSpPr txBox="1"/>
      </xdr:nvSpPr>
      <xdr:spPr>
        <a:xfrm>
          <a:off x="18421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35" name="テキスト ボックス 6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78740</xdr:rowOff>
    </xdr:from>
    <xdr:to>
      <xdr:col>116</xdr:col>
      <xdr:colOff>114300</xdr:colOff>
      <xdr:row>61</xdr:row>
      <xdr:rowOff>8890</xdr:rowOff>
    </xdr:to>
    <xdr:sp macro="" textlink="">
      <xdr:nvSpPr>
        <xdr:cNvPr id="640" name="楕円 639"/>
        <xdr:cNvSpPr/>
      </xdr:nvSpPr>
      <xdr:spPr>
        <a:xfrm>
          <a:off x="22110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101617</xdr:rowOff>
    </xdr:from>
    <xdr:ext cx="469744" cy="259045"/>
    <xdr:sp macro="" textlink="">
      <xdr:nvSpPr>
        <xdr:cNvPr id="641" name="【保健センター・保健所】&#10;一人当たり面積該当値テキスト"/>
        <xdr:cNvSpPr txBox="1"/>
      </xdr:nvSpPr>
      <xdr:spPr>
        <a:xfrm>
          <a:off x="22199600"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642" name="楕円 641"/>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129540</xdr:rowOff>
    </xdr:from>
    <xdr:to>
      <xdr:col>116</xdr:col>
      <xdr:colOff>63500</xdr:colOff>
      <xdr:row>60</xdr:row>
      <xdr:rowOff>137160</xdr:rowOff>
    </xdr:to>
    <xdr:cxnSp macro="">
      <xdr:nvCxnSpPr>
        <xdr:cNvPr id="643" name="直線コネクタ 642"/>
        <xdr:cNvCxnSpPr/>
      </xdr:nvCxnSpPr>
      <xdr:spPr>
        <a:xfrm flipV="1">
          <a:off x="21323300" y="10416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101600</xdr:rowOff>
    </xdr:from>
    <xdr:to>
      <xdr:col>107</xdr:col>
      <xdr:colOff>101600</xdr:colOff>
      <xdr:row>61</xdr:row>
      <xdr:rowOff>31750</xdr:rowOff>
    </xdr:to>
    <xdr:sp macro="" textlink="">
      <xdr:nvSpPr>
        <xdr:cNvPr id="644" name="楕円 643"/>
        <xdr:cNvSpPr/>
      </xdr:nvSpPr>
      <xdr:spPr>
        <a:xfrm>
          <a:off x="2038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152400</xdr:rowOff>
    </xdr:to>
    <xdr:cxnSp macro="">
      <xdr:nvCxnSpPr>
        <xdr:cNvPr id="645" name="直線コネクタ 644"/>
        <xdr:cNvCxnSpPr/>
      </xdr:nvCxnSpPr>
      <xdr:spPr>
        <a:xfrm flipV="1">
          <a:off x="20434300" y="10424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33037</xdr:rowOff>
    </xdr:from>
    <xdr:ext cx="469744" cy="259045"/>
    <xdr:sp macro="" textlink="">
      <xdr:nvSpPr>
        <xdr:cNvPr id="646" name="n_1mainValue【保健センター・保健所】&#10;一人当たり面積"/>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47" name="n_2mainValue【保健センター・保健所】&#10;一人当たり面積"/>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8" name="正方形/長方形 6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9" name="正方形/長方形 6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0" name="正方形/長方形 6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1" name="正方形/長方形 6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2" name="正方形/長方形 6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3" name="正方形/長方形 6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4" name="正方形/長方形 6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正方形/長方形 6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6" name="テキスト ボックス 6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7" name="直線コネクタ 6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8" name="テキスト ボックス 65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9" name="直線コネクタ 65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0" name="テキスト ボックス 65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1" name="直線コネクタ 66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2" name="テキスト ボックス 66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3" name="直線コネクタ 66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4" name="テキスト ボックス 66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5" name="直線コネクタ 66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6" name="テキスト ボックス 66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7" name="直線コネクタ 66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8" name="テキスト ボックス 66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9" name="直線コネクタ 6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0" name="テキスト ボックス 66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672" name="直線コネクタ 671"/>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73" name="【消防施設】&#10;有形固定資産減価償却率最小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74" name="直線コネクタ 673"/>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75"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76" name="直線コネクタ 675"/>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677" name="【消防施設】&#10;有形固定資産減価償却率平均値テキスト"/>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678" name="フローチャート: 判断 677"/>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679" name="フローチャート: 判断 678"/>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93363</xdr:rowOff>
    </xdr:from>
    <xdr:ext cx="405111" cy="259045"/>
    <xdr:sp macro="" textlink="">
      <xdr:nvSpPr>
        <xdr:cNvPr id="680" name="n_1aveValue【消防施設】&#10;有形固定資産減価償却率"/>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122555</xdr:rowOff>
    </xdr:from>
    <xdr:to>
      <xdr:col>76</xdr:col>
      <xdr:colOff>165100</xdr:colOff>
      <xdr:row>82</xdr:row>
      <xdr:rowOff>52705</xdr:rowOff>
    </xdr:to>
    <xdr:sp macro="" textlink="">
      <xdr:nvSpPr>
        <xdr:cNvPr id="681" name="フローチャート: 判断 680"/>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43832</xdr:rowOff>
    </xdr:from>
    <xdr:ext cx="405111" cy="259045"/>
    <xdr:sp macro="" textlink="">
      <xdr:nvSpPr>
        <xdr:cNvPr id="682" name="n_2aveValue【消防施設】&#10;有形固定資産減価償却率"/>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683" name="フローチャート: 判断 682"/>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107332</xdr:rowOff>
    </xdr:from>
    <xdr:ext cx="405111" cy="259045"/>
    <xdr:sp macro="" textlink="">
      <xdr:nvSpPr>
        <xdr:cNvPr id="684"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151130</xdr:rowOff>
    </xdr:from>
    <xdr:to>
      <xdr:col>67</xdr:col>
      <xdr:colOff>101600</xdr:colOff>
      <xdr:row>82</xdr:row>
      <xdr:rowOff>81280</xdr:rowOff>
    </xdr:to>
    <xdr:sp macro="" textlink="">
      <xdr:nvSpPr>
        <xdr:cNvPr id="685" name="フローチャート: 判断 684"/>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97807</xdr:rowOff>
    </xdr:from>
    <xdr:ext cx="405111" cy="259045"/>
    <xdr:sp macro="" textlink="">
      <xdr:nvSpPr>
        <xdr:cNvPr id="686" name="n_4aveValue【消防施設】&#10;有形固定資産減価償却率"/>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87" name="テキスト ボックス 6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xdr:rowOff>
    </xdr:from>
    <xdr:to>
      <xdr:col>85</xdr:col>
      <xdr:colOff>177800</xdr:colOff>
      <xdr:row>78</xdr:row>
      <xdr:rowOff>102236</xdr:rowOff>
    </xdr:to>
    <xdr:sp macro="" textlink="">
      <xdr:nvSpPr>
        <xdr:cNvPr id="692" name="楕円 691"/>
        <xdr:cNvSpPr/>
      </xdr:nvSpPr>
      <xdr:spPr>
        <a:xfrm>
          <a:off x="16268700" y="133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23513</xdr:rowOff>
    </xdr:from>
    <xdr:ext cx="405111" cy="259045"/>
    <xdr:sp macro="" textlink="">
      <xdr:nvSpPr>
        <xdr:cNvPr id="693" name="【消防施設】&#10;有形固定資産減価償却率該当値テキスト"/>
        <xdr:cNvSpPr txBox="1"/>
      </xdr:nvSpPr>
      <xdr:spPr>
        <a:xfrm>
          <a:off x="16357600" y="1322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19686</xdr:rowOff>
    </xdr:from>
    <xdr:to>
      <xdr:col>81</xdr:col>
      <xdr:colOff>101600</xdr:colOff>
      <xdr:row>78</xdr:row>
      <xdr:rowOff>121286</xdr:rowOff>
    </xdr:to>
    <xdr:sp macro="" textlink="">
      <xdr:nvSpPr>
        <xdr:cNvPr id="694" name="楕円 693"/>
        <xdr:cNvSpPr/>
      </xdr:nvSpPr>
      <xdr:spPr>
        <a:xfrm>
          <a:off x="15430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51436</xdr:rowOff>
    </xdr:from>
    <xdr:to>
      <xdr:col>85</xdr:col>
      <xdr:colOff>127000</xdr:colOff>
      <xdr:row>78</xdr:row>
      <xdr:rowOff>70486</xdr:rowOff>
    </xdr:to>
    <xdr:cxnSp macro="">
      <xdr:nvCxnSpPr>
        <xdr:cNvPr id="695" name="直線コネクタ 694"/>
        <xdr:cNvCxnSpPr/>
      </xdr:nvCxnSpPr>
      <xdr:spPr>
        <a:xfrm flipV="1">
          <a:off x="15481300" y="1342453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137795</xdr:rowOff>
    </xdr:from>
    <xdr:to>
      <xdr:col>76</xdr:col>
      <xdr:colOff>165100</xdr:colOff>
      <xdr:row>78</xdr:row>
      <xdr:rowOff>67945</xdr:rowOff>
    </xdr:to>
    <xdr:sp macro="" textlink="">
      <xdr:nvSpPr>
        <xdr:cNvPr id="696" name="楕円 695"/>
        <xdr:cNvSpPr/>
      </xdr:nvSpPr>
      <xdr:spPr>
        <a:xfrm>
          <a:off x="14541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17145</xdr:rowOff>
    </xdr:from>
    <xdr:to>
      <xdr:col>81</xdr:col>
      <xdr:colOff>50800</xdr:colOff>
      <xdr:row>78</xdr:row>
      <xdr:rowOff>70486</xdr:rowOff>
    </xdr:to>
    <xdr:cxnSp macro="">
      <xdr:nvCxnSpPr>
        <xdr:cNvPr id="697" name="直線コネクタ 696"/>
        <xdr:cNvCxnSpPr/>
      </xdr:nvCxnSpPr>
      <xdr:spPr>
        <a:xfrm>
          <a:off x="14592300" y="133902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137813</xdr:rowOff>
    </xdr:from>
    <xdr:ext cx="405111" cy="259045"/>
    <xdr:sp macro="" textlink="">
      <xdr:nvSpPr>
        <xdr:cNvPr id="698" name="n_1mainValue【消防施設】&#10;有形固定資産減価償却率"/>
        <xdr:cNvSpPr txBox="1"/>
      </xdr:nvSpPr>
      <xdr:spPr>
        <a:xfrm>
          <a:off x="152660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84472</xdr:rowOff>
    </xdr:from>
    <xdr:ext cx="405111" cy="259045"/>
    <xdr:sp macro="" textlink="">
      <xdr:nvSpPr>
        <xdr:cNvPr id="699" name="n_2mainValue【消防施設】&#10;有形固定資産減価償却率"/>
        <xdr:cNvSpPr txBox="1"/>
      </xdr:nvSpPr>
      <xdr:spPr>
        <a:xfrm>
          <a:off x="143897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8" name="テキスト ボックス 7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9" name="直線コネクタ 7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0" name="直線コネクタ 70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1" name="テキスト ボックス 71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12" name="直線コネクタ 71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13" name="テキスト ボックス 71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14" name="直線コネクタ 71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15" name="テキスト ボックス 71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16" name="直線コネクタ 71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17" name="テキスト ボックス 71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18" name="直線コネクタ 71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9" name="テキスト ボックス 71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0" name="直線コネクタ 71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1" name="テキスト ボックス 72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725" name="直線コネクタ 724"/>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726"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727" name="直線コネクタ 726"/>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728" name="【消防施設】&#10;一人当たり面積最大値テキスト"/>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729" name="直線コネクタ 728"/>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730" name="【消防施設】&#10;一人当たり面積平均値テキスト"/>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731" name="フローチャート: 判断 730"/>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732" name="フローチャート: 判断 731"/>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170741</xdr:rowOff>
    </xdr:from>
    <xdr:ext cx="469744" cy="259045"/>
    <xdr:sp macro="" textlink="">
      <xdr:nvSpPr>
        <xdr:cNvPr id="733"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96701</xdr:rowOff>
    </xdr:from>
    <xdr:to>
      <xdr:col>107</xdr:col>
      <xdr:colOff>101600</xdr:colOff>
      <xdr:row>84</xdr:row>
      <xdr:rowOff>26851</xdr:rowOff>
    </xdr:to>
    <xdr:sp macro="" textlink="">
      <xdr:nvSpPr>
        <xdr:cNvPr id="734" name="フローチャート: 判断 733"/>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17978</xdr:rowOff>
    </xdr:from>
    <xdr:ext cx="469744" cy="259045"/>
    <xdr:sp macro="" textlink="">
      <xdr:nvSpPr>
        <xdr:cNvPr id="735" name="n_2aveValue【消防施設】&#10;一人当たり面積"/>
        <xdr:cNvSpPr txBox="1"/>
      </xdr:nvSpPr>
      <xdr:spPr>
        <a:xfrm>
          <a:off x="20199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44450</xdr:rowOff>
    </xdr:from>
    <xdr:to>
      <xdr:col>102</xdr:col>
      <xdr:colOff>165100</xdr:colOff>
      <xdr:row>83</xdr:row>
      <xdr:rowOff>146050</xdr:rowOff>
    </xdr:to>
    <xdr:sp macro="" textlink="">
      <xdr:nvSpPr>
        <xdr:cNvPr id="736" name="フローチャート: 判断 735"/>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81</xdr:row>
      <xdr:rowOff>162577</xdr:rowOff>
    </xdr:from>
    <xdr:ext cx="469744" cy="259045"/>
    <xdr:sp macro="" textlink="">
      <xdr:nvSpPr>
        <xdr:cNvPr id="737" name="n_3aveValue【消防施設】&#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18324</xdr:rowOff>
    </xdr:from>
    <xdr:to>
      <xdr:col>98</xdr:col>
      <xdr:colOff>38100</xdr:colOff>
      <xdr:row>83</xdr:row>
      <xdr:rowOff>119924</xdr:rowOff>
    </xdr:to>
    <xdr:sp macro="" textlink="">
      <xdr:nvSpPr>
        <xdr:cNvPr id="738" name="フローチャート: 判断 737"/>
        <xdr:cNvSpPr/>
      </xdr:nvSpPr>
      <xdr:spPr>
        <a:xfrm>
          <a:off x="18605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81</xdr:row>
      <xdr:rowOff>136451</xdr:rowOff>
    </xdr:from>
    <xdr:ext cx="469744" cy="259045"/>
    <xdr:sp macro="" textlink="">
      <xdr:nvSpPr>
        <xdr:cNvPr id="739" name="n_4aveValue【消防施設】&#10;一人当たり面積"/>
        <xdr:cNvSpPr txBox="1"/>
      </xdr:nvSpPr>
      <xdr:spPr>
        <a:xfrm>
          <a:off x="18421427" y="140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40" name="テキスト ボックス 7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24856</xdr:rowOff>
    </xdr:from>
    <xdr:to>
      <xdr:col>116</xdr:col>
      <xdr:colOff>114300</xdr:colOff>
      <xdr:row>83</xdr:row>
      <xdr:rowOff>126456</xdr:rowOff>
    </xdr:to>
    <xdr:sp macro="" textlink="">
      <xdr:nvSpPr>
        <xdr:cNvPr id="745" name="楕円 744"/>
        <xdr:cNvSpPr/>
      </xdr:nvSpPr>
      <xdr:spPr>
        <a:xfrm>
          <a:off x="221107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3283</xdr:rowOff>
    </xdr:from>
    <xdr:ext cx="469744" cy="259045"/>
    <xdr:sp macro="" textlink="">
      <xdr:nvSpPr>
        <xdr:cNvPr id="746" name="【消防施設】&#10;一人当たり面積該当値テキスト"/>
        <xdr:cNvSpPr txBox="1"/>
      </xdr:nvSpPr>
      <xdr:spPr>
        <a:xfrm>
          <a:off x="22199600" y="1423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64044</xdr:rowOff>
    </xdr:from>
    <xdr:to>
      <xdr:col>112</xdr:col>
      <xdr:colOff>38100</xdr:colOff>
      <xdr:row>83</xdr:row>
      <xdr:rowOff>165644</xdr:rowOff>
    </xdr:to>
    <xdr:sp macro="" textlink="">
      <xdr:nvSpPr>
        <xdr:cNvPr id="747" name="楕円 746"/>
        <xdr:cNvSpPr/>
      </xdr:nvSpPr>
      <xdr:spPr>
        <a:xfrm>
          <a:off x="21272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75656</xdr:rowOff>
    </xdr:from>
    <xdr:to>
      <xdr:col>116</xdr:col>
      <xdr:colOff>63500</xdr:colOff>
      <xdr:row>83</xdr:row>
      <xdr:rowOff>114844</xdr:rowOff>
    </xdr:to>
    <xdr:cxnSp macro="">
      <xdr:nvCxnSpPr>
        <xdr:cNvPr id="748" name="直線コネクタ 747"/>
        <xdr:cNvCxnSpPr/>
      </xdr:nvCxnSpPr>
      <xdr:spPr>
        <a:xfrm flipV="1">
          <a:off x="21323300" y="143060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96701</xdr:rowOff>
    </xdr:from>
    <xdr:to>
      <xdr:col>107</xdr:col>
      <xdr:colOff>101600</xdr:colOff>
      <xdr:row>84</xdr:row>
      <xdr:rowOff>26851</xdr:rowOff>
    </xdr:to>
    <xdr:sp macro="" textlink="">
      <xdr:nvSpPr>
        <xdr:cNvPr id="749" name="楕円 748"/>
        <xdr:cNvSpPr/>
      </xdr:nvSpPr>
      <xdr:spPr>
        <a:xfrm>
          <a:off x="20383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114844</xdr:rowOff>
    </xdr:from>
    <xdr:to>
      <xdr:col>111</xdr:col>
      <xdr:colOff>177800</xdr:colOff>
      <xdr:row>83</xdr:row>
      <xdr:rowOff>147501</xdr:rowOff>
    </xdr:to>
    <xdr:cxnSp macro="">
      <xdr:nvCxnSpPr>
        <xdr:cNvPr id="750" name="直線コネクタ 749"/>
        <xdr:cNvCxnSpPr/>
      </xdr:nvCxnSpPr>
      <xdr:spPr>
        <a:xfrm flipV="1">
          <a:off x="20434300" y="143451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156771</xdr:rowOff>
    </xdr:from>
    <xdr:ext cx="469744" cy="259045"/>
    <xdr:sp macro="" textlink="">
      <xdr:nvSpPr>
        <xdr:cNvPr id="751" name="n_1mainValue【消防施設】&#10;一人当たり面積"/>
        <xdr:cNvSpPr txBox="1"/>
      </xdr:nvSpPr>
      <xdr:spPr>
        <a:xfrm>
          <a:off x="21075727" y="1438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43378</xdr:rowOff>
    </xdr:from>
    <xdr:ext cx="469744" cy="259045"/>
    <xdr:sp macro="" textlink="">
      <xdr:nvSpPr>
        <xdr:cNvPr id="752" name="n_2mainValue【消防施設】&#10;一人当たり面積"/>
        <xdr:cNvSpPr txBox="1"/>
      </xdr:nvSpPr>
      <xdr:spPr>
        <a:xfrm>
          <a:off x="20199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3" name="正方形/長方形 7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4" name="正方形/長方形 7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5" name="正方形/長方形 7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6" name="正方形/長方形 7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7" name="正方形/長方形 7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8" name="正方形/長方形 7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9" name="正方形/長方形 7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正方形/長方形 7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1" name="テキスト ボックス 7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2" name="直線コネクタ 7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3" name="テキスト ボックス 76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4" name="直線コネクタ 7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5" name="テキスト ボックス 76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6" name="直線コネクタ 7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7" name="テキスト ボックス 7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8" name="直線コネクタ 7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9" name="テキスト ボックス 7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0" name="直線コネクタ 7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1" name="テキスト ボックス 7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2" name="直線コネクタ 7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3" name="テキスト ボックス 7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4" name="直線コネクタ 7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5" name="テキスト ボックス 77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778" name="直線コネクタ 777"/>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779" name="【庁舎】&#10;有形固定資産減価償却率最小値テキスト"/>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780" name="直線コネクタ 779"/>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81"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82" name="直線コネクタ 781"/>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83"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84" name="フローチャート: 判断 783"/>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85" name="フローチャート: 判断 784"/>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786"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38463</xdr:rowOff>
    </xdr:from>
    <xdr:to>
      <xdr:col>76</xdr:col>
      <xdr:colOff>165100</xdr:colOff>
      <xdr:row>104</xdr:row>
      <xdr:rowOff>140063</xdr:rowOff>
    </xdr:to>
    <xdr:sp macro="" textlink="">
      <xdr:nvSpPr>
        <xdr:cNvPr id="787" name="フローチャート: 判断 786"/>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156590</xdr:rowOff>
    </xdr:from>
    <xdr:ext cx="405111" cy="259045"/>
    <xdr:sp macro="" textlink="">
      <xdr:nvSpPr>
        <xdr:cNvPr id="788"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90714</xdr:rowOff>
    </xdr:from>
    <xdr:to>
      <xdr:col>72</xdr:col>
      <xdr:colOff>38100</xdr:colOff>
      <xdr:row>105</xdr:row>
      <xdr:rowOff>20864</xdr:rowOff>
    </xdr:to>
    <xdr:sp macro="" textlink="">
      <xdr:nvSpPr>
        <xdr:cNvPr id="789" name="フローチャート: 判断 788"/>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37391</xdr:rowOff>
    </xdr:from>
    <xdr:ext cx="405111" cy="259045"/>
    <xdr:sp macro="" textlink="">
      <xdr:nvSpPr>
        <xdr:cNvPr id="790"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149498</xdr:rowOff>
    </xdr:from>
    <xdr:to>
      <xdr:col>67</xdr:col>
      <xdr:colOff>101600</xdr:colOff>
      <xdr:row>105</xdr:row>
      <xdr:rowOff>79648</xdr:rowOff>
    </xdr:to>
    <xdr:sp macro="" textlink="">
      <xdr:nvSpPr>
        <xdr:cNvPr id="791" name="フローチャート: 判断 790"/>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96175</xdr:rowOff>
    </xdr:from>
    <xdr:ext cx="405111" cy="259045"/>
    <xdr:sp macro="" textlink="">
      <xdr:nvSpPr>
        <xdr:cNvPr id="792" name="n_4aveValue【庁舎】&#10;有形固定資産減価償却率"/>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93" name="テキスト ボックス 7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74386</xdr:rowOff>
    </xdr:from>
    <xdr:to>
      <xdr:col>85</xdr:col>
      <xdr:colOff>177800</xdr:colOff>
      <xdr:row>108</xdr:row>
      <xdr:rowOff>4536</xdr:rowOff>
    </xdr:to>
    <xdr:sp macro="" textlink="">
      <xdr:nvSpPr>
        <xdr:cNvPr id="798" name="楕円 797"/>
        <xdr:cNvSpPr/>
      </xdr:nvSpPr>
      <xdr:spPr>
        <a:xfrm>
          <a:off x="162687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160763</xdr:rowOff>
    </xdr:from>
    <xdr:ext cx="405111" cy="259045"/>
    <xdr:sp macro="" textlink="">
      <xdr:nvSpPr>
        <xdr:cNvPr id="799" name="【庁舎】&#10;有形固定資産減価償却率該当値テキスト"/>
        <xdr:cNvSpPr txBox="1"/>
      </xdr:nvSpPr>
      <xdr:spPr>
        <a:xfrm>
          <a:off x="16357600" y="18334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56424</xdr:rowOff>
    </xdr:from>
    <xdr:to>
      <xdr:col>81</xdr:col>
      <xdr:colOff>101600</xdr:colOff>
      <xdr:row>107</xdr:row>
      <xdr:rowOff>158024</xdr:rowOff>
    </xdr:to>
    <xdr:sp macro="" textlink="">
      <xdr:nvSpPr>
        <xdr:cNvPr id="800" name="楕円 799"/>
        <xdr:cNvSpPr/>
      </xdr:nvSpPr>
      <xdr:spPr>
        <a:xfrm>
          <a:off x="15430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107224</xdr:rowOff>
    </xdr:from>
    <xdr:to>
      <xdr:col>85</xdr:col>
      <xdr:colOff>127000</xdr:colOff>
      <xdr:row>107</xdr:row>
      <xdr:rowOff>125186</xdr:rowOff>
    </xdr:to>
    <xdr:cxnSp macro="">
      <xdr:nvCxnSpPr>
        <xdr:cNvPr id="801" name="直線コネクタ 800"/>
        <xdr:cNvCxnSpPr/>
      </xdr:nvCxnSpPr>
      <xdr:spPr>
        <a:xfrm>
          <a:off x="15481300" y="1845237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38463</xdr:rowOff>
    </xdr:from>
    <xdr:to>
      <xdr:col>76</xdr:col>
      <xdr:colOff>165100</xdr:colOff>
      <xdr:row>107</xdr:row>
      <xdr:rowOff>140063</xdr:rowOff>
    </xdr:to>
    <xdr:sp macro="" textlink="">
      <xdr:nvSpPr>
        <xdr:cNvPr id="802" name="楕円 801"/>
        <xdr:cNvSpPr/>
      </xdr:nvSpPr>
      <xdr:spPr>
        <a:xfrm>
          <a:off x="14541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89263</xdr:rowOff>
    </xdr:from>
    <xdr:to>
      <xdr:col>81</xdr:col>
      <xdr:colOff>50800</xdr:colOff>
      <xdr:row>107</xdr:row>
      <xdr:rowOff>107224</xdr:rowOff>
    </xdr:to>
    <xdr:cxnSp macro="">
      <xdr:nvCxnSpPr>
        <xdr:cNvPr id="803" name="直線コネクタ 802"/>
        <xdr:cNvCxnSpPr/>
      </xdr:nvCxnSpPr>
      <xdr:spPr>
        <a:xfrm>
          <a:off x="14592300" y="184344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149151</xdr:rowOff>
    </xdr:from>
    <xdr:ext cx="405111" cy="259045"/>
    <xdr:sp macro="" textlink="">
      <xdr:nvSpPr>
        <xdr:cNvPr id="804" name="n_1mainValue【庁舎】&#10;有形固定資産減価償却率"/>
        <xdr:cNvSpPr txBox="1"/>
      </xdr:nvSpPr>
      <xdr:spPr>
        <a:xfrm>
          <a:off x="152660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131190</xdr:rowOff>
    </xdr:from>
    <xdr:ext cx="405111" cy="259045"/>
    <xdr:sp macro="" textlink="">
      <xdr:nvSpPr>
        <xdr:cNvPr id="805" name="n_2mainValue【庁舎】&#10;有形固定資産減価償却率"/>
        <xdr:cNvSpPr txBox="1"/>
      </xdr:nvSpPr>
      <xdr:spPr>
        <a:xfrm>
          <a:off x="14389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829" name="直線コネクタ 828"/>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830" name="【庁舎】&#10;一人当たり面積最小値テキスト"/>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831" name="直線コネクタ 830"/>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2"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3" name="直線コネクタ 832"/>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834" name="【庁舎】&#10;一人当たり面積平均値テキスト"/>
        <xdr:cNvSpPr txBox="1"/>
      </xdr:nvSpPr>
      <xdr:spPr>
        <a:xfrm>
          <a:off x="22199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835" name="フローチャート: 判断 834"/>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836" name="フローチャート: 判断 835"/>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137813</xdr:rowOff>
    </xdr:from>
    <xdr:ext cx="469744" cy="259045"/>
    <xdr:sp macro="" textlink="">
      <xdr:nvSpPr>
        <xdr:cNvPr id="837" name="n_1aveValue【庁舎】&#10;一人当たり面積"/>
        <xdr:cNvSpPr txBox="1"/>
      </xdr:nvSpPr>
      <xdr:spPr>
        <a:xfrm>
          <a:off x="21075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33020</xdr:rowOff>
    </xdr:from>
    <xdr:to>
      <xdr:col>107</xdr:col>
      <xdr:colOff>101600</xdr:colOff>
      <xdr:row>106</xdr:row>
      <xdr:rowOff>134620</xdr:rowOff>
    </xdr:to>
    <xdr:sp macro="" textlink="">
      <xdr:nvSpPr>
        <xdr:cNvPr id="838" name="フローチャート: 判断 837"/>
        <xdr:cNvSpPr/>
      </xdr:nvSpPr>
      <xdr:spPr>
        <a:xfrm>
          <a:off x="20383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125747</xdr:rowOff>
    </xdr:from>
    <xdr:ext cx="469744" cy="259045"/>
    <xdr:sp macro="" textlink="">
      <xdr:nvSpPr>
        <xdr:cNvPr id="839" name="n_2aveValue【庁舎】&#10;一人当たり面積"/>
        <xdr:cNvSpPr txBox="1"/>
      </xdr:nvSpPr>
      <xdr:spPr>
        <a:xfrm>
          <a:off x="20199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13970</xdr:rowOff>
    </xdr:from>
    <xdr:to>
      <xdr:col>102</xdr:col>
      <xdr:colOff>165100</xdr:colOff>
      <xdr:row>106</xdr:row>
      <xdr:rowOff>115570</xdr:rowOff>
    </xdr:to>
    <xdr:sp macro="" textlink="">
      <xdr:nvSpPr>
        <xdr:cNvPr id="840" name="フローチャート: 判断 839"/>
        <xdr:cNvSpPr/>
      </xdr:nvSpPr>
      <xdr:spPr>
        <a:xfrm>
          <a:off x="19494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132097</xdr:rowOff>
    </xdr:from>
    <xdr:ext cx="469744" cy="259045"/>
    <xdr:sp macro="" textlink="">
      <xdr:nvSpPr>
        <xdr:cNvPr id="841" name="n_3aveValue【庁舎】&#10;一人当たり面積"/>
        <xdr:cNvSpPr txBox="1"/>
      </xdr:nvSpPr>
      <xdr:spPr>
        <a:xfrm>
          <a:off x="19310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38736</xdr:rowOff>
    </xdr:from>
    <xdr:to>
      <xdr:col>98</xdr:col>
      <xdr:colOff>38100</xdr:colOff>
      <xdr:row>106</xdr:row>
      <xdr:rowOff>140336</xdr:rowOff>
    </xdr:to>
    <xdr:sp macro="" textlink="">
      <xdr:nvSpPr>
        <xdr:cNvPr id="842" name="フローチャート: 判断 841"/>
        <xdr:cNvSpPr/>
      </xdr:nvSpPr>
      <xdr:spPr>
        <a:xfrm>
          <a:off x="18605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156863</xdr:rowOff>
    </xdr:from>
    <xdr:ext cx="469744" cy="259045"/>
    <xdr:sp macro="" textlink="">
      <xdr:nvSpPr>
        <xdr:cNvPr id="843" name="n_4aveValue【庁舎】&#10;一人当たり面積"/>
        <xdr:cNvSpPr txBox="1"/>
      </xdr:nvSpPr>
      <xdr:spPr>
        <a:xfrm>
          <a:off x="18421427"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44" name="テキスト ボックス 8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849" name="楕円 848"/>
        <xdr:cNvSpPr/>
      </xdr:nvSpPr>
      <xdr:spPr>
        <a:xfrm>
          <a:off x="22110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34307</xdr:rowOff>
    </xdr:from>
    <xdr:ext cx="469744" cy="259045"/>
    <xdr:sp macro="" textlink="">
      <xdr:nvSpPr>
        <xdr:cNvPr id="850" name="【庁舎】&#10;一人当たり面積該当値テキスト"/>
        <xdr:cNvSpPr txBox="1"/>
      </xdr:nvSpPr>
      <xdr:spPr>
        <a:xfrm>
          <a:off x="22199600"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851" name="楕円 850"/>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106680</xdr:rowOff>
    </xdr:from>
    <xdr:to>
      <xdr:col>116</xdr:col>
      <xdr:colOff>63500</xdr:colOff>
      <xdr:row>105</xdr:row>
      <xdr:rowOff>118111</xdr:rowOff>
    </xdr:to>
    <xdr:cxnSp macro="">
      <xdr:nvCxnSpPr>
        <xdr:cNvPr id="852" name="直線コネクタ 851"/>
        <xdr:cNvCxnSpPr/>
      </xdr:nvCxnSpPr>
      <xdr:spPr>
        <a:xfrm flipV="1">
          <a:off x="21323300" y="181089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78739</xdr:rowOff>
    </xdr:from>
    <xdr:to>
      <xdr:col>107</xdr:col>
      <xdr:colOff>101600</xdr:colOff>
      <xdr:row>106</xdr:row>
      <xdr:rowOff>8889</xdr:rowOff>
    </xdr:to>
    <xdr:sp macro="" textlink="">
      <xdr:nvSpPr>
        <xdr:cNvPr id="853" name="楕円 852"/>
        <xdr:cNvSpPr/>
      </xdr:nvSpPr>
      <xdr:spPr>
        <a:xfrm>
          <a:off x="20383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129539</xdr:rowOff>
    </xdr:to>
    <xdr:cxnSp macro="">
      <xdr:nvCxnSpPr>
        <xdr:cNvPr id="854" name="直線コネクタ 853"/>
        <xdr:cNvCxnSpPr/>
      </xdr:nvCxnSpPr>
      <xdr:spPr>
        <a:xfrm flipV="1">
          <a:off x="20434300" y="18120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855" name="n_1main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856" name="n_2main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類似単体に比べて有形固定資産減価償却率が低い施設のうち、図書館及び消防施設は、東日本大震災で被災した気仙沼図書館及び沿岸部の消防屯所を再建したことによるものである。</a:t>
          </a:r>
          <a:endParaRPr lang="ja-JP" altLang="ja-JP" sz="1400">
            <a:effectLst/>
          </a:endParaRPr>
        </a:p>
        <a:p>
          <a:r>
            <a:rPr kumimoji="1" lang="ja-JP" altLang="ja-JP" sz="1100">
              <a:solidFill>
                <a:schemeClr val="dk1"/>
              </a:solidFill>
              <a:effectLst/>
              <a:latin typeface="+mn-lt"/>
              <a:ea typeface="+mn-ea"/>
              <a:cs typeface="+mn-cs"/>
            </a:rPr>
            <a:t>保健センター・保健所については、旧本吉町との合併時に策定した新市基本計画に基づき、平成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年に本吉保健福祉センターを整備したことにより有形固定資産償却率が低くなっている。</a:t>
          </a:r>
          <a:endParaRPr lang="ja-JP" altLang="ja-JP" sz="1400">
            <a:effectLst/>
          </a:endParaRPr>
        </a:p>
        <a:p>
          <a:r>
            <a:rPr kumimoji="1" lang="ja-JP" altLang="ja-JP" sz="1100">
              <a:solidFill>
                <a:schemeClr val="dk1"/>
              </a:solidFill>
              <a:effectLst/>
              <a:latin typeface="+mn-lt"/>
              <a:ea typeface="+mn-ea"/>
              <a:cs typeface="+mn-cs"/>
            </a:rPr>
            <a:t>福祉施設について，令和４年に老人福祉センターを解体したことにより，有形固定資産償却率が低くなった。</a:t>
          </a:r>
          <a:endParaRPr lang="ja-JP" altLang="ja-JP" sz="1400">
            <a:effectLst/>
          </a:endParaRPr>
        </a:p>
        <a:p>
          <a:r>
            <a:rPr kumimoji="1" lang="ja-JP" altLang="ja-JP" sz="1100">
              <a:solidFill>
                <a:schemeClr val="dk1"/>
              </a:solidFill>
              <a:effectLst/>
              <a:latin typeface="+mn-lt"/>
              <a:ea typeface="+mn-ea"/>
              <a:cs typeface="+mn-cs"/>
            </a:rPr>
            <a:t>一般廃棄物処理施設について，一般廃棄物最終処分場の新築により，有形固定資産償却率が低くなった。</a:t>
          </a:r>
          <a:endParaRPr lang="ja-JP" altLang="ja-JP" sz="1400">
            <a:effectLst/>
          </a:endParaRPr>
        </a:p>
        <a:p>
          <a:r>
            <a:rPr kumimoji="1" lang="ja-JP" altLang="ja-JP" sz="1100">
              <a:solidFill>
                <a:schemeClr val="dk1"/>
              </a:solidFill>
              <a:effectLst/>
              <a:latin typeface="+mn-lt"/>
              <a:ea typeface="+mn-ea"/>
              <a:cs typeface="+mn-cs"/>
            </a:rPr>
            <a:t>庁舎については、本庁舎の老朽化が著しく、現在、新庁舎の建設を進めている。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55766176</v>
      </c>
      <c r="BO4" s="415"/>
      <c r="BP4" s="415"/>
      <c r="BQ4" s="415"/>
      <c r="BR4" s="415"/>
      <c r="BS4" s="415"/>
      <c r="BT4" s="415"/>
      <c r="BU4" s="416"/>
      <c r="BV4" s="414">
        <v>78008663</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13.8</v>
      </c>
      <c r="CU4" s="589"/>
      <c r="CV4" s="589"/>
      <c r="CW4" s="589"/>
      <c r="CX4" s="589"/>
      <c r="CY4" s="589"/>
      <c r="CZ4" s="589"/>
      <c r="DA4" s="590"/>
      <c r="DB4" s="588">
        <v>19.899999999999999</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52806193</v>
      </c>
      <c r="BO5" s="420"/>
      <c r="BP5" s="420"/>
      <c r="BQ5" s="420"/>
      <c r="BR5" s="420"/>
      <c r="BS5" s="420"/>
      <c r="BT5" s="420"/>
      <c r="BU5" s="421"/>
      <c r="BV5" s="419">
        <v>69421915</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99.4</v>
      </c>
      <c r="CU5" s="390"/>
      <c r="CV5" s="390"/>
      <c r="CW5" s="390"/>
      <c r="CX5" s="390"/>
      <c r="CY5" s="390"/>
      <c r="CZ5" s="390"/>
      <c r="DA5" s="391"/>
      <c r="DB5" s="389">
        <v>97.6</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2959983</v>
      </c>
      <c r="BO6" s="420"/>
      <c r="BP6" s="420"/>
      <c r="BQ6" s="420"/>
      <c r="BR6" s="420"/>
      <c r="BS6" s="420"/>
      <c r="BT6" s="420"/>
      <c r="BU6" s="421"/>
      <c r="BV6" s="419">
        <v>8586748</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100.8</v>
      </c>
      <c r="CU6" s="563"/>
      <c r="CV6" s="563"/>
      <c r="CW6" s="563"/>
      <c r="CX6" s="563"/>
      <c r="CY6" s="563"/>
      <c r="CZ6" s="563"/>
      <c r="DA6" s="564"/>
      <c r="DB6" s="562">
        <v>101.2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108</v>
      </c>
      <c r="AV7" s="467"/>
      <c r="AW7" s="467"/>
      <c r="AX7" s="467"/>
      <c r="AY7" s="399" t="s">
        <v>109</v>
      </c>
      <c r="AZ7" s="400"/>
      <c r="BA7" s="400"/>
      <c r="BB7" s="400"/>
      <c r="BC7" s="400"/>
      <c r="BD7" s="400"/>
      <c r="BE7" s="400"/>
      <c r="BF7" s="400"/>
      <c r="BG7" s="400"/>
      <c r="BH7" s="400"/>
      <c r="BI7" s="400"/>
      <c r="BJ7" s="400"/>
      <c r="BK7" s="400"/>
      <c r="BL7" s="400"/>
      <c r="BM7" s="401"/>
      <c r="BN7" s="419">
        <v>397415</v>
      </c>
      <c r="BO7" s="420"/>
      <c r="BP7" s="420"/>
      <c r="BQ7" s="420"/>
      <c r="BR7" s="420"/>
      <c r="BS7" s="420"/>
      <c r="BT7" s="420"/>
      <c r="BU7" s="421"/>
      <c r="BV7" s="419">
        <v>4749898</v>
      </c>
      <c r="BW7" s="420"/>
      <c r="BX7" s="420"/>
      <c r="BY7" s="420"/>
      <c r="BZ7" s="420"/>
      <c r="CA7" s="420"/>
      <c r="CB7" s="420"/>
      <c r="CC7" s="421"/>
      <c r="CD7" s="428" t="s">
        <v>110</v>
      </c>
      <c r="CE7" s="373"/>
      <c r="CF7" s="373"/>
      <c r="CG7" s="373"/>
      <c r="CH7" s="373"/>
      <c r="CI7" s="373"/>
      <c r="CJ7" s="373"/>
      <c r="CK7" s="373"/>
      <c r="CL7" s="373"/>
      <c r="CM7" s="373"/>
      <c r="CN7" s="373"/>
      <c r="CO7" s="373"/>
      <c r="CP7" s="373"/>
      <c r="CQ7" s="373"/>
      <c r="CR7" s="373"/>
      <c r="CS7" s="429"/>
      <c r="CT7" s="419">
        <v>18539799</v>
      </c>
      <c r="CU7" s="420"/>
      <c r="CV7" s="420"/>
      <c r="CW7" s="420"/>
      <c r="CX7" s="420"/>
      <c r="CY7" s="420"/>
      <c r="CZ7" s="420"/>
      <c r="DA7" s="421"/>
      <c r="DB7" s="419">
        <v>19242836</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111</v>
      </c>
      <c r="AN8" s="393"/>
      <c r="AO8" s="393"/>
      <c r="AP8" s="393"/>
      <c r="AQ8" s="393"/>
      <c r="AR8" s="393"/>
      <c r="AS8" s="393"/>
      <c r="AT8" s="394"/>
      <c r="AU8" s="466" t="s">
        <v>96</v>
      </c>
      <c r="AV8" s="467"/>
      <c r="AW8" s="467"/>
      <c r="AX8" s="467"/>
      <c r="AY8" s="399" t="s">
        <v>112</v>
      </c>
      <c r="AZ8" s="400"/>
      <c r="BA8" s="400"/>
      <c r="BB8" s="400"/>
      <c r="BC8" s="400"/>
      <c r="BD8" s="400"/>
      <c r="BE8" s="400"/>
      <c r="BF8" s="400"/>
      <c r="BG8" s="400"/>
      <c r="BH8" s="400"/>
      <c r="BI8" s="400"/>
      <c r="BJ8" s="400"/>
      <c r="BK8" s="400"/>
      <c r="BL8" s="400"/>
      <c r="BM8" s="401"/>
      <c r="BN8" s="419">
        <v>2562568</v>
      </c>
      <c r="BO8" s="420"/>
      <c r="BP8" s="420"/>
      <c r="BQ8" s="420"/>
      <c r="BR8" s="420"/>
      <c r="BS8" s="420"/>
      <c r="BT8" s="420"/>
      <c r="BU8" s="421"/>
      <c r="BV8" s="419">
        <v>3836850</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0.44</v>
      </c>
      <c r="CU8" s="523"/>
      <c r="CV8" s="523"/>
      <c r="CW8" s="523"/>
      <c r="CX8" s="523"/>
      <c r="CY8" s="523"/>
      <c r="CZ8" s="523"/>
      <c r="DA8" s="524"/>
      <c r="DB8" s="522">
        <v>0.45</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61147</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104</v>
      </c>
      <c r="AV9" s="467"/>
      <c r="AW9" s="467"/>
      <c r="AX9" s="467"/>
      <c r="AY9" s="399" t="s">
        <v>118</v>
      </c>
      <c r="AZ9" s="400"/>
      <c r="BA9" s="400"/>
      <c r="BB9" s="400"/>
      <c r="BC9" s="400"/>
      <c r="BD9" s="400"/>
      <c r="BE9" s="400"/>
      <c r="BF9" s="400"/>
      <c r="BG9" s="400"/>
      <c r="BH9" s="400"/>
      <c r="BI9" s="400"/>
      <c r="BJ9" s="400"/>
      <c r="BK9" s="400"/>
      <c r="BL9" s="400"/>
      <c r="BM9" s="401"/>
      <c r="BN9" s="419">
        <v>-1274282</v>
      </c>
      <c r="BO9" s="420"/>
      <c r="BP9" s="420"/>
      <c r="BQ9" s="420"/>
      <c r="BR9" s="420"/>
      <c r="BS9" s="420"/>
      <c r="BT9" s="420"/>
      <c r="BU9" s="421"/>
      <c r="BV9" s="419">
        <v>288082</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9</v>
      </c>
      <c r="CU9" s="390"/>
      <c r="CV9" s="390"/>
      <c r="CW9" s="390"/>
      <c r="CX9" s="390"/>
      <c r="CY9" s="390"/>
      <c r="CZ9" s="390"/>
      <c r="DA9" s="391"/>
      <c r="DB9" s="389">
        <v>9.4</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120</v>
      </c>
      <c r="M10" s="393"/>
      <c r="N10" s="393"/>
      <c r="O10" s="393"/>
      <c r="P10" s="393"/>
      <c r="Q10" s="394"/>
      <c r="R10" s="395">
        <v>64988</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122</v>
      </c>
      <c r="AV10" s="467"/>
      <c r="AW10" s="467"/>
      <c r="AX10" s="467"/>
      <c r="AY10" s="399" t="s">
        <v>123</v>
      </c>
      <c r="AZ10" s="400"/>
      <c r="BA10" s="400"/>
      <c r="BB10" s="400"/>
      <c r="BC10" s="400"/>
      <c r="BD10" s="400"/>
      <c r="BE10" s="400"/>
      <c r="BF10" s="400"/>
      <c r="BG10" s="400"/>
      <c r="BH10" s="400"/>
      <c r="BI10" s="400"/>
      <c r="BJ10" s="400"/>
      <c r="BK10" s="400"/>
      <c r="BL10" s="400"/>
      <c r="BM10" s="401"/>
      <c r="BN10" s="419">
        <v>255</v>
      </c>
      <c r="BO10" s="420"/>
      <c r="BP10" s="420"/>
      <c r="BQ10" s="420"/>
      <c r="BR10" s="420"/>
      <c r="BS10" s="420"/>
      <c r="BT10" s="420"/>
      <c r="BU10" s="421"/>
      <c r="BV10" s="419">
        <v>273</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8" t="s">
        <v>127</v>
      </c>
      <c r="AN11" s="393"/>
      <c r="AO11" s="393"/>
      <c r="AP11" s="393"/>
      <c r="AQ11" s="393"/>
      <c r="AR11" s="393"/>
      <c r="AS11" s="393"/>
      <c r="AT11" s="394"/>
      <c r="AU11" s="466" t="s">
        <v>122</v>
      </c>
      <c r="AV11" s="467"/>
      <c r="AW11" s="467"/>
      <c r="AX11" s="467"/>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8195056</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58926</v>
      </c>
      <c r="S12" s="538"/>
      <c r="T12" s="538"/>
      <c r="U12" s="538"/>
      <c r="V12" s="539"/>
      <c r="W12" s="540" t="s">
        <v>1</v>
      </c>
      <c r="X12" s="467"/>
      <c r="Y12" s="467"/>
      <c r="Z12" s="467"/>
      <c r="AA12" s="467"/>
      <c r="AB12" s="541"/>
      <c r="AC12" s="542" t="s">
        <v>133</v>
      </c>
      <c r="AD12" s="543"/>
      <c r="AE12" s="543"/>
      <c r="AF12" s="543"/>
      <c r="AG12" s="544"/>
      <c r="AH12" s="542" t="s">
        <v>134</v>
      </c>
      <c r="AI12" s="543"/>
      <c r="AJ12" s="543"/>
      <c r="AK12" s="543"/>
      <c r="AL12" s="545"/>
      <c r="AM12" s="478" t="s">
        <v>135</v>
      </c>
      <c r="AN12" s="393"/>
      <c r="AO12" s="393"/>
      <c r="AP12" s="393"/>
      <c r="AQ12" s="393"/>
      <c r="AR12" s="393"/>
      <c r="AS12" s="393"/>
      <c r="AT12" s="394"/>
      <c r="AU12" s="466" t="s">
        <v>136</v>
      </c>
      <c r="AV12" s="467"/>
      <c r="AW12" s="467"/>
      <c r="AX12" s="467"/>
      <c r="AY12" s="399" t="s">
        <v>137</v>
      </c>
      <c r="AZ12" s="400"/>
      <c r="BA12" s="400"/>
      <c r="BB12" s="400"/>
      <c r="BC12" s="400"/>
      <c r="BD12" s="400"/>
      <c r="BE12" s="400"/>
      <c r="BF12" s="400"/>
      <c r="BG12" s="400"/>
      <c r="BH12" s="400"/>
      <c r="BI12" s="400"/>
      <c r="BJ12" s="400"/>
      <c r="BK12" s="400"/>
      <c r="BL12" s="400"/>
      <c r="BM12" s="401"/>
      <c r="BN12" s="419">
        <v>3300000</v>
      </c>
      <c r="BO12" s="420"/>
      <c r="BP12" s="420"/>
      <c r="BQ12" s="420"/>
      <c r="BR12" s="420"/>
      <c r="BS12" s="420"/>
      <c r="BT12" s="420"/>
      <c r="BU12" s="421"/>
      <c r="BV12" s="419">
        <v>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2" t="s">
        <v>139</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141</v>
      </c>
      <c r="N13" s="510"/>
      <c r="O13" s="510"/>
      <c r="P13" s="510"/>
      <c r="Q13" s="511"/>
      <c r="R13" s="512">
        <v>58300</v>
      </c>
      <c r="S13" s="513"/>
      <c r="T13" s="513"/>
      <c r="U13" s="513"/>
      <c r="V13" s="514"/>
      <c r="W13" s="500" t="s">
        <v>142</v>
      </c>
      <c r="X13" s="442"/>
      <c r="Y13" s="442"/>
      <c r="Z13" s="442"/>
      <c r="AA13" s="442"/>
      <c r="AB13" s="443"/>
      <c r="AC13" s="395">
        <v>1953</v>
      </c>
      <c r="AD13" s="396"/>
      <c r="AE13" s="396"/>
      <c r="AF13" s="396"/>
      <c r="AG13" s="397"/>
      <c r="AH13" s="395">
        <v>2066</v>
      </c>
      <c r="AI13" s="396"/>
      <c r="AJ13" s="396"/>
      <c r="AK13" s="396"/>
      <c r="AL13" s="398"/>
      <c r="AM13" s="478" t="s">
        <v>143</v>
      </c>
      <c r="AN13" s="393"/>
      <c r="AO13" s="393"/>
      <c r="AP13" s="393"/>
      <c r="AQ13" s="393"/>
      <c r="AR13" s="393"/>
      <c r="AS13" s="393"/>
      <c r="AT13" s="394"/>
      <c r="AU13" s="466" t="s">
        <v>96</v>
      </c>
      <c r="AV13" s="467"/>
      <c r="AW13" s="467"/>
      <c r="AX13" s="467"/>
      <c r="AY13" s="399" t="s">
        <v>144</v>
      </c>
      <c r="AZ13" s="400"/>
      <c r="BA13" s="400"/>
      <c r="BB13" s="400"/>
      <c r="BC13" s="400"/>
      <c r="BD13" s="400"/>
      <c r="BE13" s="400"/>
      <c r="BF13" s="400"/>
      <c r="BG13" s="400"/>
      <c r="BH13" s="400"/>
      <c r="BI13" s="400"/>
      <c r="BJ13" s="400"/>
      <c r="BK13" s="400"/>
      <c r="BL13" s="400"/>
      <c r="BM13" s="401"/>
      <c r="BN13" s="419">
        <v>-4574027</v>
      </c>
      <c r="BO13" s="420"/>
      <c r="BP13" s="420"/>
      <c r="BQ13" s="420"/>
      <c r="BR13" s="420"/>
      <c r="BS13" s="420"/>
      <c r="BT13" s="420"/>
      <c r="BU13" s="421"/>
      <c r="BV13" s="419">
        <v>8483411</v>
      </c>
      <c r="BW13" s="420"/>
      <c r="BX13" s="420"/>
      <c r="BY13" s="420"/>
      <c r="BZ13" s="420"/>
      <c r="CA13" s="420"/>
      <c r="CB13" s="420"/>
      <c r="CC13" s="421"/>
      <c r="CD13" s="428" t="s">
        <v>145</v>
      </c>
      <c r="CE13" s="373"/>
      <c r="CF13" s="373"/>
      <c r="CG13" s="373"/>
      <c r="CH13" s="373"/>
      <c r="CI13" s="373"/>
      <c r="CJ13" s="373"/>
      <c r="CK13" s="373"/>
      <c r="CL13" s="373"/>
      <c r="CM13" s="373"/>
      <c r="CN13" s="373"/>
      <c r="CO13" s="373"/>
      <c r="CP13" s="373"/>
      <c r="CQ13" s="373"/>
      <c r="CR13" s="373"/>
      <c r="CS13" s="429"/>
      <c r="CT13" s="389">
        <v>8.4</v>
      </c>
      <c r="CU13" s="390"/>
      <c r="CV13" s="390"/>
      <c r="CW13" s="390"/>
      <c r="CX13" s="390"/>
      <c r="CY13" s="390"/>
      <c r="CZ13" s="390"/>
      <c r="DA13" s="391"/>
      <c r="DB13" s="389">
        <v>8.9</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146</v>
      </c>
      <c r="M14" s="546"/>
      <c r="N14" s="546"/>
      <c r="O14" s="546"/>
      <c r="P14" s="546"/>
      <c r="Q14" s="547"/>
      <c r="R14" s="512">
        <v>60151</v>
      </c>
      <c r="S14" s="513"/>
      <c r="T14" s="513"/>
      <c r="U14" s="513"/>
      <c r="V14" s="514"/>
      <c r="W14" s="515"/>
      <c r="X14" s="445"/>
      <c r="Y14" s="445"/>
      <c r="Z14" s="445"/>
      <c r="AA14" s="445"/>
      <c r="AB14" s="446"/>
      <c r="AC14" s="505">
        <v>7.1</v>
      </c>
      <c r="AD14" s="506"/>
      <c r="AE14" s="506"/>
      <c r="AF14" s="506"/>
      <c r="AG14" s="507"/>
      <c r="AH14" s="505">
        <v>7.2</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147</v>
      </c>
      <c r="CE14" s="426"/>
      <c r="CF14" s="426"/>
      <c r="CG14" s="426"/>
      <c r="CH14" s="426"/>
      <c r="CI14" s="426"/>
      <c r="CJ14" s="426"/>
      <c r="CK14" s="426"/>
      <c r="CL14" s="426"/>
      <c r="CM14" s="426"/>
      <c r="CN14" s="426"/>
      <c r="CO14" s="426"/>
      <c r="CP14" s="426"/>
      <c r="CQ14" s="426"/>
      <c r="CR14" s="426"/>
      <c r="CS14" s="427"/>
      <c r="CT14" s="516" t="s">
        <v>148</v>
      </c>
      <c r="CU14" s="517"/>
      <c r="CV14" s="517"/>
      <c r="CW14" s="517"/>
      <c r="CX14" s="517"/>
      <c r="CY14" s="517"/>
      <c r="CZ14" s="517"/>
      <c r="DA14" s="518"/>
      <c r="DB14" s="516" t="s">
        <v>140</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149</v>
      </c>
      <c r="N15" s="510"/>
      <c r="O15" s="510"/>
      <c r="P15" s="510"/>
      <c r="Q15" s="511"/>
      <c r="R15" s="512">
        <v>59604</v>
      </c>
      <c r="S15" s="513"/>
      <c r="T15" s="513"/>
      <c r="U15" s="513"/>
      <c r="V15" s="514"/>
      <c r="W15" s="500" t="s">
        <v>150</v>
      </c>
      <c r="X15" s="442"/>
      <c r="Y15" s="442"/>
      <c r="Z15" s="442"/>
      <c r="AA15" s="442"/>
      <c r="AB15" s="443"/>
      <c r="AC15" s="395">
        <v>7271</v>
      </c>
      <c r="AD15" s="396"/>
      <c r="AE15" s="396"/>
      <c r="AF15" s="396"/>
      <c r="AG15" s="397"/>
      <c r="AH15" s="395">
        <v>7637</v>
      </c>
      <c r="AI15" s="396"/>
      <c r="AJ15" s="396"/>
      <c r="AK15" s="396"/>
      <c r="AL15" s="398"/>
      <c r="AM15" s="478"/>
      <c r="AN15" s="393"/>
      <c r="AO15" s="393"/>
      <c r="AP15" s="393"/>
      <c r="AQ15" s="393"/>
      <c r="AR15" s="393"/>
      <c r="AS15" s="393"/>
      <c r="AT15" s="394"/>
      <c r="AU15" s="466"/>
      <c r="AV15" s="467"/>
      <c r="AW15" s="467"/>
      <c r="AX15" s="467"/>
      <c r="AY15" s="411" t="s">
        <v>151</v>
      </c>
      <c r="AZ15" s="412"/>
      <c r="BA15" s="412"/>
      <c r="BB15" s="412"/>
      <c r="BC15" s="412"/>
      <c r="BD15" s="412"/>
      <c r="BE15" s="412"/>
      <c r="BF15" s="412"/>
      <c r="BG15" s="412"/>
      <c r="BH15" s="412"/>
      <c r="BI15" s="412"/>
      <c r="BJ15" s="412"/>
      <c r="BK15" s="412"/>
      <c r="BL15" s="412"/>
      <c r="BM15" s="413"/>
      <c r="BN15" s="414">
        <v>7277483</v>
      </c>
      <c r="BO15" s="415"/>
      <c r="BP15" s="415"/>
      <c r="BQ15" s="415"/>
      <c r="BR15" s="415"/>
      <c r="BS15" s="415"/>
      <c r="BT15" s="415"/>
      <c r="BU15" s="416"/>
      <c r="BV15" s="414">
        <v>7059279</v>
      </c>
      <c r="BW15" s="415"/>
      <c r="BX15" s="415"/>
      <c r="BY15" s="415"/>
      <c r="BZ15" s="415"/>
      <c r="CA15" s="415"/>
      <c r="CB15" s="415"/>
      <c r="CC15" s="416"/>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153</v>
      </c>
      <c r="M16" s="503"/>
      <c r="N16" s="503"/>
      <c r="O16" s="503"/>
      <c r="P16" s="503"/>
      <c r="Q16" s="504"/>
      <c r="R16" s="497" t="s">
        <v>154</v>
      </c>
      <c r="S16" s="498"/>
      <c r="T16" s="498"/>
      <c r="U16" s="498"/>
      <c r="V16" s="499"/>
      <c r="W16" s="515"/>
      <c r="X16" s="445"/>
      <c r="Y16" s="445"/>
      <c r="Z16" s="445"/>
      <c r="AA16" s="445"/>
      <c r="AB16" s="446"/>
      <c r="AC16" s="505">
        <v>26.3</v>
      </c>
      <c r="AD16" s="506"/>
      <c r="AE16" s="506"/>
      <c r="AF16" s="506"/>
      <c r="AG16" s="507"/>
      <c r="AH16" s="505">
        <v>26.8</v>
      </c>
      <c r="AI16" s="506"/>
      <c r="AJ16" s="506"/>
      <c r="AK16" s="506"/>
      <c r="AL16" s="508"/>
      <c r="AM16" s="478"/>
      <c r="AN16" s="393"/>
      <c r="AO16" s="393"/>
      <c r="AP16" s="393"/>
      <c r="AQ16" s="393"/>
      <c r="AR16" s="393"/>
      <c r="AS16" s="393"/>
      <c r="AT16" s="394"/>
      <c r="AU16" s="466"/>
      <c r="AV16" s="467"/>
      <c r="AW16" s="467"/>
      <c r="AX16" s="467"/>
      <c r="AY16" s="399" t="s">
        <v>155</v>
      </c>
      <c r="AZ16" s="400"/>
      <c r="BA16" s="400"/>
      <c r="BB16" s="400"/>
      <c r="BC16" s="400"/>
      <c r="BD16" s="400"/>
      <c r="BE16" s="400"/>
      <c r="BF16" s="400"/>
      <c r="BG16" s="400"/>
      <c r="BH16" s="400"/>
      <c r="BI16" s="400"/>
      <c r="BJ16" s="400"/>
      <c r="BK16" s="400"/>
      <c r="BL16" s="400"/>
      <c r="BM16" s="401"/>
      <c r="BN16" s="419">
        <v>16387494</v>
      </c>
      <c r="BO16" s="420"/>
      <c r="BP16" s="420"/>
      <c r="BQ16" s="420"/>
      <c r="BR16" s="420"/>
      <c r="BS16" s="420"/>
      <c r="BT16" s="420"/>
      <c r="BU16" s="421"/>
      <c r="BV16" s="419">
        <v>16387115</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156</v>
      </c>
      <c r="N17" s="495"/>
      <c r="O17" s="495"/>
      <c r="P17" s="495"/>
      <c r="Q17" s="496"/>
      <c r="R17" s="497" t="s">
        <v>157</v>
      </c>
      <c r="S17" s="498"/>
      <c r="T17" s="498"/>
      <c r="U17" s="498"/>
      <c r="V17" s="499"/>
      <c r="W17" s="500" t="s">
        <v>158</v>
      </c>
      <c r="X17" s="442"/>
      <c r="Y17" s="442"/>
      <c r="Z17" s="442"/>
      <c r="AA17" s="442"/>
      <c r="AB17" s="443"/>
      <c r="AC17" s="395">
        <v>18422</v>
      </c>
      <c r="AD17" s="396"/>
      <c r="AE17" s="396"/>
      <c r="AF17" s="396"/>
      <c r="AG17" s="397"/>
      <c r="AH17" s="395">
        <v>18823</v>
      </c>
      <c r="AI17" s="396"/>
      <c r="AJ17" s="396"/>
      <c r="AK17" s="396"/>
      <c r="AL17" s="398"/>
      <c r="AM17" s="478"/>
      <c r="AN17" s="393"/>
      <c r="AO17" s="393"/>
      <c r="AP17" s="393"/>
      <c r="AQ17" s="393"/>
      <c r="AR17" s="393"/>
      <c r="AS17" s="393"/>
      <c r="AT17" s="394"/>
      <c r="AU17" s="466"/>
      <c r="AV17" s="467"/>
      <c r="AW17" s="467"/>
      <c r="AX17" s="467"/>
      <c r="AY17" s="399" t="s">
        <v>159</v>
      </c>
      <c r="AZ17" s="400"/>
      <c r="BA17" s="400"/>
      <c r="BB17" s="400"/>
      <c r="BC17" s="400"/>
      <c r="BD17" s="400"/>
      <c r="BE17" s="400"/>
      <c r="BF17" s="400"/>
      <c r="BG17" s="400"/>
      <c r="BH17" s="400"/>
      <c r="BI17" s="400"/>
      <c r="BJ17" s="400"/>
      <c r="BK17" s="400"/>
      <c r="BL17" s="400"/>
      <c r="BM17" s="401"/>
      <c r="BN17" s="419">
        <v>9162493</v>
      </c>
      <c r="BO17" s="420"/>
      <c r="BP17" s="420"/>
      <c r="BQ17" s="420"/>
      <c r="BR17" s="420"/>
      <c r="BS17" s="420"/>
      <c r="BT17" s="420"/>
      <c r="BU17" s="421"/>
      <c r="BV17" s="419">
        <v>8874584</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160</v>
      </c>
      <c r="C18" s="472"/>
      <c r="D18" s="472"/>
      <c r="E18" s="473"/>
      <c r="F18" s="473"/>
      <c r="G18" s="473"/>
      <c r="H18" s="473"/>
      <c r="I18" s="473"/>
      <c r="J18" s="473"/>
      <c r="K18" s="473"/>
      <c r="L18" s="474">
        <v>332.44</v>
      </c>
      <c r="M18" s="474"/>
      <c r="N18" s="474"/>
      <c r="O18" s="474"/>
      <c r="P18" s="474"/>
      <c r="Q18" s="474"/>
      <c r="R18" s="475"/>
      <c r="S18" s="475"/>
      <c r="T18" s="475"/>
      <c r="U18" s="475"/>
      <c r="V18" s="476"/>
      <c r="W18" s="490"/>
      <c r="X18" s="491"/>
      <c r="Y18" s="491"/>
      <c r="Z18" s="491"/>
      <c r="AA18" s="491"/>
      <c r="AB18" s="501"/>
      <c r="AC18" s="383">
        <v>66.599999999999994</v>
      </c>
      <c r="AD18" s="384"/>
      <c r="AE18" s="384"/>
      <c r="AF18" s="384"/>
      <c r="AG18" s="477"/>
      <c r="AH18" s="383">
        <v>66</v>
      </c>
      <c r="AI18" s="384"/>
      <c r="AJ18" s="384"/>
      <c r="AK18" s="384"/>
      <c r="AL18" s="385"/>
      <c r="AM18" s="478"/>
      <c r="AN18" s="393"/>
      <c r="AO18" s="393"/>
      <c r="AP18" s="393"/>
      <c r="AQ18" s="393"/>
      <c r="AR18" s="393"/>
      <c r="AS18" s="393"/>
      <c r="AT18" s="394"/>
      <c r="AU18" s="466"/>
      <c r="AV18" s="467"/>
      <c r="AW18" s="467"/>
      <c r="AX18" s="467"/>
      <c r="AY18" s="399" t="s">
        <v>161</v>
      </c>
      <c r="AZ18" s="400"/>
      <c r="BA18" s="400"/>
      <c r="BB18" s="400"/>
      <c r="BC18" s="400"/>
      <c r="BD18" s="400"/>
      <c r="BE18" s="400"/>
      <c r="BF18" s="400"/>
      <c r="BG18" s="400"/>
      <c r="BH18" s="400"/>
      <c r="BI18" s="400"/>
      <c r="BJ18" s="400"/>
      <c r="BK18" s="400"/>
      <c r="BL18" s="400"/>
      <c r="BM18" s="401"/>
      <c r="BN18" s="419">
        <v>18469138</v>
      </c>
      <c r="BO18" s="420"/>
      <c r="BP18" s="420"/>
      <c r="BQ18" s="420"/>
      <c r="BR18" s="420"/>
      <c r="BS18" s="420"/>
      <c r="BT18" s="420"/>
      <c r="BU18" s="421"/>
      <c r="BV18" s="419">
        <v>18761751</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162</v>
      </c>
      <c r="C19" s="472"/>
      <c r="D19" s="472"/>
      <c r="E19" s="473"/>
      <c r="F19" s="473"/>
      <c r="G19" s="473"/>
      <c r="H19" s="473"/>
      <c r="I19" s="473"/>
      <c r="J19" s="473"/>
      <c r="K19" s="473"/>
      <c r="L19" s="479">
        <v>184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163</v>
      </c>
      <c r="AZ19" s="400"/>
      <c r="BA19" s="400"/>
      <c r="BB19" s="400"/>
      <c r="BC19" s="400"/>
      <c r="BD19" s="400"/>
      <c r="BE19" s="400"/>
      <c r="BF19" s="400"/>
      <c r="BG19" s="400"/>
      <c r="BH19" s="400"/>
      <c r="BI19" s="400"/>
      <c r="BJ19" s="400"/>
      <c r="BK19" s="400"/>
      <c r="BL19" s="400"/>
      <c r="BM19" s="401"/>
      <c r="BN19" s="419">
        <v>35084720</v>
      </c>
      <c r="BO19" s="420"/>
      <c r="BP19" s="420"/>
      <c r="BQ19" s="420"/>
      <c r="BR19" s="420"/>
      <c r="BS19" s="420"/>
      <c r="BT19" s="420"/>
      <c r="BU19" s="421"/>
      <c r="BV19" s="419">
        <v>36831170</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164</v>
      </c>
      <c r="C20" s="472"/>
      <c r="D20" s="472"/>
      <c r="E20" s="473"/>
      <c r="F20" s="473"/>
      <c r="G20" s="473"/>
      <c r="H20" s="473"/>
      <c r="I20" s="473"/>
      <c r="J20" s="473"/>
      <c r="K20" s="473"/>
      <c r="L20" s="479">
        <v>24520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166</v>
      </c>
      <c r="C22" s="433"/>
      <c r="D22" s="434"/>
      <c r="E22" s="441" t="s">
        <v>1</v>
      </c>
      <c r="F22" s="442"/>
      <c r="G22" s="442"/>
      <c r="H22" s="442"/>
      <c r="I22" s="442"/>
      <c r="J22" s="442"/>
      <c r="K22" s="443"/>
      <c r="L22" s="441" t="s">
        <v>167</v>
      </c>
      <c r="M22" s="442"/>
      <c r="N22" s="442"/>
      <c r="O22" s="442"/>
      <c r="P22" s="443"/>
      <c r="Q22" s="447" t="s">
        <v>168</v>
      </c>
      <c r="R22" s="448"/>
      <c r="S22" s="448"/>
      <c r="T22" s="448"/>
      <c r="U22" s="448"/>
      <c r="V22" s="449"/>
      <c r="W22" s="453" t="s">
        <v>169</v>
      </c>
      <c r="X22" s="433"/>
      <c r="Y22" s="434"/>
      <c r="Z22" s="441" t="s">
        <v>1</v>
      </c>
      <c r="AA22" s="442"/>
      <c r="AB22" s="442"/>
      <c r="AC22" s="442"/>
      <c r="AD22" s="442"/>
      <c r="AE22" s="442"/>
      <c r="AF22" s="442"/>
      <c r="AG22" s="443"/>
      <c r="AH22" s="458" t="s">
        <v>170</v>
      </c>
      <c r="AI22" s="442"/>
      <c r="AJ22" s="442"/>
      <c r="AK22" s="442"/>
      <c r="AL22" s="443"/>
      <c r="AM22" s="458" t="s">
        <v>171</v>
      </c>
      <c r="AN22" s="459"/>
      <c r="AO22" s="459"/>
      <c r="AP22" s="459"/>
      <c r="AQ22" s="459"/>
      <c r="AR22" s="460"/>
      <c r="AS22" s="447" t="s">
        <v>168</v>
      </c>
      <c r="AT22" s="448"/>
      <c r="AU22" s="448"/>
      <c r="AV22" s="448"/>
      <c r="AW22" s="448"/>
      <c r="AX22" s="464"/>
      <c r="AY22" s="411" t="s">
        <v>172</v>
      </c>
      <c r="AZ22" s="412"/>
      <c r="BA22" s="412"/>
      <c r="BB22" s="412"/>
      <c r="BC22" s="412"/>
      <c r="BD22" s="412"/>
      <c r="BE22" s="412"/>
      <c r="BF22" s="412"/>
      <c r="BG22" s="412"/>
      <c r="BH22" s="412"/>
      <c r="BI22" s="412"/>
      <c r="BJ22" s="412"/>
      <c r="BK22" s="412"/>
      <c r="BL22" s="412"/>
      <c r="BM22" s="413"/>
      <c r="BN22" s="414">
        <v>30391993</v>
      </c>
      <c r="BO22" s="415"/>
      <c r="BP22" s="415"/>
      <c r="BQ22" s="415"/>
      <c r="BR22" s="415"/>
      <c r="BS22" s="415"/>
      <c r="BT22" s="415"/>
      <c r="BU22" s="416"/>
      <c r="BV22" s="414">
        <v>30853761</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173</v>
      </c>
      <c r="AZ23" s="400"/>
      <c r="BA23" s="400"/>
      <c r="BB23" s="400"/>
      <c r="BC23" s="400"/>
      <c r="BD23" s="400"/>
      <c r="BE23" s="400"/>
      <c r="BF23" s="400"/>
      <c r="BG23" s="400"/>
      <c r="BH23" s="400"/>
      <c r="BI23" s="400"/>
      <c r="BJ23" s="400"/>
      <c r="BK23" s="400"/>
      <c r="BL23" s="400"/>
      <c r="BM23" s="401"/>
      <c r="BN23" s="419">
        <v>22801572</v>
      </c>
      <c r="BO23" s="420"/>
      <c r="BP23" s="420"/>
      <c r="BQ23" s="420"/>
      <c r="BR23" s="420"/>
      <c r="BS23" s="420"/>
      <c r="BT23" s="420"/>
      <c r="BU23" s="421"/>
      <c r="BV23" s="419">
        <v>22971808</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174</v>
      </c>
      <c r="F24" s="393"/>
      <c r="G24" s="393"/>
      <c r="H24" s="393"/>
      <c r="I24" s="393"/>
      <c r="J24" s="393"/>
      <c r="K24" s="394"/>
      <c r="L24" s="395">
        <v>1</v>
      </c>
      <c r="M24" s="396"/>
      <c r="N24" s="396"/>
      <c r="O24" s="396"/>
      <c r="P24" s="397"/>
      <c r="Q24" s="395">
        <v>9320</v>
      </c>
      <c r="R24" s="396"/>
      <c r="S24" s="396"/>
      <c r="T24" s="396"/>
      <c r="U24" s="396"/>
      <c r="V24" s="397"/>
      <c r="W24" s="454"/>
      <c r="X24" s="436"/>
      <c r="Y24" s="437"/>
      <c r="Z24" s="392" t="s">
        <v>175</v>
      </c>
      <c r="AA24" s="393"/>
      <c r="AB24" s="393"/>
      <c r="AC24" s="393"/>
      <c r="AD24" s="393"/>
      <c r="AE24" s="393"/>
      <c r="AF24" s="393"/>
      <c r="AG24" s="394"/>
      <c r="AH24" s="395">
        <v>603</v>
      </c>
      <c r="AI24" s="396"/>
      <c r="AJ24" s="396"/>
      <c r="AK24" s="396"/>
      <c r="AL24" s="397"/>
      <c r="AM24" s="395">
        <v>1886184</v>
      </c>
      <c r="AN24" s="396"/>
      <c r="AO24" s="396"/>
      <c r="AP24" s="396"/>
      <c r="AQ24" s="396"/>
      <c r="AR24" s="397"/>
      <c r="AS24" s="395">
        <v>3128</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19455975</v>
      </c>
      <c r="BO24" s="420"/>
      <c r="BP24" s="420"/>
      <c r="BQ24" s="420"/>
      <c r="BR24" s="420"/>
      <c r="BS24" s="420"/>
      <c r="BT24" s="420"/>
      <c r="BU24" s="421"/>
      <c r="BV24" s="419">
        <v>19042126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177</v>
      </c>
      <c r="F25" s="393"/>
      <c r="G25" s="393"/>
      <c r="H25" s="393"/>
      <c r="I25" s="393"/>
      <c r="J25" s="393"/>
      <c r="K25" s="394"/>
      <c r="L25" s="395">
        <v>2</v>
      </c>
      <c r="M25" s="396"/>
      <c r="N25" s="396"/>
      <c r="O25" s="396"/>
      <c r="P25" s="397"/>
      <c r="Q25" s="395">
        <v>7580</v>
      </c>
      <c r="R25" s="396"/>
      <c r="S25" s="396"/>
      <c r="T25" s="396"/>
      <c r="U25" s="396"/>
      <c r="V25" s="397"/>
      <c r="W25" s="454"/>
      <c r="X25" s="436"/>
      <c r="Y25" s="437"/>
      <c r="Z25" s="392" t="s">
        <v>178</v>
      </c>
      <c r="AA25" s="393"/>
      <c r="AB25" s="393"/>
      <c r="AC25" s="393"/>
      <c r="AD25" s="393"/>
      <c r="AE25" s="393"/>
      <c r="AF25" s="393"/>
      <c r="AG25" s="394"/>
      <c r="AH25" s="395" t="s">
        <v>140</v>
      </c>
      <c r="AI25" s="396"/>
      <c r="AJ25" s="396"/>
      <c r="AK25" s="396"/>
      <c r="AL25" s="397"/>
      <c r="AM25" s="395" t="s">
        <v>139</v>
      </c>
      <c r="AN25" s="396"/>
      <c r="AO25" s="396"/>
      <c r="AP25" s="396"/>
      <c r="AQ25" s="396"/>
      <c r="AR25" s="397"/>
      <c r="AS25" s="395" t="s">
        <v>148</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6035956</v>
      </c>
      <c r="BO25" s="415"/>
      <c r="BP25" s="415"/>
      <c r="BQ25" s="415"/>
      <c r="BR25" s="415"/>
      <c r="BS25" s="415"/>
      <c r="BT25" s="415"/>
      <c r="BU25" s="416"/>
      <c r="BV25" s="414">
        <v>5700991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180</v>
      </c>
      <c r="F26" s="393"/>
      <c r="G26" s="393"/>
      <c r="H26" s="393"/>
      <c r="I26" s="393"/>
      <c r="J26" s="393"/>
      <c r="K26" s="394"/>
      <c r="L26" s="395">
        <v>1</v>
      </c>
      <c r="M26" s="396"/>
      <c r="N26" s="396"/>
      <c r="O26" s="396"/>
      <c r="P26" s="397"/>
      <c r="Q26" s="395">
        <v>6360</v>
      </c>
      <c r="R26" s="396"/>
      <c r="S26" s="396"/>
      <c r="T26" s="396"/>
      <c r="U26" s="396"/>
      <c r="V26" s="397"/>
      <c r="W26" s="454"/>
      <c r="X26" s="436"/>
      <c r="Y26" s="437"/>
      <c r="Z26" s="392" t="s">
        <v>181</v>
      </c>
      <c r="AA26" s="430"/>
      <c r="AB26" s="430"/>
      <c r="AC26" s="430"/>
      <c r="AD26" s="430"/>
      <c r="AE26" s="430"/>
      <c r="AF26" s="430"/>
      <c r="AG26" s="431"/>
      <c r="AH26" s="395">
        <v>64</v>
      </c>
      <c r="AI26" s="396"/>
      <c r="AJ26" s="396"/>
      <c r="AK26" s="396"/>
      <c r="AL26" s="397"/>
      <c r="AM26" s="395">
        <v>213696</v>
      </c>
      <c r="AN26" s="396"/>
      <c r="AO26" s="396"/>
      <c r="AP26" s="396"/>
      <c r="AQ26" s="396"/>
      <c r="AR26" s="397"/>
      <c r="AS26" s="395">
        <v>3339</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139</v>
      </c>
      <c r="BO26" s="420"/>
      <c r="BP26" s="420"/>
      <c r="BQ26" s="420"/>
      <c r="BR26" s="420"/>
      <c r="BS26" s="420"/>
      <c r="BT26" s="420"/>
      <c r="BU26" s="421"/>
      <c r="BV26" s="419" t="s">
        <v>130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183</v>
      </c>
      <c r="F27" s="393"/>
      <c r="G27" s="393"/>
      <c r="H27" s="393"/>
      <c r="I27" s="393"/>
      <c r="J27" s="393"/>
      <c r="K27" s="394"/>
      <c r="L27" s="395">
        <v>1</v>
      </c>
      <c r="M27" s="396"/>
      <c r="N27" s="396"/>
      <c r="O27" s="396"/>
      <c r="P27" s="397"/>
      <c r="Q27" s="395">
        <v>4660</v>
      </c>
      <c r="R27" s="396"/>
      <c r="S27" s="396"/>
      <c r="T27" s="396"/>
      <c r="U27" s="396"/>
      <c r="V27" s="397"/>
      <c r="W27" s="454"/>
      <c r="X27" s="436"/>
      <c r="Y27" s="437"/>
      <c r="Z27" s="392" t="s">
        <v>184</v>
      </c>
      <c r="AA27" s="393"/>
      <c r="AB27" s="393"/>
      <c r="AC27" s="393"/>
      <c r="AD27" s="393"/>
      <c r="AE27" s="393"/>
      <c r="AF27" s="393"/>
      <c r="AG27" s="394"/>
      <c r="AH27" s="395">
        <v>22</v>
      </c>
      <c r="AI27" s="396"/>
      <c r="AJ27" s="396"/>
      <c r="AK27" s="396"/>
      <c r="AL27" s="397"/>
      <c r="AM27" s="395">
        <v>70947</v>
      </c>
      <c r="AN27" s="396"/>
      <c r="AO27" s="396"/>
      <c r="AP27" s="396"/>
      <c r="AQ27" s="396"/>
      <c r="AR27" s="397"/>
      <c r="AS27" s="395">
        <v>3225</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t="s">
        <v>139</v>
      </c>
      <c r="BO27" s="423"/>
      <c r="BP27" s="423"/>
      <c r="BQ27" s="423"/>
      <c r="BR27" s="423"/>
      <c r="BS27" s="423"/>
      <c r="BT27" s="423"/>
      <c r="BU27" s="424"/>
      <c r="BV27" s="422" t="s">
        <v>139</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186</v>
      </c>
      <c r="F28" s="393"/>
      <c r="G28" s="393"/>
      <c r="H28" s="393"/>
      <c r="I28" s="393"/>
      <c r="J28" s="393"/>
      <c r="K28" s="394"/>
      <c r="L28" s="395">
        <v>1</v>
      </c>
      <c r="M28" s="396"/>
      <c r="N28" s="396"/>
      <c r="O28" s="396"/>
      <c r="P28" s="397"/>
      <c r="Q28" s="395">
        <v>3910</v>
      </c>
      <c r="R28" s="396"/>
      <c r="S28" s="396"/>
      <c r="T28" s="396"/>
      <c r="U28" s="396"/>
      <c r="V28" s="397"/>
      <c r="W28" s="454"/>
      <c r="X28" s="436"/>
      <c r="Y28" s="437"/>
      <c r="Z28" s="392" t="s">
        <v>187</v>
      </c>
      <c r="AA28" s="393"/>
      <c r="AB28" s="393"/>
      <c r="AC28" s="393"/>
      <c r="AD28" s="393"/>
      <c r="AE28" s="393"/>
      <c r="AF28" s="393"/>
      <c r="AG28" s="394"/>
      <c r="AH28" s="395" t="s">
        <v>140</v>
      </c>
      <c r="AI28" s="396"/>
      <c r="AJ28" s="396"/>
      <c r="AK28" s="396"/>
      <c r="AL28" s="397"/>
      <c r="AM28" s="395" t="s">
        <v>130</v>
      </c>
      <c r="AN28" s="396"/>
      <c r="AO28" s="396"/>
      <c r="AP28" s="396"/>
      <c r="AQ28" s="396"/>
      <c r="AR28" s="397"/>
      <c r="AS28" s="395" t="s">
        <v>130</v>
      </c>
      <c r="AT28" s="396"/>
      <c r="AU28" s="396"/>
      <c r="AV28" s="396"/>
      <c r="AW28" s="396"/>
      <c r="AX28" s="398"/>
      <c r="AY28" s="402" t="s">
        <v>188</v>
      </c>
      <c r="AZ28" s="403"/>
      <c r="BA28" s="403"/>
      <c r="BB28" s="404"/>
      <c r="BC28" s="411" t="s">
        <v>50</v>
      </c>
      <c r="BD28" s="412"/>
      <c r="BE28" s="412"/>
      <c r="BF28" s="412"/>
      <c r="BG28" s="412"/>
      <c r="BH28" s="412"/>
      <c r="BI28" s="412"/>
      <c r="BJ28" s="412"/>
      <c r="BK28" s="412"/>
      <c r="BL28" s="412"/>
      <c r="BM28" s="413"/>
      <c r="BN28" s="414">
        <v>12189960</v>
      </c>
      <c r="BO28" s="415"/>
      <c r="BP28" s="415"/>
      <c r="BQ28" s="415"/>
      <c r="BR28" s="415"/>
      <c r="BS28" s="415"/>
      <c r="BT28" s="415"/>
      <c r="BU28" s="416"/>
      <c r="BV28" s="414">
        <v>13489706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189</v>
      </c>
      <c r="F29" s="393"/>
      <c r="G29" s="393"/>
      <c r="H29" s="393"/>
      <c r="I29" s="393"/>
      <c r="J29" s="393"/>
      <c r="K29" s="394"/>
      <c r="L29" s="395">
        <v>22</v>
      </c>
      <c r="M29" s="396"/>
      <c r="N29" s="396"/>
      <c r="O29" s="396"/>
      <c r="P29" s="397"/>
      <c r="Q29" s="395">
        <v>3640</v>
      </c>
      <c r="R29" s="396"/>
      <c r="S29" s="396"/>
      <c r="T29" s="396"/>
      <c r="U29" s="396"/>
      <c r="V29" s="397"/>
      <c r="W29" s="455"/>
      <c r="X29" s="456"/>
      <c r="Y29" s="457"/>
      <c r="Z29" s="392" t="s">
        <v>190</v>
      </c>
      <c r="AA29" s="393"/>
      <c r="AB29" s="393"/>
      <c r="AC29" s="393"/>
      <c r="AD29" s="393"/>
      <c r="AE29" s="393"/>
      <c r="AF29" s="393"/>
      <c r="AG29" s="394"/>
      <c r="AH29" s="395">
        <v>625</v>
      </c>
      <c r="AI29" s="396"/>
      <c r="AJ29" s="396"/>
      <c r="AK29" s="396"/>
      <c r="AL29" s="397"/>
      <c r="AM29" s="395">
        <v>1957131</v>
      </c>
      <c r="AN29" s="396"/>
      <c r="AO29" s="396"/>
      <c r="AP29" s="396"/>
      <c r="AQ29" s="396"/>
      <c r="AR29" s="397"/>
      <c r="AS29" s="395">
        <v>3131</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v>4215</v>
      </c>
      <c r="BO29" s="420"/>
      <c r="BP29" s="420"/>
      <c r="BQ29" s="420"/>
      <c r="BR29" s="420"/>
      <c r="BS29" s="420"/>
      <c r="BT29" s="420"/>
      <c r="BU29" s="421"/>
      <c r="BV29" s="419">
        <v>4215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192</v>
      </c>
      <c r="X30" s="381"/>
      <c r="Y30" s="381"/>
      <c r="Z30" s="381"/>
      <c r="AA30" s="381"/>
      <c r="AB30" s="381"/>
      <c r="AC30" s="381"/>
      <c r="AD30" s="381"/>
      <c r="AE30" s="381"/>
      <c r="AF30" s="381"/>
      <c r="AG30" s="382"/>
      <c r="AH30" s="383">
        <v>98.7</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12215552</v>
      </c>
      <c r="BO30" s="423"/>
      <c r="BP30" s="423"/>
      <c r="BQ30" s="423"/>
      <c r="BR30" s="423"/>
      <c r="BS30" s="423"/>
      <c r="BT30" s="423"/>
      <c r="BU30" s="424"/>
      <c r="BV30" s="422">
        <v>8427993</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193</v>
      </c>
      <c r="D32" s="372"/>
      <c r="E32" s="372"/>
      <c r="F32" s="372"/>
      <c r="G32" s="372"/>
      <c r="H32" s="372"/>
      <c r="I32" s="372"/>
      <c r="J32" s="372"/>
      <c r="K32" s="372"/>
      <c r="L32" s="372"/>
      <c r="M32" s="372"/>
      <c r="N32" s="372"/>
      <c r="O32" s="372"/>
      <c r="P32" s="372"/>
      <c r="Q32" s="372"/>
      <c r="R32" s="372"/>
      <c r="S32" s="372"/>
      <c r="U32" s="373" t="s">
        <v>194</v>
      </c>
      <c r="V32" s="373"/>
      <c r="W32" s="373"/>
      <c r="X32" s="373"/>
      <c r="Y32" s="373"/>
      <c r="Z32" s="373"/>
      <c r="AA32" s="373"/>
      <c r="AB32" s="373"/>
      <c r="AC32" s="373"/>
      <c r="AD32" s="373"/>
      <c r="AE32" s="373"/>
      <c r="AF32" s="373"/>
      <c r="AG32" s="373"/>
      <c r="AH32" s="373"/>
      <c r="AI32" s="373"/>
      <c r="AJ32" s="373"/>
      <c r="AK32" s="373"/>
      <c r="AM32" s="373" t="s">
        <v>195</v>
      </c>
      <c r="AN32" s="373"/>
      <c r="AO32" s="373"/>
      <c r="AP32" s="373"/>
      <c r="AQ32" s="373"/>
      <c r="AR32" s="373"/>
      <c r="AS32" s="373"/>
      <c r="AT32" s="373"/>
      <c r="AU32" s="373"/>
      <c r="AV32" s="373"/>
      <c r="AW32" s="373"/>
      <c r="AX32" s="373"/>
      <c r="AY32" s="373"/>
      <c r="AZ32" s="373"/>
      <c r="BA32" s="373"/>
      <c r="BB32" s="373"/>
      <c r="BC32" s="373"/>
      <c r="BE32" s="373" t="s">
        <v>196</v>
      </c>
      <c r="BF32" s="373"/>
      <c r="BG32" s="373"/>
      <c r="BH32" s="373"/>
      <c r="BI32" s="373"/>
      <c r="BJ32" s="373"/>
      <c r="BK32" s="373"/>
      <c r="BL32" s="373"/>
      <c r="BM32" s="373"/>
      <c r="BN32" s="373"/>
      <c r="BO32" s="373"/>
      <c r="BP32" s="373"/>
      <c r="BQ32" s="373"/>
      <c r="BR32" s="373"/>
      <c r="BS32" s="373"/>
      <c r="BT32" s="373"/>
      <c r="BU32" s="373"/>
      <c r="BW32" s="373" t="s">
        <v>197</v>
      </c>
      <c r="BX32" s="373"/>
      <c r="BY32" s="373"/>
      <c r="BZ32" s="373"/>
      <c r="CA32" s="373"/>
      <c r="CB32" s="373"/>
      <c r="CC32" s="373"/>
      <c r="CD32" s="373"/>
      <c r="CE32" s="373"/>
      <c r="CF32" s="373"/>
      <c r="CG32" s="373"/>
      <c r="CH32" s="373"/>
      <c r="CI32" s="373"/>
      <c r="CJ32" s="373"/>
      <c r="CK32" s="373"/>
      <c r="CL32" s="373"/>
      <c r="CM32" s="373"/>
      <c r="CO32" s="373" t="s">
        <v>198</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199</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IF('各会計、関係団体の財政状況及び健全化判断比率'!B36="","",'各会計、関係団体の財政状況及び健全化判断比率'!B36)</f>
        <v>魚市場特別会計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宮城県市町村職員退職手当組合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気仙沼産業センター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簡易水道事業会計</v>
      </c>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IF('各会計、関係団体の財政状況及び健全化判断比率'!B37="","",'各会計、関係団体の財政状況及び健全化判断比率'!B37)</f>
        <v>唐桑半島ビジターセンター事業特別会計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宮城県市町村非常勤消防団員補償報償組合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道の駅大谷海岸</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ガス事業会計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気仙沼・本吉地域広域行政事務組合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8</v>
      </c>
      <c r="AN37" s="367"/>
      <c r="AO37" s="368" t="str">
        <f>IF('各会計、関係団体の財政状況及び健全化判断比率'!B34="","",'各会計、関係団体の財政状況及び健全化判断比率'!B34)</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宮城県市町村自治振興センター</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9</v>
      </c>
      <c r="AN38" s="367"/>
      <c r="AO38" s="368" t="str">
        <f>IF('各会計、関係団体の財政状況及び健全化判断比率'!B35="","",'各会計、関係団体の財政状況及び健全化判断比率'!B35)</f>
        <v>病院事業会計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宮城県後期高齢者医療広域連合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宮城県後期高齢者医療事業会計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7SetzzOiZCemfD0rwBrftWZRCXZXGCK8akw8pkPrsUxzKbwc9lY4UY3c1hu9cEEUDt6yTK4IBTrZfXjPObzcvQ==" saltValue="JKS+NsUsr4kZ9SvPwxYxI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232</v>
      </c>
      <c r="C5" s="677"/>
      <c r="D5" s="677"/>
      <c r="E5" s="677"/>
      <c r="F5" s="677"/>
      <c r="G5" s="677"/>
      <c r="H5" s="677"/>
      <c r="I5" s="677"/>
      <c r="J5" s="677"/>
      <c r="K5" s="677"/>
      <c r="L5" s="677"/>
      <c r="M5" s="677"/>
      <c r="N5" s="677"/>
      <c r="O5" s="677"/>
      <c r="P5" s="677"/>
      <c r="Q5" s="678"/>
      <c r="R5" s="673">
        <v>7245969</v>
      </c>
      <c r="S5" s="674"/>
      <c r="T5" s="674"/>
      <c r="U5" s="674"/>
      <c r="V5" s="674"/>
      <c r="W5" s="674"/>
      <c r="X5" s="674"/>
      <c r="Y5" s="702"/>
      <c r="Z5" s="715">
        <v>13</v>
      </c>
      <c r="AA5" s="715"/>
      <c r="AB5" s="715"/>
      <c r="AC5" s="715"/>
      <c r="AD5" s="716">
        <v>7002960</v>
      </c>
      <c r="AE5" s="716"/>
      <c r="AF5" s="716"/>
      <c r="AG5" s="716"/>
      <c r="AH5" s="716"/>
      <c r="AI5" s="716"/>
      <c r="AJ5" s="716"/>
      <c r="AK5" s="716"/>
      <c r="AL5" s="703">
        <v>38.200000000000003</v>
      </c>
      <c r="AM5" s="686"/>
      <c r="AN5" s="686"/>
      <c r="AO5" s="704"/>
      <c r="AP5" s="676" t="s">
        <v>233</v>
      </c>
      <c r="AQ5" s="677"/>
      <c r="AR5" s="677"/>
      <c r="AS5" s="677"/>
      <c r="AT5" s="677"/>
      <c r="AU5" s="677"/>
      <c r="AV5" s="677"/>
      <c r="AW5" s="677"/>
      <c r="AX5" s="677"/>
      <c r="AY5" s="677"/>
      <c r="AZ5" s="677"/>
      <c r="BA5" s="677"/>
      <c r="BB5" s="677"/>
      <c r="BC5" s="677"/>
      <c r="BD5" s="677"/>
      <c r="BE5" s="677"/>
      <c r="BF5" s="678"/>
      <c r="BG5" s="627">
        <v>6996140</v>
      </c>
      <c r="BH5" s="628"/>
      <c r="BI5" s="628"/>
      <c r="BJ5" s="628"/>
      <c r="BK5" s="628"/>
      <c r="BL5" s="628"/>
      <c r="BM5" s="628"/>
      <c r="BN5" s="629"/>
      <c r="BO5" s="663">
        <v>96.6</v>
      </c>
      <c r="BP5" s="663"/>
      <c r="BQ5" s="663"/>
      <c r="BR5" s="663"/>
      <c r="BS5" s="664" t="s">
        <v>140</v>
      </c>
      <c r="BT5" s="664"/>
      <c r="BU5" s="664"/>
      <c r="BV5" s="664"/>
      <c r="BW5" s="664"/>
      <c r="BX5" s="664"/>
      <c r="BY5" s="664"/>
      <c r="BZ5" s="664"/>
      <c r="CA5" s="664"/>
      <c r="CB5" s="695"/>
      <c r="CD5" s="679" t="s">
        <v>228</v>
      </c>
      <c r="CE5" s="680"/>
      <c r="CF5" s="680"/>
      <c r="CG5" s="680"/>
      <c r="CH5" s="680"/>
      <c r="CI5" s="680"/>
      <c r="CJ5" s="680"/>
      <c r="CK5" s="680"/>
      <c r="CL5" s="680"/>
      <c r="CM5" s="680"/>
      <c r="CN5" s="680"/>
      <c r="CO5" s="680"/>
      <c r="CP5" s="680"/>
      <c r="CQ5" s="681"/>
      <c r="CR5" s="679" t="s">
        <v>234</v>
      </c>
      <c r="CS5" s="680"/>
      <c r="CT5" s="680"/>
      <c r="CU5" s="680"/>
      <c r="CV5" s="680"/>
      <c r="CW5" s="680"/>
      <c r="CX5" s="680"/>
      <c r="CY5" s="681"/>
      <c r="CZ5" s="679" t="s">
        <v>226</v>
      </c>
      <c r="DA5" s="680"/>
      <c r="DB5" s="680"/>
      <c r="DC5" s="681"/>
      <c r="DD5" s="679" t="s">
        <v>235</v>
      </c>
      <c r="DE5" s="680"/>
      <c r="DF5" s="680"/>
      <c r="DG5" s="680"/>
      <c r="DH5" s="680"/>
      <c r="DI5" s="680"/>
      <c r="DJ5" s="680"/>
      <c r="DK5" s="680"/>
      <c r="DL5" s="680"/>
      <c r="DM5" s="680"/>
      <c r="DN5" s="680"/>
      <c r="DO5" s="680"/>
      <c r="DP5" s="681"/>
      <c r="DQ5" s="679" t="s">
        <v>236</v>
      </c>
      <c r="DR5" s="680"/>
      <c r="DS5" s="680"/>
      <c r="DT5" s="680"/>
      <c r="DU5" s="680"/>
      <c r="DV5" s="680"/>
      <c r="DW5" s="680"/>
      <c r="DX5" s="680"/>
      <c r="DY5" s="680"/>
      <c r="DZ5" s="680"/>
      <c r="EA5" s="680"/>
      <c r="EB5" s="680"/>
      <c r="EC5" s="681"/>
    </row>
    <row r="6" spans="2:143" ht="11.25" customHeight="1" x14ac:dyDescent="0.15">
      <c r="B6" s="624" t="s">
        <v>237</v>
      </c>
      <c r="C6" s="625"/>
      <c r="D6" s="625"/>
      <c r="E6" s="625"/>
      <c r="F6" s="625"/>
      <c r="G6" s="625"/>
      <c r="H6" s="625"/>
      <c r="I6" s="625"/>
      <c r="J6" s="625"/>
      <c r="K6" s="625"/>
      <c r="L6" s="625"/>
      <c r="M6" s="625"/>
      <c r="N6" s="625"/>
      <c r="O6" s="625"/>
      <c r="P6" s="625"/>
      <c r="Q6" s="626"/>
      <c r="R6" s="627">
        <v>324852</v>
      </c>
      <c r="S6" s="628"/>
      <c r="T6" s="628"/>
      <c r="U6" s="628"/>
      <c r="V6" s="628"/>
      <c r="W6" s="628"/>
      <c r="X6" s="628"/>
      <c r="Y6" s="629"/>
      <c r="Z6" s="663">
        <v>0.6</v>
      </c>
      <c r="AA6" s="663"/>
      <c r="AB6" s="663"/>
      <c r="AC6" s="663"/>
      <c r="AD6" s="664">
        <v>324852</v>
      </c>
      <c r="AE6" s="664"/>
      <c r="AF6" s="664"/>
      <c r="AG6" s="664"/>
      <c r="AH6" s="664"/>
      <c r="AI6" s="664"/>
      <c r="AJ6" s="664"/>
      <c r="AK6" s="664"/>
      <c r="AL6" s="630">
        <v>1.8</v>
      </c>
      <c r="AM6" s="631"/>
      <c r="AN6" s="631"/>
      <c r="AO6" s="665"/>
      <c r="AP6" s="624" t="s">
        <v>238</v>
      </c>
      <c r="AQ6" s="625"/>
      <c r="AR6" s="625"/>
      <c r="AS6" s="625"/>
      <c r="AT6" s="625"/>
      <c r="AU6" s="625"/>
      <c r="AV6" s="625"/>
      <c r="AW6" s="625"/>
      <c r="AX6" s="625"/>
      <c r="AY6" s="625"/>
      <c r="AZ6" s="625"/>
      <c r="BA6" s="625"/>
      <c r="BB6" s="625"/>
      <c r="BC6" s="625"/>
      <c r="BD6" s="625"/>
      <c r="BE6" s="625"/>
      <c r="BF6" s="626"/>
      <c r="BG6" s="627">
        <v>6996140</v>
      </c>
      <c r="BH6" s="628"/>
      <c r="BI6" s="628"/>
      <c r="BJ6" s="628"/>
      <c r="BK6" s="628"/>
      <c r="BL6" s="628"/>
      <c r="BM6" s="628"/>
      <c r="BN6" s="629"/>
      <c r="BO6" s="663">
        <v>96.6</v>
      </c>
      <c r="BP6" s="663"/>
      <c r="BQ6" s="663"/>
      <c r="BR6" s="663"/>
      <c r="BS6" s="664" t="s">
        <v>140</v>
      </c>
      <c r="BT6" s="664"/>
      <c r="BU6" s="664"/>
      <c r="BV6" s="664"/>
      <c r="BW6" s="664"/>
      <c r="BX6" s="664"/>
      <c r="BY6" s="664"/>
      <c r="BZ6" s="664"/>
      <c r="CA6" s="664"/>
      <c r="CB6" s="695"/>
      <c r="CD6" s="676" t="s">
        <v>239</v>
      </c>
      <c r="CE6" s="677"/>
      <c r="CF6" s="677"/>
      <c r="CG6" s="677"/>
      <c r="CH6" s="677"/>
      <c r="CI6" s="677"/>
      <c r="CJ6" s="677"/>
      <c r="CK6" s="677"/>
      <c r="CL6" s="677"/>
      <c r="CM6" s="677"/>
      <c r="CN6" s="677"/>
      <c r="CO6" s="677"/>
      <c r="CP6" s="677"/>
      <c r="CQ6" s="678"/>
      <c r="CR6" s="627">
        <v>257588</v>
      </c>
      <c r="CS6" s="628"/>
      <c r="CT6" s="628"/>
      <c r="CU6" s="628"/>
      <c r="CV6" s="628"/>
      <c r="CW6" s="628"/>
      <c r="CX6" s="628"/>
      <c r="CY6" s="629"/>
      <c r="CZ6" s="703">
        <v>0.5</v>
      </c>
      <c r="DA6" s="686"/>
      <c r="DB6" s="686"/>
      <c r="DC6" s="705"/>
      <c r="DD6" s="633" t="s">
        <v>140</v>
      </c>
      <c r="DE6" s="628"/>
      <c r="DF6" s="628"/>
      <c r="DG6" s="628"/>
      <c r="DH6" s="628"/>
      <c r="DI6" s="628"/>
      <c r="DJ6" s="628"/>
      <c r="DK6" s="628"/>
      <c r="DL6" s="628"/>
      <c r="DM6" s="628"/>
      <c r="DN6" s="628"/>
      <c r="DO6" s="628"/>
      <c r="DP6" s="629"/>
      <c r="DQ6" s="633">
        <v>257588</v>
      </c>
      <c r="DR6" s="628"/>
      <c r="DS6" s="628"/>
      <c r="DT6" s="628"/>
      <c r="DU6" s="628"/>
      <c r="DV6" s="628"/>
      <c r="DW6" s="628"/>
      <c r="DX6" s="628"/>
      <c r="DY6" s="628"/>
      <c r="DZ6" s="628"/>
      <c r="EA6" s="628"/>
      <c r="EB6" s="628"/>
      <c r="EC6" s="662"/>
    </row>
    <row r="7" spans="2:143" ht="11.25" customHeight="1" x14ac:dyDescent="0.15">
      <c r="B7" s="624" t="s">
        <v>240</v>
      </c>
      <c r="C7" s="625"/>
      <c r="D7" s="625"/>
      <c r="E7" s="625"/>
      <c r="F7" s="625"/>
      <c r="G7" s="625"/>
      <c r="H7" s="625"/>
      <c r="I7" s="625"/>
      <c r="J7" s="625"/>
      <c r="K7" s="625"/>
      <c r="L7" s="625"/>
      <c r="M7" s="625"/>
      <c r="N7" s="625"/>
      <c r="O7" s="625"/>
      <c r="P7" s="625"/>
      <c r="Q7" s="626"/>
      <c r="R7" s="627">
        <v>1754</v>
      </c>
      <c r="S7" s="628"/>
      <c r="T7" s="628"/>
      <c r="U7" s="628"/>
      <c r="V7" s="628"/>
      <c r="W7" s="628"/>
      <c r="X7" s="628"/>
      <c r="Y7" s="629"/>
      <c r="Z7" s="663">
        <v>0</v>
      </c>
      <c r="AA7" s="663"/>
      <c r="AB7" s="663"/>
      <c r="AC7" s="663"/>
      <c r="AD7" s="664">
        <v>1754</v>
      </c>
      <c r="AE7" s="664"/>
      <c r="AF7" s="664"/>
      <c r="AG7" s="664"/>
      <c r="AH7" s="664"/>
      <c r="AI7" s="664"/>
      <c r="AJ7" s="664"/>
      <c r="AK7" s="664"/>
      <c r="AL7" s="630">
        <v>0</v>
      </c>
      <c r="AM7" s="631"/>
      <c r="AN7" s="631"/>
      <c r="AO7" s="665"/>
      <c r="AP7" s="624" t="s">
        <v>241</v>
      </c>
      <c r="AQ7" s="625"/>
      <c r="AR7" s="625"/>
      <c r="AS7" s="625"/>
      <c r="AT7" s="625"/>
      <c r="AU7" s="625"/>
      <c r="AV7" s="625"/>
      <c r="AW7" s="625"/>
      <c r="AX7" s="625"/>
      <c r="AY7" s="625"/>
      <c r="AZ7" s="625"/>
      <c r="BA7" s="625"/>
      <c r="BB7" s="625"/>
      <c r="BC7" s="625"/>
      <c r="BD7" s="625"/>
      <c r="BE7" s="625"/>
      <c r="BF7" s="626"/>
      <c r="BG7" s="627">
        <v>2735658</v>
      </c>
      <c r="BH7" s="628"/>
      <c r="BI7" s="628"/>
      <c r="BJ7" s="628"/>
      <c r="BK7" s="628"/>
      <c r="BL7" s="628"/>
      <c r="BM7" s="628"/>
      <c r="BN7" s="629"/>
      <c r="BO7" s="663">
        <v>37.799999999999997</v>
      </c>
      <c r="BP7" s="663"/>
      <c r="BQ7" s="663"/>
      <c r="BR7" s="663"/>
      <c r="BS7" s="664" t="s">
        <v>140</v>
      </c>
      <c r="BT7" s="664"/>
      <c r="BU7" s="664"/>
      <c r="BV7" s="664"/>
      <c r="BW7" s="664"/>
      <c r="BX7" s="664"/>
      <c r="BY7" s="664"/>
      <c r="BZ7" s="664"/>
      <c r="CA7" s="664"/>
      <c r="CB7" s="695"/>
      <c r="CD7" s="624" t="s">
        <v>242</v>
      </c>
      <c r="CE7" s="625"/>
      <c r="CF7" s="625"/>
      <c r="CG7" s="625"/>
      <c r="CH7" s="625"/>
      <c r="CI7" s="625"/>
      <c r="CJ7" s="625"/>
      <c r="CK7" s="625"/>
      <c r="CL7" s="625"/>
      <c r="CM7" s="625"/>
      <c r="CN7" s="625"/>
      <c r="CO7" s="625"/>
      <c r="CP7" s="625"/>
      <c r="CQ7" s="626"/>
      <c r="CR7" s="627">
        <v>10823968</v>
      </c>
      <c r="CS7" s="628"/>
      <c r="CT7" s="628"/>
      <c r="CU7" s="628"/>
      <c r="CV7" s="628"/>
      <c r="CW7" s="628"/>
      <c r="CX7" s="628"/>
      <c r="CY7" s="629"/>
      <c r="CZ7" s="663">
        <v>20.5</v>
      </c>
      <c r="DA7" s="663"/>
      <c r="DB7" s="663"/>
      <c r="DC7" s="663"/>
      <c r="DD7" s="633">
        <v>674925</v>
      </c>
      <c r="DE7" s="628"/>
      <c r="DF7" s="628"/>
      <c r="DG7" s="628"/>
      <c r="DH7" s="628"/>
      <c r="DI7" s="628"/>
      <c r="DJ7" s="628"/>
      <c r="DK7" s="628"/>
      <c r="DL7" s="628"/>
      <c r="DM7" s="628"/>
      <c r="DN7" s="628"/>
      <c r="DO7" s="628"/>
      <c r="DP7" s="629"/>
      <c r="DQ7" s="633">
        <v>9383282</v>
      </c>
      <c r="DR7" s="628"/>
      <c r="DS7" s="628"/>
      <c r="DT7" s="628"/>
      <c r="DU7" s="628"/>
      <c r="DV7" s="628"/>
      <c r="DW7" s="628"/>
      <c r="DX7" s="628"/>
      <c r="DY7" s="628"/>
      <c r="DZ7" s="628"/>
      <c r="EA7" s="628"/>
      <c r="EB7" s="628"/>
      <c r="EC7" s="662"/>
    </row>
    <row r="8" spans="2:143" ht="11.25" customHeight="1" x14ac:dyDescent="0.15">
      <c r="B8" s="624" t="s">
        <v>243</v>
      </c>
      <c r="C8" s="625"/>
      <c r="D8" s="625"/>
      <c r="E8" s="625"/>
      <c r="F8" s="625"/>
      <c r="G8" s="625"/>
      <c r="H8" s="625"/>
      <c r="I8" s="625"/>
      <c r="J8" s="625"/>
      <c r="K8" s="625"/>
      <c r="L8" s="625"/>
      <c r="M8" s="625"/>
      <c r="N8" s="625"/>
      <c r="O8" s="625"/>
      <c r="P8" s="625"/>
      <c r="Q8" s="626"/>
      <c r="R8" s="627">
        <v>21231</v>
      </c>
      <c r="S8" s="628"/>
      <c r="T8" s="628"/>
      <c r="U8" s="628"/>
      <c r="V8" s="628"/>
      <c r="W8" s="628"/>
      <c r="X8" s="628"/>
      <c r="Y8" s="629"/>
      <c r="Z8" s="663">
        <v>0</v>
      </c>
      <c r="AA8" s="663"/>
      <c r="AB8" s="663"/>
      <c r="AC8" s="663"/>
      <c r="AD8" s="664">
        <v>21231</v>
      </c>
      <c r="AE8" s="664"/>
      <c r="AF8" s="664"/>
      <c r="AG8" s="664"/>
      <c r="AH8" s="664"/>
      <c r="AI8" s="664"/>
      <c r="AJ8" s="664"/>
      <c r="AK8" s="664"/>
      <c r="AL8" s="630">
        <v>0.1</v>
      </c>
      <c r="AM8" s="631"/>
      <c r="AN8" s="631"/>
      <c r="AO8" s="665"/>
      <c r="AP8" s="624" t="s">
        <v>244</v>
      </c>
      <c r="AQ8" s="625"/>
      <c r="AR8" s="625"/>
      <c r="AS8" s="625"/>
      <c r="AT8" s="625"/>
      <c r="AU8" s="625"/>
      <c r="AV8" s="625"/>
      <c r="AW8" s="625"/>
      <c r="AX8" s="625"/>
      <c r="AY8" s="625"/>
      <c r="AZ8" s="625"/>
      <c r="BA8" s="625"/>
      <c r="BB8" s="625"/>
      <c r="BC8" s="625"/>
      <c r="BD8" s="625"/>
      <c r="BE8" s="625"/>
      <c r="BF8" s="626"/>
      <c r="BG8" s="627">
        <v>102621</v>
      </c>
      <c r="BH8" s="628"/>
      <c r="BI8" s="628"/>
      <c r="BJ8" s="628"/>
      <c r="BK8" s="628"/>
      <c r="BL8" s="628"/>
      <c r="BM8" s="628"/>
      <c r="BN8" s="629"/>
      <c r="BO8" s="663">
        <v>1.4</v>
      </c>
      <c r="BP8" s="663"/>
      <c r="BQ8" s="663"/>
      <c r="BR8" s="663"/>
      <c r="BS8" s="664" t="s">
        <v>139</v>
      </c>
      <c r="BT8" s="664"/>
      <c r="BU8" s="664"/>
      <c r="BV8" s="664"/>
      <c r="BW8" s="664"/>
      <c r="BX8" s="664"/>
      <c r="BY8" s="664"/>
      <c r="BZ8" s="664"/>
      <c r="CA8" s="664"/>
      <c r="CB8" s="695"/>
      <c r="CD8" s="624" t="s">
        <v>245</v>
      </c>
      <c r="CE8" s="625"/>
      <c r="CF8" s="625"/>
      <c r="CG8" s="625"/>
      <c r="CH8" s="625"/>
      <c r="CI8" s="625"/>
      <c r="CJ8" s="625"/>
      <c r="CK8" s="625"/>
      <c r="CL8" s="625"/>
      <c r="CM8" s="625"/>
      <c r="CN8" s="625"/>
      <c r="CO8" s="625"/>
      <c r="CP8" s="625"/>
      <c r="CQ8" s="626"/>
      <c r="CR8" s="627">
        <v>9533302</v>
      </c>
      <c r="CS8" s="628"/>
      <c r="CT8" s="628"/>
      <c r="CU8" s="628"/>
      <c r="CV8" s="628"/>
      <c r="CW8" s="628"/>
      <c r="CX8" s="628"/>
      <c r="CY8" s="629"/>
      <c r="CZ8" s="663">
        <v>18.100000000000001</v>
      </c>
      <c r="DA8" s="663"/>
      <c r="DB8" s="663"/>
      <c r="DC8" s="663"/>
      <c r="DD8" s="633">
        <v>7774</v>
      </c>
      <c r="DE8" s="628"/>
      <c r="DF8" s="628"/>
      <c r="DG8" s="628"/>
      <c r="DH8" s="628"/>
      <c r="DI8" s="628"/>
      <c r="DJ8" s="628"/>
      <c r="DK8" s="628"/>
      <c r="DL8" s="628"/>
      <c r="DM8" s="628"/>
      <c r="DN8" s="628"/>
      <c r="DO8" s="628"/>
      <c r="DP8" s="629"/>
      <c r="DQ8" s="633">
        <v>5099665</v>
      </c>
      <c r="DR8" s="628"/>
      <c r="DS8" s="628"/>
      <c r="DT8" s="628"/>
      <c r="DU8" s="628"/>
      <c r="DV8" s="628"/>
      <c r="DW8" s="628"/>
      <c r="DX8" s="628"/>
      <c r="DY8" s="628"/>
      <c r="DZ8" s="628"/>
      <c r="EA8" s="628"/>
      <c r="EB8" s="628"/>
      <c r="EC8" s="662"/>
    </row>
    <row r="9" spans="2:143" ht="11.25" customHeight="1" x14ac:dyDescent="0.15">
      <c r="B9" s="624" t="s">
        <v>246</v>
      </c>
      <c r="C9" s="625"/>
      <c r="D9" s="625"/>
      <c r="E9" s="625"/>
      <c r="F9" s="625"/>
      <c r="G9" s="625"/>
      <c r="H9" s="625"/>
      <c r="I9" s="625"/>
      <c r="J9" s="625"/>
      <c r="K9" s="625"/>
      <c r="L9" s="625"/>
      <c r="M9" s="625"/>
      <c r="N9" s="625"/>
      <c r="O9" s="625"/>
      <c r="P9" s="625"/>
      <c r="Q9" s="626"/>
      <c r="R9" s="627">
        <v>16619</v>
      </c>
      <c r="S9" s="628"/>
      <c r="T9" s="628"/>
      <c r="U9" s="628"/>
      <c r="V9" s="628"/>
      <c r="W9" s="628"/>
      <c r="X9" s="628"/>
      <c r="Y9" s="629"/>
      <c r="Z9" s="663">
        <v>0</v>
      </c>
      <c r="AA9" s="663"/>
      <c r="AB9" s="663"/>
      <c r="AC9" s="663"/>
      <c r="AD9" s="664">
        <v>16619</v>
      </c>
      <c r="AE9" s="664"/>
      <c r="AF9" s="664"/>
      <c r="AG9" s="664"/>
      <c r="AH9" s="664"/>
      <c r="AI9" s="664"/>
      <c r="AJ9" s="664"/>
      <c r="AK9" s="664"/>
      <c r="AL9" s="630">
        <v>0.1</v>
      </c>
      <c r="AM9" s="631"/>
      <c r="AN9" s="631"/>
      <c r="AO9" s="665"/>
      <c r="AP9" s="624" t="s">
        <v>247</v>
      </c>
      <c r="AQ9" s="625"/>
      <c r="AR9" s="625"/>
      <c r="AS9" s="625"/>
      <c r="AT9" s="625"/>
      <c r="AU9" s="625"/>
      <c r="AV9" s="625"/>
      <c r="AW9" s="625"/>
      <c r="AX9" s="625"/>
      <c r="AY9" s="625"/>
      <c r="AZ9" s="625"/>
      <c r="BA9" s="625"/>
      <c r="BB9" s="625"/>
      <c r="BC9" s="625"/>
      <c r="BD9" s="625"/>
      <c r="BE9" s="625"/>
      <c r="BF9" s="626"/>
      <c r="BG9" s="627">
        <v>2295233</v>
      </c>
      <c r="BH9" s="628"/>
      <c r="BI9" s="628"/>
      <c r="BJ9" s="628"/>
      <c r="BK9" s="628"/>
      <c r="BL9" s="628"/>
      <c r="BM9" s="628"/>
      <c r="BN9" s="629"/>
      <c r="BO9" s="663">
        <v>31.7</v>
      </c>
      <c r="BP9" s="663"/>
      <c r="BQ9" s="663"/>
      <c r="BR9" s="663"/>
      <c r="BS9" s="664" t="s">
        <v>140</v>
      </c>
      <c r="BT9" s="664"/>
      <c r="BU9" s="664"/>
      <c r="BV9" s="664"/>
      <c r="BW9" s="664"/>
      <c r="BX9" s="664"/>
      <c r="BY9" s="664"/>
      <c r="BZ9" s="664"/>
      <c r="CA9" s="664"/>
      <c r="CB9" s="695"/>
      <c r="CD9" s="624" t="s">
        <v>248</v>
      </c>
      <c r="CE9" s="625"/>
      <c r="CF9" s="625"/>
      <c r="CG9" s="625"/>
      <c r="CH9" s="625"/>
      <c r="CI9" s="625"/>
      <c r="CJ9" s="625"/>
      <c r="CK9" s="625"/>
      <c r="CL9" s="625"/>
      <c r="CM9" s="625"/>
      <c r="CN9" s="625"/>
      <c r="CO9" s="625"/>
      <c r="CP9" s="625"/>
      <c r="CQ9" s="626"/>
      <c r="CR9" s="627">
        <v>5750131</v>
      </c>
      <c r="CS9" s="628"/>
      <c r="CT9" s="628"/>
      <c r="CU9" s="628"/>
      <c r="CV9" s="628"/>
      <c r="CW9" s="628"/>
      <c r="CX9" s="628"/>
      <c r="CY9" s="629"/>
      <c r="CZ9" s="663">
        <v>10.9</v>
      </c>
      <c r="DA9" s="663"/>
      <c r="DB9" s="663"/>
      <c r="DC9" s="663"/>
      <c r="DD9" s="633">
        <v>1399301</v>
      </c>
      <c r="DE9" s="628"/>
      <c r="DF9" s="628"/>
      <c r="DG9" s="628"/>
      <c r="DH9" s="628"/>
      <c r="DI9" s="628"/>
      <c r="DJ9" s="628"/>
      <c r="DK9" s="628"/>
      <c r="DL9" s="628"/>
      <c r="DM9" s="628"/>
      <c r="DN9" s="628"/>
      <c r="DO9" s="628"/>
      <c r="DP9" s="629"/>
      <c r="DQ9" s="633">
        <v>3219610</v>
      </c>
      <c r="DR9" s="628"/>
      <c r="DS9" s="628"/>
      <c r="DT9" s="628"/>
      <c r="DU9" s="628"/>
      <c r="DV9" s="628"/>
      <c r="DW9" s="628"/>
      <c r="DX9" s="628"/>
      <c r="DY9" s="628"/>
      <c r="DZ9" s="628"/>
      <c r="EA9" s="628"/>
      <c r="EB9" s="628"/>
      <c r="EC9" s="662"/>
    </row>
    <row r="10" spans="2:143" ht="11.25" customHeight="1" x14ac:dyDescent="0.15">
      <c r="B10" s="624" t="s">
        <v>249</v>
      </c>
      <c r="C10" s="625"/>
      <c r="D10" s="625"/>
      <c r="E10" s="625"/>
      <c r="F10" s="625"/>
      <c r="G10" s="625"/>
      <c r="H10" s="625"/>
      <c r="I10" s="625"/>
      <c r="J10" s="625"/>
      <c r="K10" s="625"/>
      <c r="L10" s="625"/>
      <c r="M10" s="625"/>
      <c r="N10" s="625"/>
      <c r="O10" s="625"/>
      <c r="P10" s="625"/>
      <c r="Q10" s="626"/>
      <c r="R10" s="627" t="s">
        <v>139</v>
      </c>
      <c r="S10" s="628"/>
      <c r="T10" s="628"/>
      <c r="U10" s="628"/>
      <c r="V10" s="628"/>
      <c r="W10" s="628"/>
      <c r="X10" s="628"/>
      <c r="Y10" s="629"/>
      <c r="Z10" s="663" t="s">
        <v>140</v>
      </c>
      <c r="AA10" s="663"/>
      <c r="AB10" s="663"/>
      <c r="AC10" s="663"/>
      <c r="AD10" s="664" t="s">
        <v>140</v>
      </c>
      <c r="AE10" s="664"/>
      <c r="AF10" s="664"/>
      <c r="AG10" s="664"/>
      <c r="AH10" s="664"/>
      <c r="AI10" s="664"/>
      <c r="AJ10" s="664"/>
      <c r="AK10" s="664"/>
      <c r="AL10" s="630" t="s">
        <v>140</v>
      </c>
      <c r="AM10" s="631"/>
      <c r="AN10" s="631"/>
      <c r="AO10" s="665"/>
      <c r="AP10" s="624" t="s">
        <v>250</v>
      </c>
      <c r="AQ10" s="625"/>
      <c r="AR10" s="625"/>
      <c r="AS10" s="625"/>
      <c r="AT10" s="625"/>
      <c r="AU10" s="625"/>
      <c r="AV10" s="625"/>
      <c r="AW10" s="625"/>
      <c r="AX10" s="625"/>
      <c r="AY10" s="625"/>
      <c r="AZ10" s="625"/>
      <c r="BA10" s="625"/>
      <c r="BB10" s="625"/>
      <c r="BC10" s="625"/>
      <c r="BD10" s="625"/>
      <c r="BE10" s="625"/>
      <c r="BF10" s="626"/>
      <c r="BG10" s="627">
        <v>175204</v>
      </c>
      <c r="BH10" s="628"/>
      <c r="BI10" s="628"/>
      <c r="BJ10" s="628"/>
      <c r="BK10" s="628"/>
      <c r="BL10" s="628"/>
      <c r="BM10" s="628"/>
      <c r="BN10" s="629"/>
      <c r="BO10" s="663">
        <v>2.4</v>
      </c>
      <c r="BP10" s="663"/>
      <c r="BQ10" s="663"/>
      <c r="BR10" s="663"/>
      <c r="BS10" s="664" t="s">
        <v>140</v>
      </c>
      <c r="BT10" s="664"/>
      <c r="BU10" s="664"/>
      <c r="BV10" s="664"/>
      <c r="BW10" s="664"/>
      <c r="BX10" s="664"/>
      <c r="BY10" s="664"/>
      <c r="BZ10" s="664"/>
      <c r="CA10" s="664"/>
      <c r="CB10" s="695"/>
      <c r="CD10" s="624" t="s">
        <v>251</v>
      </c>
      <c r="CE10" s="625"/>
      <c r="CF10" s="625"/>
      <c r="CG10" s="625"/>
      <c r="CH10" s="625"/>
      <c r="CI10" s="625"/>
      <c r="CJ10" s="625"/>
      <c r="CK10" s="625"/>
      <c r="CL10" s="625"/>
      <c r="CM10" s="625"/>
      <c r="CN10" s="625"/>
      <c r="CO10" s="625"/>
      <c r="CP10" s="625"/>
      <c r="CQ10" s="626"/>
      <c r="CR10" s="627">
        <v>219224</v>
      </c>
      <c r="CS10" s="628"/>
      <c r="CT10" s="628"/>
      <c r="CU10" s="628"/>
      <c r="CV10" s="628"/>
      <c r="CW10" s="628"/>
      <c r="CX10" s="628"/>
      <c r="CY10" s="629"/>
      <c r="CZ10" s="663">
        <v>0.4</v>
      </c>
      <c r="DA10" s="663"/>
      <c r="DB10" s="663"/>
      <c r="DC10" s="663"/>
      <c r="DD10" s="633" t="s">
        <v>139</v>
      </c>
      <c r="DE10" s="628"/>
      <c r="DF10" s="628"/>
      <c r="DG10" s="628"/>
      <c r="DH10" s="628"/>
      <c r="DI10" s="628"/>
      <c r="DJ10" s="628"/>
      <c r="DK10" s="628"/>
      <c r="DL10" s="628"/>
      <c r="DM10" s="628"/>
      <c r="DN10" s="628"/>
      <c r="DO10" s="628"/>
      <c r="DP10" s="629"/>
      <c r="DQ10" s="633">
        <v>19224</v>
      </c>
      <c r="DR10" s="628"/>
      <c r="DS10" s="628"/>
      <c r="DT10" s="628"/>
      <c r="DU10" s="628"/>
      <c r="DV10" s="628"/>
      <c r="DW10" s="628"/>
      <c r="DX10" s="628"/>
      <c r="DY10" s="628"/>
      <c r="DZ10" s="628"/>
      <c r="EA10" s="628"/>
      <c r="EB10" s="628"/>
      <c r="EC10" s="662"/>
    </row>
    <row r="11" spans="2:143" ht="11.25" customHeight="1" x14ac:dyDescent="0.15">
      <c r="B11" s="624" t="s">
        <v>252</v>
      </c>
      <c r="C11" s="625"/>
      <c r="D11" s="625"/>
      <c r="E11" s="625"/>
      <c r="F11" s="625"/>
      <c r="G11" s="625"/>
      <c r="H11" s="625"/>
      <c r="I11" s="625"/>
      <c r="J11" s="625"/>
      <c r="K11" s="625"/>
      <c r="L11" s="625"/>
      <c r="M11" s="625"/>
      <c r="N11" s="625"/>
      <c r="O11" s="625"/>
      <c r="P11" s="625"/>
      <c r="Q11" s="626"/>
      <c r="R11" s="627">
        <v>1514218</v>
      </c>
      <c r="S11" s="628"/>
      <c r="T11" s="628"/>
      <c r="U11" s="628"/>
      <c r="V11" s="628"/>
      <c r="W11" s="628"/>
      <c r="X11" s="628"/>
      <c r="Y11" s="629"/>
      <c r="Z11" s="630">
        <v>2.7</v>
      </c>
      <c r="AA11" s="631"/>
      <c r="AB11" s="631"/>
      <c r="AC11" s="632"/>
      <c r="AD11" s="633">
        <v>1514218</v>
      </c>
      <c r="AE11" s="628"/>
      <c r="AF11" s="628"/>
      <c r="AG11" s="628"/>
      <c r="AH11" s="628"/>
      <c r="AI11" s="628"/>
      <c r="AJ11" s="628"/>
      <c r="AK11" s="629"/>
      <c r="AL11" s="630">
        <v>8.3000000000000007</v>
      </c>
      <c r="AM11" s="631"/>
      <c r="AN11" s="631"/>
      <c r="AO11" s="665"/>
      <c r="AP11" s="624" t="s">
        <v>253</v>
      </c>
      <c r="AQ11" s="625"/>
      <c r="AR11" s="625"/>
      <c r="AS11" s="625"/>
      <c r="AT11" s="625"/>
      <c r="AU11" s="625"/>
      <c r="AV11" s="625"/>
      <c r="AW11" s="625"/>
      <c r="AX11" s="625"/>
      <c r="AY11" s="625"/>
      <c r="AZ11" s="625"/>
      <c r="BA11" s="625"/>
      <c r="BB11" s="625"/>
      <c r="BC11" s="625"/>
      <c r="BD11" s="625"/>
      <c r="BE11" s="625"/>
      <c r="BF11" s="626"/>
      <c r="BG11" s="627">
        <v>162600</v>
      </c>
      <c r="BH11" s="628"/>
      <c r="BI11" s="628"/>
      <c r="BJ11" s="628"/>
      <c r="BK11" s="628"/>
      <c r="BL11" s="628"/>
      <c r="BM11" s="628"/>
      <c r="BN11" s="629"/>
      <c r="BO11" s="663">
        <v>2.2000000000000002</v>
      </c>
      <c r="BP11" s="663"/>
      <c r="BQ11" s="663"/>
      <c r="BR11" s="663"/>
      <c r="BS11" s="664" t="s">
        <v>140</v>
      </c>
      <c r="BT11" s="664"/>
      <c r="BU11" s="664"/>
      <c r="BV11" s="664"/>
      <c r="BW11" s="664"/>
      <c r="BX11" s="664"/>
      <c r="BY11" s="664"/>
      <c r="BZ11" s="664"/>
      <c r="CA11" s="664"/>
      <c r="CB11" s="695"/>
      <c r="CD11" s="624" t="s">
        <v>254</v>
      </c>
      <c r="CE11" s="625"/>
      <c r="CF11" s="625"/>
      <c r="CG11" s="625"/>
      <c r="CH11" s="625"/>
      <c r="CI11" s="625"/>
      <c r="CJ11" s="625"/>
      <c r="CK11" s="625"/>
      <c r="CL11" s="625"/>
      <c r="CM11" s="625"/>
      <c r="CN11" s="625"/>
      <c r="CO11" s="625"/>
      <c r="CP11" s="625"/>
      <c r="CQ11" s="626"/>
      <c r="CR11" s="627">
        <v>4485506</v>
      </c>
      <c r="CS11" s="628"/>
      <c r="CT11" s="628"/>
      <c r="CU11" s="628"/>
      <c r="CV11" s="628"/>
      <c r="CW11" s="628"/>
      <c r="CX11" s="628"/>
      <c r="CY11" s="629"/>
      <c r="CZ11" s="663">
        <v>8.5</v>
      </c>
      <c r="DA11" s="663"/>
      <c r="DB11" s="663"/>
      <c r="DC11" s="663"/>
      <c r="DD11" s="633">
        <v>3580426</v>
      </c>
      <c r="DE11" s="628"/>
      <c r="DF11" s="628"/>
      <c r="DG11" s="628"/>
      <c r="DH11" s="628"/>
      <c r="DI11" s="628"/>
      <c r="DJ11" s="628"/>
      <c r="DK11" s="628"/>
      <c r="DL11" s="628"/>
      <c r="DM11" s="628"/>
      <c r="DN11" s="628"/>
      <c r="DO11" s="628"/>
      <c r="DP11" s="629"/>
      <c r="DQ11" s="633">
        <v>726655</v>
      </c>
      <c r="DR11" s="628"/>
      <c r="DS11" s="628"/>
      <c r="DT11" s="628"/>
      <c r="DU11" s="628"/>
      <c r="DV11" s="628"/>
      <c r="DW11" s="628"/>
      <c r="DX11" s="628"/>
      <c r="DY11" s="628"/>
      <c r="DZ11" s="628"/>
      <c r="EA11" s="628"/>
      <c r="EB11" s="628"/>
      <c r="EC11" s="662"/>
    </row>
    <row r="12" spans="2:143" ht="11.25" customHeight="1" x14ac:dyDescent="0.15">
      <c r="B12" s="624" t="s">
        <v>255</v>
      </c>
      <c r="C12" s="625"/>
      <c r="D12" s="625"/>
      <c r="E12" s="625"/>
      <c r="F12" s="625"/>
      <c r="G12" s="625"/>
      <c r="H12" s="625"/>
      <c r="I12" s="625"/>
      <c r="J12" s="625"/>
      <c r="K12" s="625"/>
      <c r="L12" s="625"/>
      <c r="M12" s="625"/>
      <c r="N12" s="625"/>
      <c r="O12" s="625"/>
      <c r="P12" s="625"/>
      <c r="Q12" s="626"/>
      <c r="R12" s="627">
        <v>2034</v>
      </c>
      <c r="S12" s="628"/>
      <c r="T12" s="628"/>
      <c r="U12" s="628"/>
      <c r="V12" s="628"/>
      <c r="W12" s="628"/>
      <c r="X12" s="628"/>
      <c r="Y12" s="629"/>
      <c r="Z12" s="663">
        <v>0</v>
      </c>
      <c r="AA12" s="663"/>
      <c r="AB12" s="663"/>
      <c r="AC12" s="663"/>
      <c r="AD12" s="664">
        <v>2034</v>
      </c>
      <c r="AE12" s="664"/>
      <c r="AF12" s="664"/>
      <c r="AG12" s="664"/>
      <c r="AH12" s="664"/>
      <c r="AI12" s="664"/>
      <c r="AJ12" s="664"/>
      <c r="AK12" s="664"/>
      <c r="AL12" s="630">
        <v>0</v>
      </c>
      <c r="AM12" s="631"/>
      <c r="AN12" s="631"/>
      <c r="AO12" s="665"/>
      <c r="AP12" s="624" t="s">
        <v>256</v>
      </c>
      <c r="AQ12" s="625"/>
      <c r="AR12" s="625"/>
      <c r="AS12" s="625"/>
      <c r="AT12" s="625"/>
      <c r="AU12" s="625"/>
      <c r="AV12" s="625"/>
      <c r="AW12" s="625"/>
      <c r="AX12" s="625"/>
      <c r="AY12" s="625"/>
      <c r="AZ12" s="625"/>
      <c r="BA12" s="625"/>
      <c r="BB12" s="625"/>
      <c r="BC12" s="625"/>
      <c r="BD12" s="625"/>
      <c r="BE12" s="625"/>
      <c r="BF12" s="626"/>
      <c r="BG12" s="627">
        <v>3533081</v>
      </c>
      <c r="BH12" s="628"/>
      <c r="BI12" s="628"/>
      <c r="BJ12" s="628"/>
      <c r="BK12" s="628"/>
      <c r="BL12" s="628"/>
      <c r="BM12" s="628"/>
      <c r="BN12" s="629"/>
      <c r="BO12" s="663">
        <v>48.8</v>
      </c>
      <c r="BP12" s="663"/>
      <c r="BQ12" s="663"/>
      <c r="BR12" s="663"/>
      <c r="BS12" s="664" t="s">
        <v>140</v>
      </c>
      <c r="BT12" s="664"/>
      <c r="BU12" s="664"/>
      <c r="BV12" s="664"/>
      <c r="BW12" s="664"/>
      <c r="BX12" s="664"/>
      <c r="BY12" s="664"/>
      <c r="BZ12" s="664"/>
      <c r="CA12" s="664"/>
      <c r="CB12" s="695"/>
      <c r="CD12" s="624" t="s">
        <v>257</v>
      </c>
      <c r="CE12" s="625"/>
      <c r="CF12" s="625"/>
      <c r="CG12" s="625"/>
      <c r="CH12" s="625"/>
      <c r="CI12" s="625"/>
      <c r="CJ12" s="625"/>
      <c r="CK12" s="625"/>
      <c r="CL12" s="625"/>
      <c r="CM12" s="625"/>
      <c r="CN12" s="625"/>
      <c r="CO12" s="625"/>
      <c r="CP12" s="625"/>
      <c r="CQ12" s="626"/>
      <c r="CR12" s="627">
        <v>1674858</v>
      </c>
      <c r="CS12" s="628"/>
      <c r="CT12" s="628"/>
      <c r="CU12" s="628"/>
      <c r="CV12" s="628"/>
      <c r="CW12" s="628"/>
      <c r="CX12" s="628"/>
      <c r="CY12" s="629"/>
      <c r="CZ12" s="663">
        <v>3.2</v>
      </c>
      <c r="DA12" s="663"/>
      <c r="DB12" s="663"/>
      <c r="DC12" s="663"/>
      <c r="DD12" s="633">
        <v>41253</v>
      </c>
      <c r="DE12" s="628"/>
      <c r="DF12" s="628"/>
      <c r="DG12" s="628"/>
      <c r="DH12" s="628"/>
      <c r="DI12" s="628"/>
      <c r="DJ12" s="628"/>
      <c r="DK12" s="628"/>
      <c r="DL12" s="628"/>
      <c r="DM12" s="628"/>
      <c r="DN12" s="628"/>
      <c r="DO12" s="628"/>
      <c r="DP12" s="629"/>
      <c r="DQ12" s="633">
        <v>1132362</v>
      </c>
      <c r="DR12" s="628"/>
      <c r="DS12" s="628"/>
      <c r="DT12" s="628"/>
      <c r="DU12" s="628"/>
      <c r="DV12" s="628"/>
      <c r="DW12" s="628"/>
      <c r="DX12" s="628"/>
      <c r="DY12" s="628"/>
      <c r="DZ12" s="628"/>
      <c r="EA12" s="628"/>
      <c r="EB12" s="628"/>
      <c r="EC12" s="662"/>
    </row>
    <row r="13" spans="2:143" ht="11.25" customHeight="1" x14ac:dyDescent="0.15">
      <c r="B13" s="624" t="s">
        <v>258</v>
      </c>
      <c r="C13" s="625"/>
      <c r="D13" s="625"/>
      <c r="E13" s="625"/>
      <c r="F13" s="625"/>
      <c r="G13" s="625"/>
      <c r="H13" s="625"/>
      <c r="I13" s="625"/>
      <c r="J13" s="625"/>
      <c r="K13" s="625"/>
      <c r="L13" s="625"/>
      <c r="M13" s="625"/>
      <c r="N13" s="625"/>
      <c r="O13" s="625"/>
      <c r="P13" s="625"/>
      <c r="Q13" s="626"/>
      <c r="R13" s="627" t="s">
        <v>140</v>
      </c>
      <c r="S13" s="628"/>
      <c r="T13" s="628"/>
      <c r="U13" s="628"/>
      <c r="V13" s="628"/>
      <c r="W13" s="628"/>
      <c r="X13" s="628"/>
      <c r="Y13" s="629"/>
      <c r="Z13" s="663" t="s">
        <v>140</v>
      </c>
      <c r="AA13" s="663"/>
      <c r="AB13" s="663"/>
      <c r="AC13" s="663"/>
      <c r="AD13" s="664" t="s">
        <v>139</v>
      </c>
      <c r="AE13" s="664"/>
      <c r="AF13" s="664"/>
      <c r="AG13" s="664"/>
      <c r="AH13" s="664"/>
      <c r="AI13" s="664"/>
      <c r="AJ13" s="664"/>
      <c r="AK13" s="664"/>
      <c r="AL13" s="630" t="s">
        <v>259</v>
      </c>
      <c r="AM13" s="631"/>
      <c r="AN13" s="631"/>
      <c r="AO13" s="665"/>
      <c r="AP13" s="624" t="s">
        <v>260</v>
      </c>
      <c r="AQ13" s="625"/>
      <c r="AR13" s="625"/>
      <c r="AS13" s="625"/>
      <c r="AT13" s="625"/>
      <c r="AU13" s="625"/>
      <c r="AV13" s="625"/>
      <c r="AW13" s="625"/>
      <c r="AX13" s="625"/>
      <c r="AY13" s="625"/>
      <c r="AZ13" s="625"/>
      <c r="BA13" s="625"/>
      <c r="BB13" s="625"/>
      <c r="BC13" s="625"/>
      <c r="BD13" s="625"/>
      <c r="BE13" s="625"/>
      <c r="BF13" s="626"/>
      <c r="BG13" s="627">
        <v>3512084</v>
      </c>
      <c r="BH13" s="628"/>
      <c r="BI13" s="628"/>
      <c r="BJ13" s="628"/>
      <c r="BK13" s="628"/>
      <c r="BL13" s="628"/>
      <c r="BM13" s="628"/>
      <c r="BN13" s="629"/>
      <c r="BO13" s="663">
        <v>48.5</v>
      </c>
      <c r="BP13" s="663"/>
      <c r="BQ13" s="663"/>
      <c r="BR13" s="663"/>
      <c r="BS13" s="664" t="s">
        <v>140</v>
      </c>
      <c r="BT13" s="664"/>
      <c r="BU13" s="664"/>
      <c r="BV13" s="664"/>
      <c r="BW13" s="664"/>
      <c r="BX13" s="664"/>
      <c r="BY13" s="664"/>
      <c r="BZ13" s="664"/>
      <c r="CA13" s="664"/>
      <c r="CB13" s="695"/>
      <c r="CD13" s="624" t="s">
        <v>261</v>
      </c>
      <c r="CE13" s="625"/>
      <c r="CF13" s="625"/>
      <c r="CG13" s="625"/>
      <c r="CH13" s="625"/>
      <c r="CI13" s="625"/>
      <c r="CJ13" s="625"/>
      <c r="CK13" s="625"/>
      <c r="CL13" s="625"/>
      <c r="CM13" s="625"/>
      <c r="CN13" s="625"/>
      <c r="CO13" s="625"/>
      <c r="CP13" s="625"/>
      <c r="CQ13" s="626"/>
      <c r="CR13" s="627">
        <v>7302872</v>
      </c>
      <c r="CS13" s="628"/>
      <c r="CT13" s="628"/>
      <c r="CU13" s="628"/>
      <c r="CV13" s="628"/>
      <c r="CW13" s="628"/>
      <c r="CX13" s="628"/>
      <c r="CY13" s="629"/>
      <c r="CZ13" s="663">
        <v>13.8</v>
      </c>
      <c r="DA13" s="663"/>
      <c r="DB13" s="663"/>
      <c r="DC13" s="663"/>
      <c r="DD13" s="633">
        <v>2396966</v>
      </c>
      <c r="DE13" s="628"/>
      <c r="DF13" s="628"/>
      <c r="DG13" s="628"/>
      <c r="DH13" s="628"/>
      <c r="DI13" s="628"/>
      <c r="DJ13" s="628"/>
      <c r="DK13" s="628"/>
      <c r="DL13" s="628"/>
      <c r="DM13" s="628"/>
      <c r="DN13" s="628"/>
      <c r="DO13" s="628"/>
      <c r="DP13" s="629"/>
      <c r="DQ13" s="633">
        <v>4392343</v>
      </c>
      <c r="DR13" s="628"/>
      <c r="DS13" s="628"/>
      <c r="DT13" s="628"/>
      <c r="DU13" s="628"/>
      <c r="DV13" s="628"/>
      <c r="DW13" s="628"/>
      <c r="DX13" s="628"/>
      <c r="DY13" s="628"/>
      <c r="DZ13" s="628"/>
      <c r="EA13" s="628"/>
      <c r="EB13" s="628"/>
      <c r="EC13" s="662"/>
    </row>
    <row r="14" spans="2:143" ht="11.25" customHeight="1" x14ac:dyDescent="0.15">
      <c r="B14" s="624" t="s">
        <v>262</v>
      </c>
      <c r="C14" s="625"/>
      <c r="D14" s="625"/>
      <c r="E14" s="625"/>
      <c r="F14" s="625"/>
      <c r="G14" s="625"/>
      <c r="H14" s="625"/>
      <c r="I14" s="625"/>
      <c r="J14" s="625"/>
      <c r="K14" s="625"/>
      <c r="L14" s="625"/>
      <c r="M14" s="625"/>
      <c r="N14" s="625"/>
      <c r="O14" s="625"/>
      <c r="P14" s="625"/>
      <c r="Q14" s="626"/>
      <c r="R14" s="627">
        <v>7</v>
      </c>
      <c r="S14" s="628"/>
      <c r="T14" s="628"/>
      <c r="U14" s="628"/>
      <c r="V14" s="628"/>
      <c r="W14" s="628"/>
      <c r="X14" s="628"/>
      <c r="Y14" s="629"/>
      <c r="Z14" s="663">
        <v>0</v>
      </c>
      <c r="AA14" s="663"/>
      <c r="AB14" s="663"/>
      <c r="AC14" s="663"/>
      <c r="AD14" s="664">
        <v>7</v>
      </c>
      <c r="AE14" s="664"/>
      <c r="AF14" s="664"/>
      <c r="AG14" s="664"/>
      <c r="AH14" s="664"/>
      <c r="AI14" s="664"/>
      <c r="AJ14" s="664"/>
      <c r="AK14" s="664"/>
      <c r="AL14" s="630">
        <v>0</v>
      </c>
      <c r="AM14" s="631"/>
      <c r="AN14" s="631"/>
      <c r="AO14" s="665"/>
      <c r="AP14" s="624" t="s">
        <v>263</v>
      </c>
      <c r="AQ14" s="625"/>
      <c r="AR14" s="625"/>
      <c r="AS14" s="625"/>
      <c r="AT14" s="625"/>
      <c r="AU14" s="625"/>
      <c r="AV14" s="625"/>
      <c r="AW14" s="625"/>
      <c r="AX14" s="625"/>
      <c r="AY14" s="625"/>
      <c r="AZ14" s="625"/>
      <c r="BA14" s="625"/>
      <c r="BB14" s="625"/>
      <c r="BC14" s="625"/>
      <c r="BD14" s="625"/>
      <c r="BE14" s="625"/>
      <c r="BF14" s="626"/>
      <c r="BG14" s="627">
        <v>219979</v>
      </c>
      <c r="BH14" s="628"/>
      <c r="BI14" s="628"/>
      <c r="BJ14" s="628"/>
      <c r="BK14" s="628"/>
      <c r="BL14" s="628"/>
      <c r="BM14" s="628"/>
      <c r="BN14" s="629"/>
      <c r="BO14" s="663">
        <v>3</v>
      </c>
      <c r="BP14" s="663"/>
      <c r="BQ14" s="663"/>
      <c r="BR14" s="663"/>
      <c r="BS14" s="664" t="s">
        <v>139</v>
      </c>
      <c r="BT14" s="664"/>
      <c r="BU14" s="664"/>
      <c r="BV14" s="664"/>
      <c r="BW14" s="664"/>
      <c r="BX14" s="664"/>
      <c r="BY14" s="664"/>
      <c r="BZ14" s="664"/>
      <c r="CA14" s="664"/>
      <c r="CB14" s="695"/>
      <c r="CD14" s="624" t="s">
        <v>264</v>
      </c>
      <c r="CE14" s="625"/>
      <c r="CF14" s="625"/>
      <c r="CG14" s="625"/>
      <c r="CH14" s="625"/>
      <c r="CI14" s="625"/>
      <c r="CJ14" s="625"/>
      <c r="CK14" s="625"/>
      <c r="CL14" s="625"/>
      <c r="CM14" s="625"/>
      <c r="CN14" s="625"/>
      <c r="CO14" s="625"/>
      <c r="CP14" s="625"/>
      <c r="CQ14" s="626"/>
      <c r="CR14" s="627">
        <v>1806589</v>
      </c>
      <c r="CS14" s="628"/>
      <c r="CT14" s="628"/>
      <c r="CU14" s="628"/>
      <c r="CV14" s="628"/>
      <c r="CW14" s="628"/>
      <c r="CX14" s="628"/>
      <c r="CY14" s="629"/>
      <c r="CZ14" s="663">
        <v>3.4</v>
      </c>
      <c r="DA14" s="663"/>
      <c r="DB14" s="663"/>
      <c r="DC14" s="663"/>
      <c r="DD14" s="633">
        <v>144806</v>
      </c>
      <c r="DE14" s="628"/>
      <c r="DF14" s="628"/>
      <c r="DG14" s="628"/>
      <c r="DH14" s="628"/>
      <c r="DI14" s="628"/>
      <c r="DJ14" s="628"/>
      <c r="DK14" s="628"/>
      <c r="DL14" s="628"/>
      <c r="DM14" s="628"/>
      <c r="DN14" s="628"/>
      <c r="DO14" s="628"/>
      <c r="DP14" s="629"/>
      <c r="DQ14" s="633">
        <v>1646234</v>
      </c>
      <c r="DR14" s="628"/>
      <c r="DS14" s="628"/>
      <c r="DT14" s="628"/>
      <c r="DU14" s="628"/>
      <c r="DV14" s="628"/>
      <c r="DW14" s="628"/>
      <c r="DX14" s="628"/>
      <c r="DY14" s="628"/>
      <c r="DZ14" s="628"/>
      <c r="EA14" s="628"/>
      <c r="EB14" s="628"/>
      <c r="EC14" s="662"/>
    </row>
    <row r="15" spans="2:143" ht="11.25" customHeight="1" x14ac:dyDescent="0.15">
      <c r="B15" s="624" t="s">
        <v>265</v>
      </c>
      <c r="C15" s="625"/>
      <c r="D15" s="625"/>
      <c r="E15" s="625"/>
      <c r="F15" s="625"/>
      <c r="G15" s="625"/>
      <c r="H15" s="625"/>
      <c r="I15" s="625"/>
      <c r="J15" s="625"/>
      <c r="K15" s="625"/>
      <c r="L15" s="625"/>
      <c r="M15" s="625"/>
      <c r="N15" s="625"/>
      <c r="O15" s="625"/>
      <c r="P15" s="625"/>
      <c r="Q15" s="626"/>
      <c r="R15" s="627" t="s">
        <v>140</v>
      </c>
      <c r="S15" s="628"/>
      <c r="T15" s="628"/>
      <c r="U15" s="628"/>
      <c r="V15" s="628"/>
      <c r="W15" s="628"/>
      <c r="X15" s="628"/>
      <c r="Y15" s="629"/>
      <c r="Z15" s="663" t="s">
        <v>140</v>
      </c>
      <c r="AA15" s="663"/>
      <c r="AB15" s="663"/>
      <c r="AC15" s="663"/>
      <c r="AD15" s="664" t="s">
        <v>139</v>
      </c>
      <c r="AE15" s="664"/>
      <c r="AF15" s="664"/>
      <c r="AG15" s="664"/>
      <c r="AH15" s="664"/>
      <c r="AI15" s="664"/>
      <c r="AJ15" s="664"/>
      <c r="AK15" s="664"/>
      <c r="AL15" s="630" t="s">
        <v>140</v>
      </c>
      <c r="AM15" s="631"/>
      <c r="AN15" s="631"/>
      <c r="AO15" s="665"/>
      <c r="AP15" s="624" t="s">
        <v>266</v>
      </c>
      <c r="AQ15" s="625"/>
      <c r="AR15" s="625"/>
      <c r="AS15" s="625"/>
      <c r="AT15" s="625"/>
      <c r="AU15" s="625"/>
      <c r="AV15" s="625"/>
      <c r="AW15" s="625"/>
      <c r="AX15" s="625"/>
      <c r="AY15" s="625"/>
      <c r="AZ15" s="625"/>
      <c r="BA15" s="625"/>
      <c r="BB15" s="625"/>
      <c r="BC15" s="625"/>
      <c r="BD15" s="625"/>
      <c r="BE15" s="625"/>
      <c r="BF15" s="626"/>
      <c r="BG15" s="627">
        <v>507422</v>
      </c>
      <c r="BH15" s="628"/>
      <c r="BI15" s="628"/>
      <c r="BJ15" s="628"/>
      <c r="BK15" s="628"/>
      <c r="BL15" s="628"/>
      <c r="BM15" s="628"/>
      <c r="BN15" s="629"/>
      <c r="BO15" s="663">
        <v>7</v>
      </c>
      <c r="BP15" s="663"/>
      <c r="BQ15" s="663"/>
      <c r="BR15" s="663"/>
      <c r="BS15" s="664" t="s">
        <v>140</v>
      </c>
      <c r="BT15" s="664"/>
      <c r="BU15" s="664"/>
      <c r="BV15" s="664"/>
      <c r="BW15" s="664"/>
      <c r="BX15" s="664"/>
      <c r="BY15" s="664"/>
      <c r="BZ15" s="664"/>
      <c r="CA15" s="664"/>
      <c r="CB15" s="695"/>
      <c r="CD15" s="624" t="s">
        <v>267</v>
      </c>
      <c r="CE15" s="625"/>
      <c r="CF15" s="625"/>
      <c r="CG15" s="625"/>
      <c r="CH15" s="625"/>
      <c r="CI15" s="625"/>
      <c r="CJ15" s="625"/>
      <c r="CK15" s="625"/>
      <c r="CL15" s="625"/>
      <c r="CM15" s="625"/>
      <c r="CN15" s="625"/>
      <c r="CO15" s="625"/>
      <c r="CP15" s="625"/>
      <c r="CQ15" s="626"/>
      <c r="CR15" s="627">
        <v>3625620</v>
      </c>
      <c r="CS15" s="628"/>
      <c r="CT15" s="628"/>
      <c r="CU15" s="628"/>
      <c r="CV15" s="628"/>
      <c r="CW15" s="628"/>
      <c r="CX15" s="628"/>
      <c r="CY15" s="629"/>
      <c r="CZ15" s="663">
        <v>6.9</v>
      </c>
      <c r="DA15" s="663"/>
      <c r="DB15" s="663"/>
      <c r="DC15" s="663"/>
      <c r="DD15" s="633">
        <v>404011</v>
      </c>
      <c r="DE15" s="628"/>
      <c r="DF15" s="628"/>
      <c r="DG15" s="628"/>
      <c r="DH15" s="628"/>
      <c r="DI15" s="628"/>
      <c r="DJ15" s="628"/>
      <c r="DK15" s="628"/>
      <c r="DL15" s="628"/>
      <c r="DM15" s="628"/>
      <c r="DN15" s="628"/>
      <c r="DO15" s="628"/>
      <c r="DP15" s="629"/>
      <c r="DQ15" s="633">
        <v>2689871</v>
      </c>
      <c r="DR15" s="628"/>
      <c r="DS15" s="628"/>
      <c r="DT15" s="628"/>
      <c r="DU15" s="628"/>
      <c r="DV15" s="628"/>
      <c r="DW15" s="628"/>
      <c r="DX15" s="628"/>
      <c r="DY15" s="628"/>
      <c r="DZ15" s="628"/>
      <c r="EA15" s="628"/>
      <c r="EB15" s="628"/>
      <c r="EC15" s="662"/>
    </row>
    <row r="16" spans="2:143" ht="11.25" customHeight="1" x14ac:dyDescent="0.15">
      <c r="B16" s="624" t="s">
        <v>268</v>
      </c>
      <c r="C16" s="625"/>
      <c r="D16" s="625"/>
      <c r="E16" s="625"/>
      <c r="F16" s="625"/>
      <c r="G16" s="625"/>
      <c r="H16" s="625"/>
      <c r="I16" s="625"/>
      <c r="J16" s="625"/>
      <c r="K16" s="625"/>
      <c r="L16" s="625"/>
      <c r="M16" s="625"/>
      <c r="N16" s="625"/>
      <c r="O16" s="625"/>
      <c r="P16" s="625"/>
      <c r="Q16" s="626"/>
      <c r="R16" s="627">
        <v>29127</v>
      </c>
      <c r="S16" s="628"/>
      <c r="T16" s="628"/>
      <c r="U16" s="628"/>
      <c r="V16" s="628"/>
      <c r="W16" s="628"/>
      <c r="X16" s="628"/>
      <c r="Y16" s="629"/>
      <c r="Z16" s="663">
        <v>0.1</v>
      </c>
      <c r="AA16" s="663"/>
      <c r="AB16" s="663"/>
      <c r="AC16" s="663"/>
      <c r="AD16" s="664">
        <v>29127</v>
      </c>
      <c r="AE16" s="664"/>
      <c r="AF16" s="664"/>
      <c r="AG16" s="664"/>
      <c r="AH16" s="664"/>
      <c r="AI16" s="664"/>
      <c r="AJ16" s="664"/>
      <c r="AK16" s="664"/>
      <c r="AL16" s="630">
        <v>0.2</v>
      </c>
      <c r="AM16" s="631"/>
      <c r="AN16" s="631"/>
      <c r="AO16" s="665"/>
      <c r="AP16" s="624" t="s">
        <v>269</v>
      </c>
      <c r="AQ16" s="625"/>
      <c r="AR16" s="625"/>
      <c r="AS16" s="625"/>
      <c r="AT16" s="625"/>
      <c r="AU16" s="625"/>
      <c r="AV16" s="625"/>
      <c r="AW16" s="625"/>
      <c r="AX16" s="625"/>
      <c r="AY16" s="625"/>
      <c r="AZ16" s="625"/>
      <c r="BA16" s="625"/>
      <c r="BB16" s="625"/>
      <c r="BC16" s="625"/>
      <c r="BD16" s="625"/>
      <c r="BE16" s="625"/>
      <c r="BF16" s="626"/>
      <c r="BG16" s="627" t="s">
        <v>140</v>
      </c>
      <c r="BH16" s="628"/>
      <c r="BI16" s="628"/>
      <c r="BJ16" s="628"/>
      <c r="BK16" s="628"/>
      <c r="BL16" s="628"/>
      <c r="BM16" s="628"/>
      <c r="BN16" s="629"/>
      <c r="BO16" s="663" t="s">
        <v>259</v>
      </c>
      <c r="BP16" s="663"/>
      <c r="BQ16" s="663"/>
      <c r="BR16" s="663"/>
      <c r="BS16" s="664" t="s">
        <v>139</v>
      </c>
      <c r="BT16" s="664"/>
      <c r="BU16" s="664"/>
      <c r="BV16" s="664"/>
      <c r="BW16" s="664"/>
      <c r="BX16" s="664"/>
      <c r="BY16" s="664"/>
      <c r="BZ16" s="664"/>
      <c r="CA16" s="664"/>
      <c r="CB16" s="695"/>
      <c r="CD16" s="624" t="s">
        <v>270</v>
      </c>
      <c r="CE16" s="625"/>
      <c r="CF16" s="625"/>
      <c r="CG16" s="625"/>
      <c r="CH16" s="625"/>
      <c r="CI16" s="625"/>
      <c r="CJ16" s="625"/>
      <c r="CK16" s="625"/>
      <c r="CL16" s="625"/>
      <c r="CM16" s="625"/>
      <c r="CN16" s="625"/>
      <c r="CO16" s="625"/>
      <c r="CP16" s="625"/>
      <c r="CQ16" s="626"/>
      <c r="CR16" s="627">
        <v>4015227</v>
      </c>
      <c r="CS16" s="628"/>
      <c r="CT16" s="628"/>
      <c r="CU16" s="628"/>
      <c r="CV16" s="628"/>
      <c r="CW16" s="628"/>
      <c r="CX16" s="628"/>
      <c r="CY16" s="629"/>
      <c r="CZ16" s="663">
        <v>7.6</v>
      </c>
      <c r="DA16" s="663"/>
      <c r="DB16" s="663"/>
      <c r="DC16" s="663"/>
      <c r="DD16" s="633" t="s">
        <v>140</v>
      </c>
      <c r="DE16" s="628"/>
      <c r="DF16" s="628"/>
      <c r="DG16" s="628"/>
      <c r="DH16" s="628"/>
      <c r="DI16" s="628"/>
      <c r="DJ16" s="628"/>
      <c r="DK16" s="628"/>
      <c r="DL16" s="628"/>
      <c r="DM16" s="628"/>
      <c r="DN16" s="628"/>
      <c r="DO16" s="628"/>
      <c r="DP16" s="629"/>
      <c r="DQ16" s="633">
        <v>324535</v>
      </c>
      <c r="DR16" s="628"/>
      <c r="DS16" s="628"/>
      <c r="DT16" s="628"/>
      <c r="DU16" s="628"/>
      <c r="DV16" s="628"/>
      <c r="DW16" s="628"/>
      <c r="DX16" s="628"/>
      <c r="DY16" s="628"/>
      <c r="DZ16" s="628"/>
      <c r="EA16" s="628"/>
      <c r="EB16" s="628"/>
      <c r="EC16" s="662"/>
    </row>
    <row r="17" spans="2:133" ht="11.25" customHeight="1" x14ac:dyDescent="0.15">
      <c r="B17" s="624" t="s">
        <v>271</v>
      </c>
      <c r="C17" s="625"/>
      <c r="D17" s="625"/>
      <c r="E17" s="625"/>
      <c r="F17" s="625"/>
      <c r="G17" s="625"/>
      <c r="H17" s="625"/>
      <c r="I17" s="625"/>
      <c r="J17" s="625"/>
      <c r="K17" s="625"/>
      <c r="L17" s="625"/>
      <c r="M17" s="625"/>
      <c r="N17" s="625"/>
      <c r="O17" s="625"/>
      <c r="P17" s="625"/>
      <c r="Q17" s="626"/>
      <c r="R17" s="627">
        <v>120582</v>
      </c>
      <c r="S17" s="628"/>
      <c r="T17" s="628"/>
      <c r="U17" s="628"/>
      <c r="V17" s="628"/>
      <c r="W17" s="628"/>
      <c r="X17" s="628"/>
      <c r="Y17" s="629"/>
      <c r="Z17" s="663">
        <v>0.2</v>
      </c>
      <c r="AA17" s="663"/>
      <c r="AB17" s="663"/>
      <c r="AC17" s="663"/>
      <c r="AD17" s="664">
        <v>120582</v>
      </c>
      <c r="AE17" s="664"/>
      <c r="AF17" s="664"/>
      <c r="AG17" s="664"/>
      <c r="AH17" s="664"/>
      <c r="AI17" s="664"/>
      <c r="AJ17" s="664"/>
      <c r="AK17" s="664"/>
      <c r="AL17" s="630">
        <v>0.7</v>
      </c>
      <c r="AM17" s="631"/>
      <c r="AN17" s="631"/>
      <c r="AO17" s="665"/>
      <c r="AP17" s="624" t="s">
        <v>272</v>
      </c>
      <c r="AQ17" s="625"/>
      <c r="AR17" s="625"/>
      <c r="AS17" s="625"/>
      <c r="AT17" s="625"/>
      <c r="AU17" s="625"/>
      <c r="AV17" s="625"/>
      <c r="AW17" s="625"/>
      <c r="AX17" s="625"/>
      <c r="AY17" s="625"/>
      <c r="AZ17" s="625"/>
      <c r="BA17" s="625"/>
      <c r="BB17" s="625"/>
      <c r="BC17" s="625"/>
      <c r="BD17" s="625"/>
      <c r="BE17" s="625"/>
      <c r="BF17" s="626"/>
      <c r="BG17" s="627" t="s">
        <v>140</v>
      </c>
      <c r="BH17" s="628"/>
      <c r="BI17" s="628"/>
      <c r="BJ17" s="628"/>
      <c r="BK17" s="628"/>
      <c r="BL17" s="628"/>
      <c r="BM17" s="628"/>
      <c r="BN17" s="629"/>
      <c r="BO17" s="663" t="s">
        <v>140</v>
      </c>
      <c r="BP17" s="663"/>
      <c r="BQ17" s="663"/>
      <c r="BR17" s="663"/>
      <c r="BS17" s="664" t="s">
        <v>140</v>
      </c>
      <c r="BT17" s="664"/>
      <c r="BU17" s="664"/>
      <c r="BV17" s="664"/>
      <c r="BW17" s="664"/>
      <c r="BX17" s="664"/>
      <c r="BY17" s="664"/>
      <c r="BZ17" s="664"/>
      <c r="CA17" s="664"/>
      <c r="CB17" s="695"/>
      <c r="CD17" s="624" t="s">
        <v>273</v>
      </c>
      <c r="CE17" s="625"/>
      <c r="CF17" s="625"/>
      <c r="CG17" s="625"/>
      <c r="CH17" s="625"/>
      <c r="CI17" s="625"/>
      <c r="CJ17" s="625"/>
      <c r="CK17" s="625"/>
      <c r="CL17" s="625"/>
      <c r="CM17" s="625"/>
      <c r="CN17" s="625"/>
      <c r="CO17" s="625"/>
      <c r="CP17" s="625"/>
      <c r="CQ17" s="626"/>
      <c r="CR17" s="627">
        <v>3243465</v>
      </c>
      <c r="CS17" s="628"/>
      <c r="CT17" s="628"/>
      <c r="CU17" s="628"/>
      <c r="CV17" s="628"/>
      <c r="CW17" s="628"/>
      <c r="CX17" s="628"/>
      <c r="CY17" s="629"/>
      <c r="CZ17" s="663">
        <v>6.1</v>
      </c>
      <c r="DA17" s="663"/>
      <c r="DB17" s="663"/>
      <c r="DC17" s="663"/>
      <c r="DD17" s="633" t="s">
        <v>139</v>
      </c>
      <c r="DE17" s="628"/>
      <c r="DF17" s="628"/>
      <c r="DG17" s="628"/>
      <c r="DH17" s="628"/>
      <c r="DI17" s="628"/>
      <c r="DJ17" s="628"/>
      <c r="DK17" s="628"/>
      <c r="DL17" s="628"/>
      <c r="DM17" s="628"/>
      <c r="DN17" s="628"/>
      <c r="DO17" s="628"/>
      <c r="DP17" s="629"/>
      <c r="DQ17" s="633">
        <v>3165525</v>
      </c>
      <c r="DR17" s="628"/>
      <c r="DS17" s="628"/>
      <c r="DT17" s="628"/>
      <c r="DU17" s="628"/>
      <c r="DV17" s="628"/>
      <c r="DW17" s="628"/>
      <c r="DX17" s="628"/>
      <c r="DY17" s="628"/>
      <c r="DZ17" s="628"/>
      <c r="EA17" s="628"/>
      <c r="EB17" s="628"/>
      <c r="EC17" s="662"/>
    </row>
    <row r="18" spans="2:133" ht="11.25" customHeight="1" x14ac:dyDescent="0.15">
      <c r="B18" s="624" t="s">
        <v>274</v>
      </c>
      <c r="C18" s="625"/>
      <c r="D18" s="625"/>
      <c r="E18" s="625"/>
      <c r="F18" s="625"/>
      <c r="G18" s="625"/>
      <c r="H18" s="625"/>
      <c r="I18" s="625"/>
      <c r="J18" s="625"/>
      <c r="K18" s="625"/>
      <c r="L18" s="625"/>
      <c r="M18" s="625"/>
      <c r="N18" s="625"/>
      <c r="O18" s="625"/>
      <c r="P18" s="625"/>
      <c r="Q18" s="626"/>
      <c r="R18" s="627">
        <v>50536</v>
      </c>
      <c r="S18" s="628"/>
      <c r="T18" s="628"/>
      <c r="U18" s="628"/>
      <c r="V18" s="628"/>
      <c r="W18" s="628"/>
      <c r="X18" s="628"/>
      <c r="Y18" s="629"/>
      <c r="Z18" s="663">
        <v>0.1</v>
      </c>
      <c r="AA18" s="663"/>
      <c r="AB18" s="663"/>
      <c r="AC18" s="663"/>
      <c r="AD18" s="664">
        <v>50536</v>
      </c>
      <c r="AE18" s="664"/>
      <c r="AF18" s="664"/>
      <c r="AG18" s="664"/>
      <c r="AH18" s="664"/>
      <c r="AI18" s="664"/>
      <c r="AJ18" s="664"/>
      <c r="AK18" s="664"/>
      <c r="AL18" s="630">
        <v>0.3</v>
      </c>
      <c r="AM18" s="631"/>
      <c r="AN18" s="631"/>
      <c r="AO18" s="665"/>
      <c r="AP18" s="624" t="s">
        <v>275</v>
      </c>
      <c r="AQ18" s="625"/>
      <c r="AR18" s="625"/>
      <c r="AS18" s="625"/>
      <c r="AT18" s="625"/>
      <c r="AU18" s="625"/>
      <c r="AV18" s="625"/>
      <c r="AW18" s="625"/>
      <c r="AX18" s="625"/>
      <c r="AY18" s="625"/>
      <c r="AZ18" s="625"/>
      <c r="BA18" s="625"/>
      <c r="BB18" s="625"/>
      <c r="BC18" s="625"/>
      <c r="BD18" s="625"/>
      <c r="BE18" s="625"/>
      <c r="BF18" s="626"/>
      <c r="BG18" s="627" t="s">
        <v>140</v>
      </c>
      <c r="BH18" s="628"/>
      <c r="BI18" s="628"/>
      <c r="BJ18" s="628"/>
      <c r="BK18" s="628"/>
      <c r="BL18" s="628"/>
      <c r="BM18" s="628"/>
      <c r="BN18" s="629"/>
      <c r="BO18" s="663" t="s">
        <v>139</v>
      </c>
      <c r="BP18" s="663"/>
      <c r="BQ18" s="663"/>
      <c r="BR18" s="663"/>
      <c r="BS18" s="664" t="s">
        <v>259</v>
      </c>
      <c r="BT18" s="664"/>
      <c r="BU18" s="664"/>
      <c r="BV18" s="664"/>
      <c r="BW18" s="664"/>
      <c r="BX18" s="664"/>
      <c r="BY18" s="664"/>
      <c r="BZ18" s="664"/>
      <c r="CA18" s="664"/>
      <c r="CB18" s="695"/>
      <c r="CD18" s="624" t="s">
        <v>276</v>
      </c>
      <c r="CE18" s="625"/>
      <c r="CF18" s="625"/>
      <c r="CG18" s="625"/>
      <c r="CH18" s="625"/>
      <c r="CI18" s="625"/>
      <c r="CJ18" s="625"/>
      <c r="CK18" s="625"/>
      <c r="CL18" s="625"/>
      <c r="CM18" s="625"/>
      <c r="CN18" s="625"/>
      <c r="CO18" s="625"/>
      <c r="CP18" s="625"/>
      <c r="CQ18" s="626"/>
      <c r="CR18" s="627">
        <v>67843</v>
      </c>
      <c r="CS18" s="628"/>
      <c r="CT18" s="628"/>
      <c r="CU18" s="628"/>
      <c r="CV18" s="628"/>
      <c r="CW18" s="628"/>
      <c r="CX18" s="628"/>
      <c r="CY18" s="629"/>
      <c r="CZ18" s="663">
        <v>0.1</v>
      </c>
      <c r="DA18" s="663"/>
      <c r="DB18" s="663"/>
      <c r="DC18" s="663"/>
      <c r="DD18" s="633" t="s">
        <v>140</v>
      </c>
      <c r="DE18" s="628"/>
      <c r="DF18" s="628"/>
      <c r="DG18" s="628"/>
      <c r="DH18" s="628"/>
      <c r="DI18" s="628"/>
      <c r="DJ18" s="628"/>
      <c r="DK18" s="628"/>
      <c r="DL18" s="628"/>
      <c r="DM18" s="628"/>
      <c r="DN18" s="628"/>
      <c r="DO18" s="628"/>
      <c r="DP18" s="629"/>
      <c r="DQ18" s="633">
        <v>67843</v>
      </c>
      <c r="DR18" s="628"/>
      <c r="DS18" s="628"/>
      <c r="DT18" s="628"/>
      <c r="DU18" s="628"/>
      <c r="DV18" s="628"/>
      <c r="DW18" s="628"/>
      <c r="DX18" s="628"/>
      <c r="DY18" s="628"/>
      <c r="DZ18" s="628"/>
      <c r="EA18" s="628"/>
      <c r="EB18" s="628"/>
      <c r="EC18" s="662"/>
    </row>
    <row r="19" spans="2:133" ht="11.25" customHeight="1" x14ac:dyDescent="0.15">
      <c r="B19" s="624" t="s">
        <v>277</v>
      </c>
      <c r="C19" s="625"/>
      <c r="D19" s="625"/>
      <c r="E19" s="625"/>
      <c r="F19" s="625"/>
      <c r="G19" s="625"/>
      <c r="H19" s="625"/>
      <c r="I19" s="625"/>
      <c r="J19" s="625"/>
      <c r="K19" s="625"/>
      <c r="L19" s="625"/>
      <c r="M19" s="625"/>
      <c r="N19" s="625"/>
      <c r="O19" s="625"/>
      <c r="P19" s="625"/>
      <c r="Q19" s="626"/>
      <c r="R19" s="627">
        <v>49752</v>
      </c>
      <c r="S19" s="628"/>
      <c r="T19" s="628"/>
      <c r="U19" s="628"/>
      <c r="V19" s="628"/>
      <c r="W19" s="628"/>
      <c r="X19" s="628"/>
      <c r="Y19" s="629"/>
      <c r="Z19" s="663">
        <v>0.1</v>
      </c>
      <c r="AA19" s="663"/>
      <c r="AB19" s="663"/>
      <c r="AC19" s="663"/>
      <c r="AD19" s="664">
        <v>49752</v>
      </c>
      <c r="AE19" s="664"/>
      <c r="AF19" s="664"/>
      <c r="AG19" s="664"/>
      <c r="AH19" s="664"/>
      <c r="AI19" s="664"/>
      <c r="AJ19" s="664"/>
      <c r="AK19" s="664"/>
      <c r="AL19" s="630">
        <v>0.3</v>
      </c>
      <c r="AM19" s="631"/>
      <c r="AN19" s="631"/>
      <c r="AO19" s="665"/>
      <c r="AP19" s="624" t="s">
        <v>278</v>
      </c>
      <c r="AQ19" s="625"/>
      <c r="AR19" s="625"/>
      <c r="AS19" s="625"/>
      <c r="AT19" s="625"/>
      <c r="AU19" s="625"/>
      <c r="AV19" s="625"/>
      <c r="AW19" s="625"/>
      <c r="AX19" s="625"/>
      <c r="AY19" s="625"/>
      <c r="AZ19" s="625"/>
      <c r="BA19" s="625"/>
      <c r="BB19" s="625"/>
      <c r="BC19" s="625"/>
      <c r="BD19" s="625"/>
      <c r="BE19" s="625"/>
      <c r="BF19" s="626"/>
      <c r="BG19" s="627">
        <v>249829</v>
      </c>
      <c r="BH19" s="628"/>
      <c r="BI19" s="628"/>
      <c r="BJ19" s="628"/>
      <c r="BK19" s="628"/>
      <c r="BL19" s="628"/>
      <c r="BM19" s="628"/>
      <c r="BN19" s="629"/>
      <c r="BO19" s="663">
        <v>3.4</v>
      </c>
      <c r="BP19" s="663"/>
      <c r="BQ19" s="663"/>
      <c r="BR19" s="663"/>
      <c r="BS19" s="664" t="s">
        <v>140</v>
      </c>
      <c r="BT19" s="664"/>
      <c r="BU19" s="664"/>
      <c r="BV19" s="664"/>
      <c r="BW19" s="664"/>
      <c r="BX19" s="664"/>
      <c r="BY19" s="664"/>
      <c r="BZ19" s="664"/>
      <c r="CA19" s="664"/>
      <c r="CB19" s="695"/>
      <c r="CD19" s="624" t="s">
        <v>279</v>
      </c>
      <c r="CE19" s="625"/>
      <c r="CF19" s="625"/>
      <c r="CG19" s="625"/>
      <c r="CH19" s="625"/>
      <c r="CI19" s="625"/>
      <c r="CJ19" s="625"/>
      <c r="CK19" s="625"/>
      <c r="CL19" s="625"/>
      <c r="CM19" s="625"/>
      <c r="CN19" s="625"/>
      <c r="CO19" s="625"/>
      <c r="CP19" s="625"/>
      <c r="CQ19" s="626"/>
      <c r="CR19" s="627" t="s">
        <v>140</v>
      </c>
      <c r="CS19" s="628"/>
      <c r="CT19" s="628"/>
      <c r="CU19" s="628"/>
      <c r="CV19" s="628"/>
      <c r="CW19" s="628"/>
      <c r="CX19" s="628"/>
      <c r="CY19" s="629"/>
      <c r="CZ19" s="663" t="s">
        <v>140</v>
      </c>
      <c r="DA19" s="663"/>
      <c r="DB19" s="663"/>
      <c r="DC19" s="663"/>
      <c r="DD19" s="633" t="s">
        <v>140</v>
      </c>
      <c r="DE19" s="628"/>
      <c r="DF19" s="628"/>
      <c r="DG19" s="628"/>
      <c r="DH19" s="628"/>
      <c r="DI19" s="628"/>
      <c r="DJ19" s="628"/>
      <c r="DK19" s="628"/>
      <c r="DL19" s="628"/>
      <c r="DM19" s="628"/>
      <c r="DN19" s="628"/>
      <c r="DO19" s="628"/>
      <c r="DP19" s="629"/>
      <c r="DQ19" s="633" t="s">
        <v>139</v>
      </c>
      <c r="DR19" s="628"/>
      <c r="DS19" s="628"/>
      <c r="DT19" s="628"/>
      <c r="DU19" s="628"/>
      <c r="DV19" s="628"/>
      <c r="DW19" s="628"/>
      <c r="DX19" s="628"/>
      <c r="DY19" s="628"/>
      <c r="DZ19" s="628"/>
      <c r="EA19" s="628"/>
      <c r="EB19" s="628"/>
      <c r="EC19" s="662"/>
    </row>
    <row r="20" spans="2:133" ht="11.25" customHeight="1" x14ac:dyDescent="0.15">
      <c r="B20" s="696" t="s">
        <v>280</v>
      </c>
      <c r="C20" s="697"/>
      <c r="D20" s="697"/>
      <c r="E20" s="697"/>
      <c r="F20" s="697"/>
      <c r="G20" s="697"/>
      <c r="H20" s="697"/>
      <c r="I20" s="697"/>
      <c r="J20" s="697"/>
      <c r="K20" s="697"/>
      <c r="L20" s="697"/>
      <c r="M20" s="697"/>
      <c r="N20" s="697"/>
      <c r="O20" s="697"/>
      <c r="P20" s="697"/>
      <c r="Q20" s="698"/>
      <c r="R20" s="627">
        <v>784</v>
      </c>
      <c r="S20" s="628"/>
      <c r="T20" s="628"/>
      <c r="U20" s="628"/>
      <c r="V20" s="628"/>
      <c r="W20" s="628"/>
      <c r="X20" s="628"/>
      <c r="Y20" s="629"/>
      <c r="Z20" s="663">
        <v>0</v>
      </c>
      <c r="AA20" s="663"/>
      <c r="AB20" s="663"/>
      <c r="AC20" s="663"/>
      <c r="AD20" s="664">
        <v>784</v>
      </c>
      <c r="AE20" s="664"/>
      <c r="AF20" s="664"/>
      <c r="AG20" s="664"/>
      <c r="AH20" s="664"/>
      <c r="AI20" s="664"/>
      <c r="AJ20" s="664"/>
      <c r="AK20" s="664"/>
      <c r="AL20" s="630">
        <v>0</v>
      </c>
      <c r="AM20" s="631"/>
      <c r="AN20" s="631"/>
      <c r="AO20" s="665"/>
      <c r="AP20" s="624" t="s">
        <v>281</v>
      </c>
      <c r="AQ20" s="625"/>
      <c r="AR20" s="625"/>
      <c r="AS20" s="625"/>
      <c r="AT20" s="625"/>
      <c r="AU20" s="625"/>
      <c r="AV20" s="625"/>
      <c r="AW20" s="625"/>
      <c r="AX20" s="625"/>
      <c r="AY20" s="625"/>
      <c r="AZ20" s="625"/>
      <c r="BA20" s="625"/>
      <c r="BB20" s="625"/>
      <c r="BC20" s="625"/>
      <c r="BD20" s="625"/>
      <c r="BE20" s="625"/>
      <c r="BF20" s="626"/>
      <c r="BG20" s="627">
        <v>249829</v>
      </c>
      <c r="BH20" s="628"/>
      <c r="BI20" s="628"/>
      <c r="BJ20" s="628"/>
      <c r="BK20" s="628"/>
      <c r="BL20" s="628"/>
      <c r="BM20" s="628"/>
      <c r="BN20" s="629"/>
      <c r="BO20" s="663">
        <v>3.4</v>
      </c>
      <c r="BP20" s="663"/>
      <c r="BQ20" s="663"/>
      <c r="BR20" s="663"/>
      <c r="BS20" s="664" t="s">
        <v>140</v>
      </c>
      <c r="BT20" s="664"/>
      <c r="BU20" s="664"/>
      <c r="BV20" s="664"/>
      <c r="BW20" s="664"/>
      <c r="BX20" s="664"/>
      <c r="BY20" s="664"/>
      <c r="BZ20" s="664"/>
      <c r="CA20" s="664"/>
      <c r="CB20" s="695"/>
      <c r="CD20" s="624" t="s">
        <v>282</v>
      </c>
      <c r="CE20" s="625"/>
      <c r="CF20" s="625"/>
      <c r="CG20" s="625"/>
      <c r="CH20" s="625"/>
      <c r="CI20" s="625"/>
      <c r="CJ20" s="625"/>
      <c r="CK20" s="625"/>
      <c r="CL20" s="625"/>
      <c r="CM20" s="625"/>
      <c r="CN20" s="625"/>
      <c r="CO20" s="625"/>
      <c r="CP20" s="625"/>
      <c r="CQ20" s="626"/>
      <c r="CR20" s="627">
        <v>52806193</v>
      </c>
      <c r="CS20" s="628"/>
      <c r="CT20" s="628"/>
      <c r="CU20" s="628"/>
      <c r="CV20" s="628"/>
      <c r="CW20" s="628"/>
      <c r="CX20" s="628"/>
      <c r="CY20" s="629"/>
      <c r="CZ20" s="663">
        <v>100</v>
      </c>
      <c r="DA20" s="663"/>
      <c r="DB20" s="663"/>
      <c r="DC20" s="663"/>
      <c r="DD20" s="633">
        <v>8649462</v>
      </c>
      <c r="DE20" s="628"/>
      <c r="DF20" s="628"/>
      <c r="DG20" s="628"/>
      <c r="DH20" s="628"/>
      <c r="DI20" s="628"/>
      <c r="DJ20" s="628"/>
      <c r="DK20" s="628"/>
      <c r="DL20" s="628"/>
      <c r="DM20" s="628"/>
      <c r="DN20" s="628"/>
      <c r="DO20" s="628"/>
      <c r="DP20" s="629"/>
      <c r="DQ20" s="633">
        <v>32124737</v>
      </c>
      <c r="DR20" s="628"/>
      <c r="DS20" s="628"/>
      <c r="DT20" s="628"/>
      <c r="DU20" s="628"/>
      <c r="DV20" s="628"/>
      <c r="DW20" s="628"/>
      <c r="DX20" s="628"/>
      <c r="DY20" s="628"/>
      <c r="DZ20" s="628"/>
      <c r="EA20" s="628"/>
      <c r="EB20" s="628"/>
      <c r="EC20" s="662"/>
    </row>
    <row r="21" spans="2:133" ht="11.25" customHeight="1" x14ac:dyDescent="0.15">
      <c r="B21" s="624" t="s">
        <v>283</v>
      </c>
      <c r="C21" s="625"/>
      <c r="D21" s="625"/>
      <c r="E21" s="625"/>
      <c r="F21" s="625"/>
      <c r="G21" s="625"/>
      <c r="H21" s="625"/>
      <c r="I21" s="625"/>
      <c r="J21" s="625"/>
      <c r="K21" s="625"/>
      <c r="L21" s="625"/>
      <c r="M21" s="625"/>
      <c r="N21" s="625"/>
      <c r="O21" s="625"/>
      <c r="P21" s="625"/>
      <c r="Q21" s="626"/>
      <c r="R21" s="627">
        <v>10192641</v>
      </c>
      <c r="S21" s="628"/>
      <c r="T21" s="628"/>
      <c r="U21" s="628"/>
      <c r="V21" s="628"/>
      <c r="W21" s="628"/>
      <c r="X21" s="628"/>
      <c r="Y21" s="629"/>
      <c r="Z21" s="663">
        <v>18.3</v>
      </c>
      <c r="AA21" s="663"/>
      <c r="AB21" s="663"/>
      <c r="AC21" s="663"/>
      <c r="AD21" s="664">
        <v>9110158</v>
      </c>
      <c r="AE21" s="664"/>
      <c r="AF21" s="664"/>
      <c r="AG21" s="664"/>
      <c r="AH21" s="664"/>
      <c r="AI21" s="664"/>
      <c r="AJ21" s="664"/>
      <c r="AK21" s="664"/>
      <c r="AL21" s="630">
        <v>49.7</v>
      </c>
      <c r="AM21" s="631"/>
      <c r="AN21" s="631"/>
      <c r="AO21" s="665"/>
      <c r="AP21" s="624" t="s">
        <v>284</v>
      </c>
      <c r="AQ21" s="699"/>
      <c r="AR21" s="699"/>
      <c r="AS21" s="699"/>
      <c r="AT21" s="699"/>
      <c r="AU21" s="699"/>
      <c r="AV21" s="699"/>
      <c r="AW21" s="699"/>
      <c r="AX21" s="699"/>
      <c r="AY21" s="699"/>
      <c r="AZ21" s="699"/>
      <c r="BA21" s="699"/>
      <c r="BB21" s="699"/>
      <c r="BC21" s="699"/>
      <c r="BD21" s="699"/>
      <c r="BE21" s="699"/>
      <c r="BF21" s="700"/>
      <c r="BG21" s="627">
        <v>6820</v>
      </c>
      <c r="BH21" s="628"/>
      <c r="BI21" s="628"/>
      <c r="BJ21" s="628"/>
      <c r="BK21" s="628"/>
      <c r="BL21" s="628"/>
      <c r="BM21" s="628"/>
      <c r="BN21" s="629"/>
      <c r="BO21" s="663">
        <v>0.1</v>
      </c>
      <c r="BP21" s="663"/>
      <c r="BQ21" s="663"/>
      <c r="BR21" s="663"/>
      <c r="BS21" s="664" t="s">
        <v>140</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285</v>
      </c>
      <c r="C22" s="625"/>
      <c r="D22" s="625"/>
      <c r="E22" s="625"/>
      <c r="F22" s="625"/>
      <c r="G22" s="625"/>
      <c r="H22" s="625"/>
      <c r="I22" s="625"/>
      <c r="J22" s="625"/>
      <c r="K22" s="625"/>
      <c r="L22" s="625"/>
      <c r="M22" s="625"/>
      <c r="N22" s="625"/>
      <c r="O22" s="625"/>
      <c r="P22" s="625"/>
      <c r="Q22" s="626"/>
      <c r="R22" s="627">
        <v>9110158</v>
      </c>
      <c r="S22" s="628"/>
      <c r="T22" s="628"/>
      <c r="U22" s="628"/>
      <c r="V22" s="628"/>
      <c r="W22" s="628"/>
      <c r="X22" s="628"/>
      <c r="Y22" s="629"/>
      <c r="Z22" s="663">
        <v>16.3</v>
      </c>
      <c r="AA22" s="663"/>
      <c r="AB22" s="663"/>
      <c r="AC22" s="663"/>
      <c r="AD22" s="664">
        <v>9110158</v>
      </c>
      <c r="AE22" s="664"/>
      <c r="AF22" s="664"/>
      <c r="AG22" s="664"/>
      <c r="AH22" s="664"/>
      <c r="AI22" s="664"/>
      <c r="AJ22" s="664"/>
      <c r="AK22" s="664"/>
      <c r="AL22" s="630">
        <v>49.7</v>
      </c>
      <c r="AM22" s="631"/>
      <c r="AN22" s="631"/>
      <c r="AO22" s="665"/>
      <c r="AP22" s="624" t="s">
        <v>286</v>
      </c>
      <c r="AQ22" s="699"/>
      <c r="AR22" s="699"/>
      <c r="AS22" s="699"/>
      <c r="AT22" s="699"/>
      <c r="AU22" s="699"/>
      <c r="AV22" s="699"/>
      <c r="AW22" s="699"/>
      <c r="AX22" s="699"/>
      <c r="AY22" s="699"/>
      <c r="AZ22" s="699"/>
      <c r="BA22" s="699"/>
      <c r="BB22" s="699"/>
      <c r="BC22" s="699"/>
      <c r="BD22" s="699"/>
      <c r="BE22" s="699"/>
      <c r="BF22" s="700"/>
      <c r="BG22" s="627" t="s">
        <v>140</v>
      </c>
      <c r="BH22" s="628"/>
      <c r="BI22" s="628"/>
      <c r="BJ22" s="628"/>
      <c r="BK22" s="628"/>
      <c r="BL22" s="628"/>
      <c r="BM22" s="628"/>
      <c r="BN22" s="629"/>
      <c r="BO22" s="663" t="s">
        <v>140</v>
      </c>
      <c r="BP22" s="663"/>
      <c r="BQ22" s="663"/>
      <c r="BR22" s="663"/>
      <c r="BS22" s="664" t="s">
        <v>259</v>
      </c>
      <c r="BT22" s="664"/>
      <c r="BU22" s="664"/>
      <c r="BV22" s="664"/>
      <c r="BW22" s="664"/>
      <c r="BX22" s="664"/>
      <c r="BY22" s="664"/>
      <c r="BZ22" s="664"/>
      <c r="CA22" s="664"/>
      <c r="CB22" s="695"/>
      <c r="CD22" s="679" t="s">
        <v>287</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288</v>
      </c>
      <c r="C23" s="625"/>
      <c r="D23" s="625"/>
      <c r="E23" s="625"/>
      <c r="F23" s="625"/>
      <c r="G23" s="625"/>
      <c r="H23" s="625"/>
      <c r="I23" s="625"/>
      <c r="J23" s="625"/>
      <c r="K23" s="625"/>
      <c r="L23" s="625"/>
      <c r="M23" s="625"/>
      <c r="N23" s="625"/>
      <c r="O23" s="625"/>
      <c r="P23" s="625"/>
      <c r="Q23" s="626"/>
      <c r="R23" s="627">
        <v>1082483</v>
      </c>
      <c r="S23" s="628"/>
      <c r="T23" s="628"/>
      <c r="U23" s="628"/>
      <c r="V23" s="628"/>
      <c r="W23" s="628"/>
      <c r="X23" s="628"/>
      <c r="Y23" s="629"/>
      <c r="Z23" s="663">
        <v>1.9</v>
      </c>
      <c r="AA23" s="663"/>
      <c r="AB23" s="663"/>
      <c r="AC23" s="663"/>
      <c r="AD23" s="664" t="s">
        <v>140</v>
      </c>
      <c r="AE23" s="664"/>
      <c r="AF23" s="664"/>
      <c r="AG23" s="664"/>
      <c r="AH23" s="664"/>
      <c r="AI23" s="664"/>
      <c r="AJ23" s="664"/>
      <c r="AK23" s="664"/>
      <c r="AL23" s="630" t="s">
        <v>140</v>
      </c>
      <c r="AM23" s="631"/>
      <c r="AN23" s="631"/>
      <c r="AO23" s="665"/>
      <c r="AP23" s="624" t="s">
        <v>289</v>
      </c>
      <c r="AQ23" s="699"/>
      <c r="AR23" s="699"/>
      <c r="AS23" s="699"/>
      <c r="AT23" s="699"/>
      <c r="AU23" s="699"/>
      <c r="AV23" s="699"/>
      <c r="AW23" s="699"/>
      <c r="AX23" s="699"/>
      <c r="AY23" s="699"/>
      <c r="AZ23" s="699"/>
      <c r="BA23" s="699"/>
      <c r="BB23" s="699"/>
      <c r="BC23" s="699"/>
      <c r="BD23" s="699"/>
      <c r="BE23" s="699"/>
      <c r="BF23" s="700"/>
      <c r="BG23" s="627">
        <v>243009</v>
      </c>
      <c r="BH23" s="628"/>
      <c r="BI23" s="628"/>
      <c r="BJ23" s="628"/>
      <c r="BK23" s="628"/>
      <c r="BL23" s="628"/>
      <c r="BM23" s="628"/>
      <c r="BN23" s="629"/>
      <c r="BO23" s="663">
        <v>3.4</v>
      </c>
      <c r="BP23" s="663"/>
      <c r="BQ23" s="663"/>
      <c r="BR23" s="663"/>
      <c r="BS23" s="664" t="s">
        <v>140</v>
      </c>
      <c r="BT23" s="664"/>
      <c r="BU23" s="664"/>
      <c r="BV23" s="664"/>
      <c r="BW23" s="664"/>
      <c r="BX23" s="664"/>
      <c r="BY23" s="664"/>
      <c r="BZ23" s="664"/>
      <c r="CA23" s="664"/>
      <c r="CB23" s="695"/>
      <c r="CD23" s="679" t="s">
        <v>228</v>
      </c>
      <c r="CE23" s="680"/>
      <c r="CF23" s="680"/>
      <c r="CG23" s="680"/>
      <c r="CH23" s="680"/>
      <c r="CI23" s="680"/>
      <c r="CJ23" s="680"/>
      <c r="CK23" s="680"/>
      <c r="CL23" s="680"/>
      <c r="CM23" s="680"/>
      <c r="CN23" s="680"/>
      <c r="CO23" s="680"/>
      <c r="CP23" s="680"/>
      <c r="CQ23" s="681"/>
      <c r="CR23" s="679" t="s">
        <v>290</v>
      </c>
      <c r="CS23" s="680"/>
      <c r="CT23" s="680"/>
      <c r="CU23" s="680"/>
      <c r="CV23" s="680"/>
      <c r="CW23" s="680"/>
      <c r="CX23" s="680"/>
      <c r="CY23" s="681"/>
      <c r="CZ23" s="679" t="s">
        <v>291</v>
      </c>
      <c r="DA23" s="680"/>
      <c r="DB23" s="680"/>
      <c r="DC23" s="681"/>
      <c r="DD23" s="679" t="s">
        <v>292</v>
      </c>
      <c r="DE23" s="680"/>
      <c r="DF23" s="680"/>
      <c r="DG23" s="680"/>
      <c r="DH23" s="680"/>
      <c r="DI23" s="680"/>
      <c r="DJ23" s="680"/>
      <c r="DK23" s="681"/>
      <c r="DL23" s="711" t="s">
        <v>293</v>
      </c>
      <c r="DM23" s="712"/>
      <c r="DN23" s="712"/>
      <c r="DO23" s="712"/>
      <c r="DP23" s="712"/>
      <c r="DQ23" s="712"/>
      <c r="DR23" s="712"/>
      <c r="DS23" s="712"/>
      <c r="DT23" s="712"/>
      <c r="DU23" s="712"/>
      <c r="DV23" s="713"/>
      <c r="DW23" s="679" t="s">
        <v>294</v>
      </c>
      <c r="DX23" s="680"/>
      <c r="DY23" s="680"/>
      <c r="DZ23" s="680"/>
      <c r="EA23" s="680"/>
      <c r="EB23" s="680"/>
      <c r="EC23" s="681"/>
    </row>
    <row r="24" spans="2:133" ht="11.25" customHeight="1" x14ac:dyDescent="0.15">
      <c r="B24" s="624" t="s">
        <v>295</v>
      </c>
      <c r="C24" s="625"/>
      <c r="D24" s="625"/>
      <c r="E24" s="625"/>
      <c r="F24" s="625"/>
      <c r="G24" s="625"/>
      <c r="H24" s="625"/>
      <c r="I24" s="625"/>
      <c r="J24" s="625"/>
      <c r="K24" s="625"/>
      <c r="L24" s="625"/>
      <c r="M24" s="625"/>
      <c r="N24" s="625"/>
      <c r="O24" s="625"/>
      <c r="P24" s="625"/>
      <c r="Q24" s="626"/>
      <c r="R24" s="627" t="s">
        <v>140</v>
      </c>
      <c r="S24" s="628"/>
      <c r="T24" s="628"/>
      <c r="U24" s="628"/>
      <c r="V24" s="628"/>
      <c r="W24" s="628"/>
      <c r="X24" s="628"/>
      <c r="Y24" s="629"/>
      <c r="Z24" s="663" t="s">
        <v>259</v>
      </c>
      <c r="AA24" s="663"/>
      <c r="AB24" s="663"/>
      <c r="AC24" s="663"/>
      <c r="AD24" s="664" t="s">
        <v>140</v>
      </c>
      <c r="AE24" s="664"/>
      <c r="AF24" s="664"/>
      <c r="AG24" s="664"/>
      <c r="AH24" s="664"/>
      <c r="AI24" s="664"/>
      <c r="AJ24" s="664"/>
      <c r="AK24" s="664"/>
      <c r="AL24" s="630" t="s">
        <v>140</v>
      </c>
      <c r="AM24" s="631"/>
      <c r="AN24" s="631"/>
      <c r="AO24" s="665"/>
      <c r="AP24" s="624" t="s">
        <v>296</v>
      </c>
      <c r="AQ24" s="699"/>
      <c r="AR24" s="699"/>
      <c r="AS24" s="699"/>
      <c r="AT24" s="699"/>
      <c r="AU24" s="699"/>
      <c r="AV24" s="699"/>
      <c r="AW24" s="699"/>
      <c r="AX24" s="699"/>
      <c r="AY24" s="699"/>
      <c r="AZ24" s="699"/>
      <c r="BA24" s="699"/>
      <c r="BB24" s="699"/>
      <c r="BC24" s="699"/>
      <c r="BD24" s="699"/>
      <c r="BE24" s="699"/>
      <c r="BF24" s="700"/>
      <c r="BG24" s="627" t="s">
        <v>140</v>
      </c>
      <c r="BH24" s="628"/>
      <c r="BI24" s="628"/>
      <c r="BJ24" s="628"/>
      <c r="BK24" s="628"/>
      <c r="BL24" s="628"/>
      <c r="BM24" s="628"/>
      <c r="BN24" s="629"/>
      <c r="BO24" s="663" t="s">
        <v>140</v>
      </c>
      <c r="BP24" s="663"/>
      <c r="BQ24" s="663"/>
      <c r="BR24" s="663"/>
      <c r="BS24" s="664" t="s">
        <v>140</v>
      </c>
      <c r="BT24" s="664"/>
      <c r="BU24" s="664"/>
      <c r="BV24" s="664"/>
      <c r="BW24" s="664"/>
      <c r="BX24" s="664"/>
      <c r="BY24" s="664"/>
      <c r="BZ24" s="664"/>
      <c r="CA24" s="664"/>
      <c r="CB24" s="695"/>
      <c r="CD24" s="676" t="s">
        <v>297</v>
      </c>
      <c r="CE24" s="677"/>
      <c r="CF24" s="677"/>
      <c r="CG24" s="677"/>
      <c r="CH24" s="677"/>
      <c r="CI24" s="677"/>
      <c r="CJ24" s="677"/>
      <c r="CK24" s="677"/>
      <c r="CL24" s="677"/>
      <c r="CM24" s="677"/>
      <c r="CN24" s="677"/>
      <c r="CO24" s="677"/>
      <c r="CP24" s="677"/>
      <c r="CQ24" s="678"/>
      <c r="CR24" s="673">
        <v>14562642</v>
      </c>
      <c r="CS24" s="674"/>
      <c r="CT24" s="674"/>
      <c r="CU24" s="674"/>
      <c r="CV24" s="674"/>
      <c r="CW24" s="674"/>
      <c r="CX24" s="674"/>
      <c r="CY24" s="702"/>
      <c r="CZ24" s="703">
        <v>27.6</v>
      </c>
      <c r="DA24" s="686"/>
      <c r="DB24" s="686"/>
      <c r="DC24" s="705"/>
      <c r="DD24" s="701">
        <v>10446531</v>
      </c>
      <c r="DE24" s="674"/>
      <c r="DF24" s="674"/>
      <c r="DG24" s="674"/>
      <c r="DH24" s="674"/>
      <c r="DI24" s="674"/>
      <c r="DJ24" s="674"/>
      <c r="DK24" s="702"/>
      <c r="DL24" s="701">
        <v>9522041</v>
      </c>
      <c r="DM24" s="674"/>
      <c r="DN24" s="674"/>
      <c r="DO24" s="674"/>
      <c r="DP24" s="674"/>
      <c r="DQ24" s="674"/>
      <c r="DR24" s="674"/>
      <c r="DS24" s="674"/>
      <c r="DT24" s="674"/>
      <c r="DU24" s="674"/>
      <c r="DV24" s="702"/>
      <c r="DW24" s="703">
        <v>51.2</v>
      </c>
      <c r="DX24" s="686"/>
      <c r="DY24" s="686"/>
      <c r="DZ24" s="686"/>
      <c r="EA24" s="686"/>
      <c r="EB24" s="686"/>
      <c r="EC24" s="704"/>
    </row>
    <row r="25" spans="2:133" ht="11.25" customHeight="1" x14ac:dyDescent="0.15">
      <c r="B25" s="624" t="s">
        <v>298</v>
      </c>
      <c r="C25" s="625"/>
      <c r="D25" s="625"/>
      <c r="E25" s="625"/>
      <c r="F25" s="625"/>
      <c r="G25" s="625"/>
      <c r="H25" s="625"/>
      <c r="I25" s="625"/>
      <c r="J25" s="625"/>
      <c r="K25" s="625"/>
      <c r="L25" s="625"/>
      <c r="M25" s="625"/>
      <c r="N25" s="625"/>
      <c r="O25" s="625"/>
      <c r="P25" s="625"/>
      <c r="Q25" s="626"/>
      <c r="R25" s="627">
        <v>19519570</v>
      </c>
      <c r="S25" s="628"/>
      <c r="T25" s="628"/>
      <c r="U25" s="628"/>
      <c r="V25" s="628"/>
      <c r="W25" s="628"/>
      <c r="X25" s="628"/>
      <c r="Y25" s="629"/>
      <c r="Z25" s="663">
        <v>35</v>
      </c>
      <c r="AA25" s="663"/>
      <c r="AB25" s="663"/>
      <c r="AC25" s="663"/>
      <c r="AD25" s="664">
        <v>18194078</v>
      </c>
      <c r="AE25" s="664"/>
      <c r="AF25" s="664"/>
      <c r="AG25" s="664"/>
      <c r="AH25" s="664"/>
      <c r="AI25" s="664"/>
      <c r="AJ25" s="664"/>
      <c r="AK25" s="664"/>
      <c r="AL25" s="630">
        <v>99.3</v>
      </c>
      <c r="AM25" s="631"/>
      <c r="AN25" s="631"/>
      <c r="AO25" s="665"/>
      <c r="AP25" s="624" t="s">
        <v>299</v>
      </c>
      <c r="AQ25" s="699"/>
      <c r="AR25" s="699"/>
      <c r="AS25" s="699"/>
      <c r="AT25" s="699"/>
      <c r="AU25" s="699"/>
      <c r="AV25" s="699"/>
      <c r="AW25" s="699"/>
      <c r="AX25" s="699"/>
      <c r="AY25" s="699"/>
      <c r="AZ25" s="699"/>
      <c r="BA25" s="699"/>
      <c r="BB25" s="699"/>
      <c r="BC25" s="699"/>
      <c r="BD25" s="699"/>
      <c r="BE25" s="699"/>
      <c r="BF25" s="700"/>
      <c r="BG25" s="627" t="s">
        <v>139</v>
      </c>
      <c r="BH25" s="628"/>
      <c r="BI25" s="628"/>
      <c r="BJ25" s="628"/>
      <c r="BK25" s="628"/>
      <c r="BL25" s="628"/>
      <c r="BM25" s="628"/>
      <c r="BN25" s="629"/>
      <c r="BO25" s="663" t="s">
        <v>140</v>
      </c>
      <c r="BP25" s="663"/>
      <c r="BQ25" s="663"/>
      <c r="BR25" s="663"/>
      <c r="BS25" s="664" t="s">
        <v>140</v>
      </c>
      <c r="BT25" s="664"/>
      <c r="BU25" s="664"/>
      <c r="BV25" s="664"/>
      <c r="BW25" s="664"/>
      <c r="BX25" s="664"/>
      <c r="BY25" s="664"/>
      <c r="BZ25" s="664"/>
      <c r="CA25" s="664"/>
      <c r="CB25" s="695"/>
      <c r="CD25" s="624" t="s">
        <v>300</v>
      </c>
      <c r="CE25" s="625"/>
      <c r="CF25" s="625"/>
      <c r="CG25" s="625"/>
      <c r="CH25" s="625"/>
      <c r="CI25" s="625"/>
      <c r="CJ25" s="625"/>
      <c r="CK25" s="625"/>
      <c r="CL25" s="625"/>
      <c r="CM25" s="625"/>
      <c r="CN25" s="625"/>
      <c r="CO25" s="625"/>
      <c r="CP25" s="625"/>
      <c r="CQ25" s="626"/>
      <c r="CR25" s="627">
        <v>6340224</v>
      </c>
      <c r="CS25" s="636"/>
      <c r="CT25" s="636"/>
      <c r="CU25" s="636"/>
      <c r="CV25" s="636"/>
      <c r="CW25" s="636"/>
      <c r="CX25" s="636"/>
      <c r="CY25" s="637"/>
      <c r="CZ25" s="630">
        <v>12</v>
      </c>
      <c r="DA25" s="638"/>
      <c r="DB25" s="638"/>
      <c r="DC25" s="639"/>
      <c r="DD25" s="633">
        <v>5999246</v>
      </c>
      <c r="DE25" s="636"/>
      <c r="DF25" s="636"/>
      <c r="DG25" s="636"/>
      <c r="DH25" s="636"/>
      <c r="DI25" s="636"/>
      <c r="DJ25" s="636"/>
      <c r="DK25" s="637"/>
      <c r="DL25" s="633">
        <v>5200370</v>
      </c>
      <c r="DM25" s="636"/>
      <c r="DN25" s="636"/>
      <c r="DO25" s="636"/>
      <c r="DP25" s="636"/>
      <c r="DQ25" s="636"/>
      <c r="DR25" s="636"/>
      <c r="DS25" s="636"/>
      <c r="DT25" s="636"/>
      <c r="DU25" s="636"/>
      <c r="DV25" s="637"/>
      <c r="DW25" s="630">
        <v>28</v>
      </c>
      <c r="DX25" s="638"/>
      <c r="DY25" s="638"/>
      <c r="DZ25" s="638"/>
      <c r="EA25" s="638"/>
      <c r="EB25" s="638"/>
      <c r="EC25" s="652"/>
    </row>
    <row r="26" spans="2:133" ht="11.25" customHeight="1" x14ac:dyDescent="0.15">
      <c r="B26" s="624" t="s">
        <v>301</v>
      </c>
      <c r="C26" s="625"/>
      <c r="D26" s="625"/>
      <c r="E26" s="625"/>
      <c r="F26" s="625"/>
      <c r="G26" s="625"/>
      <c r="H26" s="625"/>
      <c r="I26" s="625"/>
      <c r="J26" s="625"/>
      <c r="K26" s="625"/>
      <c r="L26" s="625"/>
      <c r="M26" s="625"/>
      <c r="N26" s="625"/>
      <c r="O26" s="625"/>
      <c r="P26" s="625"/>
      <c r="Q26" s="626"/>
      <c r="R26" s="627">
        <v>4022</v>
      </c>
      <c r="S26" s="628"/>
      <c r="T26" s="628"/>
      <c r="U26" s="628"/>
      <c r="V26" s="628"/>
      <c r="W26" s="628"/>
      <c r="X26" s="628"/>
      <c r="Y26" s="629"/>
      <c r="Z26" s="663">
        <v>0</v>
      </c>
      <c r="AA26" s="663"/>
      <c r="AB26" s="663"/>
      <c r="AC26" s="663"/>
      <c r="AD26" s="664">
        <v>4022</v>
      </c>
      <c r="AE26" s="664"/>
      <c r="AF26" s="664"/>
      <c r="AG26" s="664"/>
      <c r="AH26" s="664"/>
      <c r="AI26" s="664"/>
      <c r="AJ26" s="664"/>
      <c r="AK26" s="664"/>
      <c r="AL26" s="630">
        <v>0</v>
      </c>
      <c r="AM26" s="631"/>
      <c r="AN26" s="631"/>
      <c r="AO26" s="665"/>
      <c r="AP26" s="624" t="s">
        <v>302</v>
      </c>
      <c r="AQ26" s="699"/>
      <c r="AR26" s="699"/>
      <c r="AS26" s="699"/>
      <c r="AT26" s="699"/>
      <c r="AU26" s="699"/>
      <c r="AV26" s="699"/>
      <c r="AW26" s="699"/>
      <c r="AX26" s="699"/>
      <c r="AY26" s="699"/>
      <c r="AZ26" s="699"/>
      <c r="BA26" s="699"/>
      <c r="BB26" s="699"/>
      <c r="BC26" s="699"/>
      <c r="BD26" s="699"/>
      <c r="BE26" s="699"/>
      <c r="BF26" s="700"/>
      <c r="BG26" s="627" t="s">
        <v>140</v>
      </c>
      <c r="BH26" s="628"/>
      <c r="BI26" s="628"/>
      <c r="BJ26" s="628"/>
      <c r="BK26" s="628"/>
      <c r="BL26" s="628"/>
      <c r="BM26" s="628"/>
      <c r="BN26" s="629"/>
      <c r="BO26" s="663" t="s">
        <v>140</v>
      </c>
      <c r="BP26" s="663"/>
      <c r="BQ26" s="663"/>
      <c r="BR26" s="663"/>
      <c r="BS26" s="664" t="s">
        <v>139</v>
      </c>
      <c r="BT26" s="664"/>
      <c r="BU26" s="664"/>
      <c r="BV26" s="664"/>
      <c r="BW26" s="664"/>
      <c r="BX26" s="664"/>
      <c r="BY26" s="664"/>
      <c r="BZ26" s="664"/>
      <c r="CA26" s="664"/>
      <c r="CB26" s="695"/>
      <c r="CD26" s="624" t="s">
        <v>303</v>
      </c>
      <c r="CE26" s="625"/>
      <c r="CF26" s="625"/>
      <c r="CG26" s="625"/>
      <c r="CH26" s="625"/>
      <c r="CI26" s="625"/>
      <c r="CJ26" s="625"/>
      <c r="CK26" s="625"/>
      <c r="CL26" s="625"/>
      <c r="CM26" s="625"/>
      <c r="CN26" s="625"/>
      <c r="CO26" s="625"/>
      <c r="CP26" s="625"/>
      <c r="CQ26" s="626"/>
      <c r="CR26" s="627">
        <v>4208263</v>
      </c>
      <c r="CS26" s="628"/>
      <c r="CT26" s="628"/>
      <c r="CU26" s="628"/>
      <c r="CV26" s="628"/>
      <c r="CW26" s="628"/>
      <c r="CX26" s="628"/>
      <c r="CY26" s="629"/>
      <c r="CZ26" s="630">
        <v>8</v>
      </c>
      <c r="DA26" s="638"/>
      <c r="DB26" s="638"/>
      <c r="DC26" s="639"/>
      <c r="DD26" s="633">
        <v>3901980</v>
      </c>
      <c r="DE26" s="628"/>
      <c r="DF26" s="628"/>
      <c r="DG26" s="628"/>
      <c r="DH26" s="628"/>
      <c r="DI26" s="628"/>
      <c r="DJ26" s="628"/>
      <c r="DK26" s="629"/>
      <c r="DL26" s="633" t="s">
        <v>139</v>
      </c>
      <c r="DM26" s="628"/>
      <c r="DN26" s="628"/>
      <c r="DO26" s="628"/>
      <c r="DP26" s="628"/>
      <c r="DQ26" s="628"/>
      <c r="DR26" s="628"/>
      <c r="DS26" s="628"/>
      <c r="DT26" s="628"/>
      <c r="DU26" s="628"/>
      <c r="DV26" s="629"/>
      <c r="DW26" s="630" t="s">
        <v>140</v>
      </c>
      <c r="DX26" s="638"/>
      <c r="DY26" s="638"/>
      <c r="DZ26" s="638"/>
      <c r="EA26" s="638"/>
      <c r="EB26" s="638"/>
      <c r="EC26" s="652"/>
    </row>
    <row r="27" spans="2:133" ht="11.25" customHeight="1" x14ac:dyDescent="0.15">
      <c r="B27" s="624" t="s">
        <v>304</v>
      </c>
      <c r="C27" s="625"/>
      <c r="D27" s="625"/>
      <c r="E27" s="625"/>
      <c r="F27" s="625"/>
      <c r="G27" s="625"/>
      <c r="H27" s="625"/>
      <c r="I27" s="625"/>
      <c r="J27" s="625"/>
      <c r="K27" s="625"/>
      <c r="L27" s="625"/>
      <c r="M27" s="625"/>
      <c r="N27" s="625"/>
      <c r="O27" s="625"/>
      <c r="P27" s="625"/>
      <c r="Q27" s="626"/>
      <c r="R27" s="627">
        <v>77890</v>
      </c>
      <c r="S27" s="628"/>
      <c r="T27" s="628"/>
      <c r="U27" s="628"/>
      <c r="V27" s="628"/>
      <c r="W27" s="628"/>
      <c r="X27" s="628"/>
      <c r="Y27" s="629"/>
      <c r="Z27" s="663">
        <v>0.1</v>
      </c>
      <c r="AA27" s="663"/>
      <c r="AB27" s="663"/>
      <c r="AC27" s="663"/>
      <c r="AD27" s="664" t="s">
        <v>140</v>
      </c>
      <c r="AE27" s="664"/>
      <c r="AF27" s="664"/>
      <c r="AG27" s="664"/>
      <c r="AH27" s="664"/>
      <c r="AI27" s="664"/>
      <c r="AJ27" s="664"/>
      <c r="AK27" s="664"/>
      <c r="AL27" s="630" t="s">
        <v>140</v>
      </c>
      <c r="AM27" s="631"/>
      <c r="AN27" s="631"/>
      <c r="AO27" s="665"/>
      <c r="AP27" s="624" t="s">
        <v>305</v>
      </c>
      <c r="AQ27" s="625"/>
      <c r="AR27" s="625"/>
      <c r="AS27" s="625"/>
      <c r="AT27" s="625"/>
      <c r="AU27" s="625"/>
      <c r="AV27" s="625"/>
      <c r="AW27" s="625"/>
      <c r="AX27" s="625"/>
      <c r="AY27" s="625"/>
      <c r="AZ27" s="625"/>
      <c r="BA27" s="625"/>
      <c r="BB27" s="625"/>
      <c r="BC27" s="625"/>
      <c r="BD27" s="625"/>
      <c r="BE27" s="625"/>
      <c r="BF27" s="626"/>
      <c r="BG27" s="627">
        <v>7245969</v>
      </c>
      <c r="BH27" s="628"/>
      <c r="BI27" s="628"/>
      <c r="BJ27" s="628"/>
      <c r="BK27" s="628"/>
      <c r="BL27" s="628"/>
      <c r="BM27" s="628"/>
      <c r="BN27" s="629"/>
      <c r="BO27" s="663">
        <v>100</v>
      </c>
      <c r="BP27" s="663"/>
      <c r="BQ27" s="663"/>
      <c r="BR27" s="663"/>
      <c r="BS27" s="664" t="s">
        <v>139</v>
      </c>
      <c r="BT27" s="664"/>
      <c r="BU27" s="664"/>
      <c r="BV27" s="664"/>
      <c r="BW27" s="664"/>
      <c r="BX27" s="664"/>
      <c r="BY27" s="664"/>
      <c r="BZ27" s="664"/>
      <c r="CA27" s="664"/>
      <c r="CB27" s="695"/>
      <c r="CD27" s="624" t="s">
        <v>306</v>
      </c>
      <c r="CE27" s="625"/>
      <c r="CF27" s="625"/>
      <c r="CG27" s="625"/>
      <c r="CH27" s="625"/>
      <c r="CI27" s="625"/>
      <c r="CJ27" s="625"/>
      <c r="CK27" s="625"/>
      <c r="CL27" s="625"/>
      <c r="CM27" s="625"/>
      <c r="CN27" s="625"/>
      <c r="CO27" s="625"/>
      <c r="CP27" s="625"/>
      <c r="CQ27" s="626"/>
      <c r="CR27" s="627">
        <v>4978953</v>
      </c>
      <c r="CS27" s="636"/>
      <c r="CT27" s="636"/>
      <c r="CU27" s="636"/>
      <c r="CV27" s="636"/>
      <c r="CW27" s="636"/>
      <c r="CX27" s="636"/>
      <c r="CY27" s="637"/>
      <c r="CZ27" s="630">
        <v>9.4</v>
      </c>
      <c r="DA27" s="638"/>
      <c r="DB27" s="638"/>
      <c r="DC27" s="639"/>
      <c r="DD27" s="633">
        <v>1281760</v>
      </c>
      <c r="DE27" s="636"/>
      <c r="DF27" s="636"/>
      <c r="DG27" s="636"/>
      <c r="DH27" s="636"/>
      <c r="DI27" s="636"/>
      <c r="DJ27" s="636"/>
      <c r="DK27" s="637"/>
      <c r="DL27" s="633">
        <v>1224886</v>
      </c>
      <c r="DM27" s="636"/>
      <c r="DN27" s="636"/>
      <c r="DO27" s="636"/>
      <c r="DP27" s="636"/>
      <c r="DQ27" s="636"/>
      <c r="DR27" s="636"/>
      <c r="DS27" s="636"/>
      <c r="DT27" s="636"/>
      <c r="DU27" s="636"/>
      <c r="DV27" s="637"/>
      <c r="DW27" s="630">
        <v>6.6</v>
      </c>
      <c r="DX27" s="638"/>
      <c r="DY27" s="638"/>
      <c r="DZ27" s="638"/>
      <c r="EA27" s="638"/>
      <c r="EB27" s="638"/>
      <c r="EC27" s="652"/>
    </row>
    <row r="28" spans="2:133" ht="11.25" customHeight="1" x14ac:dyDescent="0.15">
      <c r="B28" s="624" t="s">
        <v>307</v>
      </c>
      <c r="C28" s="625"/>
      <c r="D28" s="625"/>
      <c r="E28" s="625"/>
      <c r="F28" s="625"/>
      <c r="G28" s="625"/>
      <c r="H28" s="625"/>
      <c r="I28" s="625"/>
      <c r="J28" s="625"/>
      <c r="K28" s="625"/>
      <c r="L28" s="625"/>
      <c r="M28" s="625"/>
      <c r="N28" s="625"/>
      <c r="O28" s="625"/>
      <c r="P28" s="625"/>
      <c r="Q28" s="626"/>
      <c r="R28" s="627">
        <v>757971</v>
      </c>
      <c r="S28" s="628"/>
      <c r="T28" s="628"/>
      <c r="U28" s="628"/>
      <c r="V28" s="628"/>
      <c r="W28" s="628"/>
      <c r="X28" s="628"/>
      <c r="Y28" s="629"/>
      <c r="Z28" s="663">
        <v>1.4</v>
      </c>
      <c r="AA28" s="663"/>
      <c r="AB28" s="663"/>
      <c r="AC28" s="663"/>
      <c r="AD28" s="664" t="s">
        <v>140</v>
      </c>
      <c r="AE28" s="664"/>
      <c r="AF28" s="664"/>
      <c r="AG28" s="664"/>
      <c r="AH28" s="664"/>
      <c r="AI28" s="664"/>
      <c r="AJ28" s="664"/>
      <c r="AK28" s="664"/>
      <c r="AL28" s="630" t="s">
        <v>140</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308</v>
      </c>
      <c r="CE28" s="625"/>
      <c r="CF28" s="625"/>
      <c r="CG28" s="625"/>
      <c r="CH28" s="625"/>
      <c r="CI28" s="625"/>
      <c r="CJ28" s="625"/>
      <c r="CK28" s="625"/>
      <c r="CL28" s="625"/>
      <c r="CM28" s="625"/>
      <c r="CN28" s="625"/>
      <c r="CO28" s="625"/>
      <c r="CP28" s="625"/>
      <c r="CQ28" s="626"/>
      <c r="CR28" s="627">
        <v>3243465</v>
      </c>
      <c r="CS28" s="628"/>
      <c r="CT28" s="628"/>
      <c r="CU28" s="628"/>
      <c r="CV28" s="628"/>
      <c r="CW28" s="628"/>
      <c r="CX28" s="628"/>
      <c r="CY28" s="629"/>
      <c r="CZ28" s="630">
        <v>6.1</v>
      </c>
      <c r="DA28" s="638"/>
      <c r="DB28" s="638"/>
      <c r="DC28" s="639"/>
      <c r="DD28" s="633">
        <v>3165525</v>
      </c>
      <c r="DE28" s="628"/>
      <c r="DF28" s="628"/>
      <c r="DG28" s="628"/>
      <c r="DH28" s="628"/>
      <c r="DI28" s="628"/>
      <c r="DJ28" s="628"/>
      <c r="DK28" s="629"/>
      <c r="DL28" s="633">
        <v>3096785</v>
      </c>
      <c r="DM28" s="628"/>
      <c r="DN28" s="628"/>
      <c r="DO28" s="628"/>
      <c r="DP28" s="628"/>
      <c r="DQ28" s="628"/>
      <c r="DR28" s="628"/>
      <c r="DS28" s="628"/>
      <c r="DT28" s="628"/>
      <c r="DU28" s="628"/>
      <c r="DV28" s="629"/>
      <c r="DW28" s="630">
        <v>16.7</v>
      </c>
      <c r="DX28" s="638"/>
      <c r="DY28" s="638"/>
      <c r="DZ28" s="638"/>
      <c r="EA28" s="638"/>
      <c r="EB28" s="638"/>
      <c r="EC28" s="652"/>
    </row>
    <row r="29" spans="2:133" ht="11.25" customHeight="1" x14ac:dyDescent="0.15">
      <c r="B29" s="624" t="s">
        <v>309</v>
      </c>
      <c r="C29" s="625"/>
      <c r="D29" s="625"/>
      <c r="E29" s="625"/>
      <c r="F29" s="625"/>
      <c r="G29" s="625"/>
      <c r="H29" s="625"/>
      <c r="I29" s="625"/>
      <c r="J29" s="625"/>
      <c r="K29" s="625"/>
      <c r="L29" s="625"/>
      <c r="M29" s="625"/>
      <c r="N29" s="625"/>
      <c r="O29" s="625"/>
      <c r="P29" s="625"/>
      <c r="Q29" s="626"/>
      <c r="R29" s="627">
        <v>238583</v>
      </c>
      <c r="S29" s="628"/>
      <c r="T29" s="628"/>
      <c r="U29" s="628"/>
      <c r="V29" s="628"/>
      <c r="W29" s="628"/>
      <c r="X29" s="628"/>
      <c r="Y29" s="629"/>
      <c r="Z29" s="663">
        <v>0.4</v>
      </c>
      <c r="AA29" s="663"/>
      <c r="AB29" s="663"/>
      <c r="AC29" s="663"/>
      <c r="AD29" s="664" t="s">
        <v>139</v>
      </c>
      <c r="AE29" s="664"/>
      <c r="AF29" s="664"/>
      <c r="AG29" s="664"/>
      <c r="AH29" s="664"/>
      <c r="AI29" s="664"/>
      <c r="AJ29" s="664"/>
      <c r="AK29" s="664"/>
      <c r="AL29" s="630" t="s">
        <v>139</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310</v>
      </c>
      <c r="CE29" s="641"/>
      <c r="CF29" s="624" t="s">
        <v>72</v>
      </c>
      <c r="CG29" s="625"/>
      <c r="CH29" s="625"/>
      <c r="CI29" s="625"/>
      <c r="CJ29" s="625"/>
      <c r="CK29" s="625"/>
      <c r="CL29" s="625"/>
      <c r="CM29" s="625"/>
      <c r="CN29" s="625"/>
      <c r="CO29" s="625"/>
      <c r="CP29" s="625"/>
      <c r="CQ29" s="626"/>
      <c r="CR29" s="627">
        <v>3243461</v>
      </c>
      <c r="CS29" s="636"/>
      <c r="CT29" s="636"/>
      <c r="CU29" s="636"/>
      <c r="CV29" s="636"/>
      <c r="CW29" s="636"/>
      <c r="CX29" s="636"/>
      <c r="CY29" s="637"/>
      <c r="CZ29" s="630">
        <v>6.1</v>
      </c>
      <c r="DA29" s="638"/>
      <c r="DB29" s="638"/>
      <c r="DC29" s="639"/>
      <c r="DD29" s="633">
        <v>3165521</v>
      </c>
      <c r="DE29" s="636"/>
      <c r="DF29" s="636"/>
      <c r="DG29" s="636"/>
      <c r="DH29" s="636"/>
      <c r="DI29" s="636"/>
      <c r="DJ29" s="636"/>
      <c r="DK29" s="637"/>
      <c r="DL29" s="633">
        <v>3096781</v>
      </c>
      <c r="DM29" s="636"/>
      <c r="DN29" s="636"/>
      <c r="DO29" s="636"/>
      <c r="DP29" s="636"/>
      <c r="DQ29" s="636"/>
      <c r="DR29" s="636"/>
      <c r="DS29" s="636"/>
      <c r="DT29" s="636"/>
      <c r="DU29" s="636"/>
      <c r="DV29" s="637"/>
      <c r="DW29" s="630">
        <v>16.7</v>
      </c>
      <c r="DX29" s="638"/>
      <c r="DY29" s="638"/>
      <c r="DZ29" s="638"/>
      <c r="EA29" s="638"/>
      <c r="EB29" s="638"/>
      <c r="EC29" s="652"/>
    </row>
    <row r="30" spans="2:133" ht="11.25" customHeight="1" x14ac:dyDescent="0.15">
      <c r="B30" s="624" t="s">
        <v>311</v>
      </c>
      <c r="C30" s="625"/>
      <c r="D30" s="625"/>
      <c r="E30" s="625"/>
      <c r="F30" s="625"/>
      <c r="G30" s="625"/>
      <c r="H30" s="625"/>
      <c r="I30" s="625"/>
      <c r="J30" s="625"/>
      <c r="K30" s="625"/>
      <c r="L30" s="625"/>
      <c r="M30" s="625"/>
      <c r="N30" s="625"/>
      <c r="O30" s="625"/>
      <c r="P30" s="625"/>
      <c r="Q30" s="626"/>
      <c r="R30" s="627">
        <v>13557886</v>
      </c>
      <c r="S30" s="628"/>
      <c r="T30" s="628"/>
      <c r="U30" s="628"/>
      <c r="V30" s="628"/>
      <c r="W30" s="628"/>
      <c r="X30" s="628"/>
      <c r="Y30" s="629"/>
      <c r="Z30" s="663">
        <v>24.3</v>
      </c>
      <c r="AA30" s="663"/>
      <c r="AB30" s="663"/>
      <c r="AC30" s="663"/>
      <c r="AD30" s="664" t="s">
        <v>259</v>
      </c>
      <c r="AE30" s="664"/>
      <c r="AF30" s="664"/>
      <c r="AG30" s="664"/>
      <c r="AH30" s="664"/>
      <c r="AI30" s="664"/>
      <c r="AJ30" s="664"/>
      <c r="AK30" s="664"/>
      <c r="AL30" s="630" t="s">
        <v>140</v>
      </c>
      <c r="AM30" s="631"/>
      <c r="AN30" s="631"/>
      <c r="AO30" s="665"/>
      <c r="AP30" s="679" t="s">
        <v>228</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24" t="s">
        <v>314</v>
      </c>
      <c r="CG30" s="625"/>
      <c r="CH30" s="625"/>
      <c r="CI30" s="625"/>
      <c r="CJ30" s="625"/>
      <c r="CK30" s="625"/>
      <c r="CL30" s="625"/>
      <c r="CM30" s="625"/>
      <c r="CN30" s="625"/>
      <c r="CO30" s="625"/>
      <c r="CP30" s="625"/>
      <c r="CQ30" s="626"/>
      <c r="CR30" s="627">
        <v>3126316</v>
      </c>
      <c r="CS30" s="628"/>
      <c r="CT30" s="628"/>
      <c r="CU30" s="628"/>
      <c r="CV30" s="628"/>
      <c r="CW30" s="628"/>
      <c r="CX30" s="628"/>
      <c r="CY30" s="629"/>
      <c r="CZ30" s="630">
        <v>5.9</v>
      </c>
      <c r="DA30" s="638"/>
      <c r="DB30" s="638"/>
      <c r="DC30" s="639"/>
      <c r="DD30" s="633">
        <v>3048376</v>
      </c>
      <c r="DE30" s="628"/>
      <c r="DF30" s="628"/>
      <c r="DG30" s="628"/>
      <c r="DH30" s="628"/>
      <c r="DI30" s="628"/>
      <c r="DJ30" s="628"/>
      <c r="DK30" s="629"/>
      <c r="DL30" s="633">
        <v>2980013</v>
      </c>
      <c r="DM30" s="628"/>
      <c r="DN30" s="628"/>
      <c r="DO30" s="628"/>
      <c r="DP30" s="628"/>
      <c r="DQ30" s="628"/>
      <c r="DR30" s="628"/>
      <c r="DS30" s="628"/>
      <c r="DT30" s="628"/>
      <c r="DU30" s="628"/>
      <c r="DV30" s="629"/>
      <c r="DW30" s="630">
        <v>16</v>
      </c>
      <c r="DX30" s="638"/>
      <c r="DY30" s="638"/>
      <c r="DZ30" s="638"/>
      <c r="EA30" s="638"/>
      <c r="EB30" s="638"/>
      <c r="EC30" s="652"/>
    </row>
    <row r="31" spans="2:133" ht="11.25" customHeight="1" x14ac:dyDescent="0.15">
      <c r="B31" s="696" t="s">
        <v>315</v>
      </c>
      <c r="C31" s="697"/>
      <c r="D31" s="697"/>
      <c r="E31" s="697"/>
      <c r="F31" s="697"/>
      <c r="G31" s="697"/>
      <c r="H31" s="697"/>
      <c r="I31" s="697"/>
      <c r="J31" s="697"/>
      <c r="K31" s="697"/>
      <c r="L31" s="697"/>
      <c r="M31" s="697"/>
      <c r="N31" s="697"/>
      <c r="O31" s="697"/>
      <c r="P31" s="697"/>
      <c r="Q31" s="698"/>
      <c r="R31" s="627" t="s">
        <v>140</v>
      </c>
      <c r="S31" s="628"/>
      <c r="T31" s="628"/>
      <c r="U31" s="628"/>
      <c r="V31" s="628"/>
      <c r="W31" s="628"/>
      <c r="X31" s="628"/>
      <c r="Y31" s="629"/>
      <c r="Z31" s="663" t="s">
        <v>140</v>
      </c>
      <c r="AA31" s="663"/>
      <c r="AB31" s="663"/>
      <c r="AC31" s="663"/>
      <c r="AD31" s="664" t="s">
        <v>259</v>
      </c>
      <c r="AE31" s="664"/>
      <c r="AF31" s="664"/>
      <c r="AG31" s="664"/>
      <c r="AH31" s="664"/>
      <c r="AI31" s="664"/>
      <c r="AJ31" s="664"/>
      <c r="AK31" s="664"/>
      <c r="AL31" s="630" t="s">
        <v>140</v>
      </c>
      <c r="AM31" s="631"/>
      <c r="AN31" s="631"/>
      <c r="AO31" s="665"/>
      <c r="AP31" s="688" t="s">
        <v>316</v>
      </c>
      <c r="AQ31" s="689"/>
      <c r="AR31" s="689"/>
      <c r="AS31" s="689"/>
      <c r="AT31" s="690" t="s">
        <v>317</v>
      </c>
      <c r="AU31" s="218"/>
      <c r="AV31" s="218"/>
      <c r="AW31" s="218"/>
      <c r="AX31" s="676" t="s">
        <v>190</v>
      </c>
      <c r="AY31" s="677"/>
      <c r="AZ31" s="677"/>
      <c r="BA31" s="677"/>
      <c r="BB31" s="677"/>
      <c r="BC31" s="677"/>
      <c r="BD31" s="677"/>
      <c r="BE31" s="677"/>
      <c r="BF31" s="678"/>
      <c r="BG31" s="684">
        <v>98.9</v>
      </c>
      <c r="BH31" s="685"/>
      <c r="BI31" s="685"/>
      <c r="BJ31" s="685"/>
      <c r="BK31" s="685"/>
      <c r="BL31" s="685"/>
      <c r="BM31" s="686">
        <v>94.8</v>
      </c>
      <c r="BN31" s="685"/>
      <c r="BO31" s="685"/>
      <c r="BP31" s="685"/>
      <c r="BQ31" s="687"/>
      <c r="BR31" s="684">
        <v>98.9</v>
      </c>
      <c r="BS31" s="685"/>
      <c r="BT31" s="685"/>
      <c r="BU31" s="685"/>
      <c r="BV31" s="685"/>
      <c r="BW31" s="685"/>
      <c r="BX31" s="686">
        <v>94.6</v>
      </c>
      <c r="BY31" s="685"/>
      <c r="BZ31" s="685"/>
      <c r="CA31" s="685"/>
      <c r="CB31" s="687"/>
      <c r="CD31" s="642"/>
      <c r="CE31" s="643"/>
      <c r="CF31" s="624" t="s">
        <v>318</v>
      </c>
      <c r="CG31" s="625"/>
      <c r="CH31" s="625"/>
      <c r="CI31" s="625"/>
      <c r="CJ31" s="625"/>
      <c r="CK31" s="625"/>
      <c r="CL31" s="625"/>
      <c r="CM31" s="625"/>
      <c r="CN31" s="625"/>
      <c r="CO31" s="625"/>
      <c r="CP31" s="625"/>
      <c r="CQ31" s="626"/>
      <c r="CR31" s="627">
        <v>117145</v>
      </c>
      <c r="CS31" s="636"/>
      <c r="CT31" s="636"/>
      <c r="CU31" s="636"/>
      <c r="CV31" s="636"/>
      <c r="CW31" s="636"/>
      <c r="CX31" s="636"/>
      <c r="CY31" s="637"/>
      <c r="CZ31" s="630">
        <v>0.2</v>
      </c>
      <c r="DA31" s="638"/>
      <c r="DB31" s="638"/>
      <c r="DC31" s="639"/>
      <c r="DD31" s="633">
        <v>117145</v>
      </c>
      <c r="DE31" s="636"/>
      <c r="DF31" s="636"/>
      <c r="DG31" s="636"/>
      <c r="DH31" s="636"/>
      <c r="DI31" s="636"/>
      <c r="DJ31" s="636"/>
      <c r="DK31" s="637"/>
      <c r="DL31" s="633">
        <v>116768</v>
      </c>
      <c r="DM31" s="636"/>
      <c r="DN31" s="636"/>
      <c r="DO31" s="636"/>
      <c r="DP31" s="636"/>
      <c r="DQ31" s="636"/>
      <c r="DR31" s="636"/>
      <c r="DS31" s="636"/>
      <c r="DT31" s="636"/>
      <c r="DU31" s="636"/>
      <c r="DV31" s="637"/>
      <c r="DW31" s="630">
        <v>0.6</v>
      </c>
      <c r="DX31" s="638"/>
      <c r="DY31" s="638"/>
      <c r="DZ31" s="638"/>
      <c r="EA31" s="638"/>
      <c r="EB31" s="638"/>
      <c r="EC31" s="652"/>
    </row>
    <row r="32" spans="2:133" ht="11.25" customHeight="1" x14ac:dyDescent="0.15">
      <c r="B32" s="624" t="s">
        <v>319</v>
      </c>
      <c r="C32" s="625"/>
      <c r="D32" s="625"/>
      <c r="E32" s="625"/>
      <c r="F32" s="625"/>
      <c r="G32" s="625"/>
      <c r="H32" s="625"/>
      <c r="I32" s="625"/>
      <c r="J32" s="625"/>
      <c r="K32" s="625"/>
      <c r="L32" s="625"/>
      <c r="M32" s="625"/>
      <c r="N32" s="625"/>
      <c r="O32" s="625"/>
      <c r="P32" s="625"/>
      <c r="Q32" s="626"/>
      <c r="R32" s="627">
        <v>1796540</v>
      </c>
      <c r="S32" s="628"/>
      <c r="T32" s="628"/>
      <c r="U32" s="628"/>
      <c r="V32" s="628"/>
      <c r="W32" s="628"/>
      <c r="X32" s="628"/>
      <c r="Y32" s="629"/>
      <c r="Z32" s="663">
        <v>3.2</v>
      </c>
      <c r="AA32" s="663"/>
      <c r="AB32" s="663"/>
      <c r="AC32" s="663"/>
      <c r="AD32" s="664" t="s">
        <v>140</v>
      </c>
      <c r="AE32" s="664"/>
      <c r="AF32" s="664"/>
      <c r="AG32" s="664"/>
      <c r="AH32" s="664"/>
      <c r="AI32" s="664"/>
      <c r="AJ32" s="664"/>
      <c r="AK32" s="664"/>
      <c r="AL32" s="630" t="s">
        <v>139</v>
      </c>
      <c r="AM32" s="631"/>
      <c r="AN32" s="631"/>
      <c r="AO32" s="665"/>
      <c r="AP32" s="666"/>
      <c r="AQ32" s="667"/>
      <c r="AR32" s="667"/>
      <c r="AS32" s="667"/>
      <c r="AT32" s="691"/>
      <c r="AU32" s="214" t="s">
        <v>320</v>
      </c>
      <c r="AX32" s="624" t="s">
        <v>321</v>
      </c>
      <c r="AY32" s="625"/>
      <c r="AZ32" s="625"/>
      <c r="BA32" s="625"/>
      <c r="BB32" s="625"/>
      <c r="BC32" s="625"/>
      <c r="BD32" s="625"/>
      <c r="BE32" s="625"/>
      <c r="BF32" s="626"/>
      <c r="BG32" s="683">
        <v>98.9</v>
      </c>
      <c r="BH32" s="636"/>
      <c r="BI32" s="636"/>
      <c r="BJ32" s="636"/>
      <c r="BK32" s="636"/>
      <c r="BL32" s="636"/>
      <c r="BM32" s="631">
        <v>95.1</v>
      </c>
      <c r="BN32" s="636"/>
      <c r="BO32" s="636"/>
      <c r="BP32" s="636"/>
      <c r="BQ32" s="661"/>
      <c r="BR32" s="683">
        <v>99</v>
      </c>
      <c r="BS32" s="636"/>
      <c r="BT32" s="636"/>
      <c r="BU32" s="636"/>
      <c r="BV32" s="636"/>
      <c r="BW32" s="636"/>
      <c r="BX32" s="631">
        <v>95</v>
      </c>
      <c r="BY32" s="636"/>
      <c r="BZ32" s="636"/>
      <c r="CA32" s="636"/>
      <c r="CB32" s="661"/>
      <c r="CD32" s="644"/>
      <c r="CE32" s="645"/>
      <c r="CF32" s="624" t="s">
        <v>322</v>
      </c>
      <c r="CG32" s="625"/>
      <c r="CH32" s="625"/>
      <c r="CI32" s="625"/>
      <c r="CJ32" s="625"/>
      <c r="CK32" s="625"/>
      <c r="CL32" s="625"/>
      <c r="CM32" s="625"/>
      <c r="CN32" s="625"/>
      <c r="CO32" s="625"/>
      <c r="CP32" s="625"/>
      <c r="CQ32" s="626"/>
      <c r="CR32" s="627">
        <v>4</v>
      </c>
      <c r="CS32" s="628"/>
      <c r="CT32" s="628"/>
      <c r="CU32" s="628"/>
      <c r="CV32" s="628"/>
      <c r="CW32" s="628"/>
      <c r="CX32" s="628"/>
      <c r="CY32" s="629"/>
      <c r="CZ32" s="630">
        <v>0</v>
      </c>
      <c r="DA32" s="638"/>
      <c r="DB32" s="638"/>
      <c r="DC32" s="639"/>
      <c r="DD32" s="633">
        <v>4</v>
      </c>
      <c r="DE32" s="628"/>
      <c r="DF32" s="628"/>
      <c r="DG32" s="628"/>
      <c r="DH32" s="628"/>
      <c r="DI32" s="628"/>
      <c r="DJ32" s="628"/>
      <c r="DK32" s="629"/>
      <c r="DL32" s="633">
        <v>4</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323</v>
      </c>
      <c r="C33" s="625"/>
      <c r="D33" s="625"/>
      <c r="E33" s="625"/>
      <c r="F33" s="625"/>
      <c r="G33" s="625"/>
      <c r="H33" s="625"/>
      <c r="I33" s="625"/>
      <c r="J33" s="625"/>
      <c r="K33" s="625"/>
      <c r="L33" s="625"/>
      <c r="M33" s="625"/>
      <c r="N33" s="625"/>
      <c r="O33" s="625"/>
      <c r="P33" s="625"/>
      <c r="Q33" s="626"/>
      <c r="R33" s="627">
        <v>486321</v>
      </c>
      <c r="S33" s="628"/>
      <c r="T33" s="628"/>
      <c r="U33" s="628"/>
      <c r="V33" s="628"/>
      <c r="W33" s="628"/>
      <c r="X33" s="628"/>
      <c r="Y33" s="629"/>
      <c r="Z33" s="663">
        <v>0.9</v>
      </c>
      <c r="AA33" s="663"/>
      <c r="AB33" s="663"/>
      <c r="AC33" s="663"/>
      <c r="AD33" s="664">
        <v>102068</v>
      </c>
      <c r="AE33" s="664"/>
      <c r="AF33" s="664"/>
      <c r="AG33" s="664"/>
      <c r="AH33" s="664"/>
      <c r="AI33" s="664"/>
      <c r="AJ33" s="664"/>
      <c r="AK33" s="664"/>
      <c r="AL33" s="630">
        <v>0.6</v>
      </c>
      <c r="AM33" s="631"/>
      <c r="AN33" s="631"/>
      <c r="AO33" s="665"/>
      <c r="AP33" s="668"/>
      <c r="AQ33" s="669"/>
      <c r="AR33" s="669"/>
      <c r="AS33" s="669"/>
      <c r="AT33" s="692"/>
      <c r="AU33" s="219"/>
      <c r="AV33" s="219"/>
      <c r="AW33" s="219"/>
      <c r="AX33" s="608" t="s">
        <v>324</v>
      </c>
      <c r="AY33" s="609"/>
      <c r="AZ33" s="609"/>
      <c r="BA33" s="609"/>
      <c r="BB33" s="609"/>
      <c r="BC33" s="609"/>
      <c r="BD33" s="609"/>
      <c r="BE33" s="609"/>
      <c r="BF33" s="610"/>
      <c r="BG33" s="682">
        <v>98.8</v>
      </c>
      <c r="BH33" s="612"/>
      <c r="BI33" s="612"/>
      <c r="BJ33" s="612"/>
      <c r="BK33" s="612"/>
      <c r="BL33" s="612"/>
      <c r="BM33" s="656">
        <v>94</v>
      </c>
      <c r="BN33" s="612"/>
      <c r="BO33" s="612"/>
      <c r="BP33" s="612"/>
      <c r="BQ33" s="650"/>
      <c r="BR33" s="682">
        <v>98.7</v>
      </c>
      <c r="BS33" s="612"/>
      <c r="BT33" s="612"/>
      <c r="BU33" s="612"/>
      <c r="BV33" s="612"/>
      <c r="BW33" s="612"/>
      <c r="BX33" s="656">
        <v>93.6</v>
      </c>
      <c r="BY33" s="612"/>
      <c r="BZ33" s="612"/>
      <c r="CA33" s="612"/>
      <c r="CB33" s="650"/>
      <c r="CD33" s="624" t="s">
        <v>325</v>
      </c>
      <c r="CE33" s="625"/>
      <c r="CF33" s="625"/>
      <c r="CG33" s="625"/>
      <c r="CH33" s="625"/>
      <c r="CI33" s="625"/>
      <c r="CJ33" s="625"/>
      <c r="CK33" s="625"/>
      <c r="CL33" s="625"/>
      <c r="CM33" s="625"/>
      <c r="CN33" s="625"/>
      <c r="CO33" s="625"/>
      <c r="CP33" s="625"/>
      <c r="CQ33" s="626"/>
      <c r="CR33" s="627">
        <v>25589071</v>
      </c>
      <c r="CS33" s="636"/>
      <c r="CT33" s="636"/>
      <c r="CU33" s="636"/>
      <c r="CV33" s="636"/>
      <c r="CW33" s="636"/>
      <c r="CX33" s="636"/>
      <c r="CY33" s="637"/>
      <c r="CZ33" s="630">
        <v>48.5</v>
      </c>
      <c r="DA33" s="638"/>
      <c r="DB33" s="638"/>
      <c r="DC33" s="639"/>
      <c r="DD33" s="633">
        <v>21061246</v>
      </c>
      <c r="DE33" s="636"/>
      <c r="DF33" s="636"/>
      <c r="DG33" s="636"/>
      <c r="DH33" s="636"/>
      <c r="DI33" s="636"/>
      <c r="DJ33" s="636"/>
      <c r="DK33" s="637"/>
      <c r="DL33" s="633">
        <v>8947097</v>
      </c>
      <c r="DM33" s="636"/>
      <c r="DN33" s="636"/>
      <c r="DO33" s="636"/>
      <c r="DP33" s="636"/>
      <c r="DQ33" s="636"/>
      <c r="DR33" s="636"/>
      <c r="DS33" s="636"/>
      <c r="DT33" s="636"/>
      <c r="DU33" s="636"/>
      <c r="DV33" s="637"/>
      <c r="DW33" s="630">
        <v>48.1</v>
      </c>
      <c r="DX33" s="638"/>
      <c r="DY33" s="638"/>
      <c r="DZ33" s="638"/>
      <c r="EA33" s="638"/>
      <c r="EB33" s="638"/>
      <c r="EC33" s="652"/>
    </row>
    <row r="34" spans="2:133" ht="11.25" customHeight="1" x14ac:dyDescent="0.15">
      <c r="B34" s="624" t="s">
        <v>326</v>
      </c>
      <c r="C34" s="625"/>
      <c r="D34" s="625"/>
      <c r="E34" s="625"/>
      <c r="F34" s="625"/>
      <c r="G34" s="625"/>
      <c r="H34" s="625"/>
      <c r="I34" s="625"/>
      <c r="J34" s="625"/>
      <c r="K34" s="625"/>
      <c r="L34" s="625"/>
      <c r="M34" s="625"/>
      <c r="N34" s="625"/>
      <c r="O34" s="625"/>
      <c r="P34" s="625"/>
      <c r="Q34" s="626"/>
      <c r="R34" s="627">
        <v>4952549</v>
      </c>
      <c r="S34" s="628"/>
      <c r="T34" s="628"/>
      <c r="U34" s="628"/>
      <c r="V34" s="628"/>
      <c r="W34" s="628"/>
      <c r="X34" s="628"/>
      <c r="Y34" s="629"/>
      <c r="Z34" s="663">
        <v>8.9</v>
      </c>
      <c r="AA34" s="663"/>
      <c r="AB34" s="663"/>
      <c r="AC34" s="663"/>
      <c r="AD34" s="664" t="s">
        <v>259</v>
      </c>
      <c r="AE34" s="664"/>
      <c r="AF34" s="664"/>
      <c r="AG34" s="664"/>
      <c r="AH34" s="664"/>
      <c r="AI34" s="664"/>
      <c r="AJ34" s="664"/>
      <c r="AK34" s="664"/>
      <c r="AL34" s="630" t="s">
        <v>140</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327</v>
      </c>
      <c r="CE34" s="625"/>
      <c r="CF34" s="625"/>
      <c r="CG34" s="625"/>
      <c r="CH34" s="625"/>
      <c r="CI34" s="625"/>
      <c r="CJ34" s="625"/>
      <c r="CK34" s="625"/>
      <c r="CL34" s="625"/>
      <c r="CM34" s="625"/>
      <c r="CN34" s="625"/>
      <c r="CO34" s="625"/>
      <c r="CP34" s="625"/>
      <c r="CQ34" s="626"/>
      <c r="CR34" s="627">
        <v>7467316</v>
      </c>
      <c r="CS34" s="628"/>
      <c r="CT34" s="628"/>
      <c r="CU34" s="628"/>
      <c r="CV34" s="628"/>
      <c r="CW34" s="628"/>
      <c r="CX34" s="628"/>
      <c r="CY34" s="629"/>
      <c r="CZ34" s="630">
        <v>14.1</v>
      </c>
      <c r="DA34" s="638"/>
      <c r="DB34" s="638"/>
      <c r="DC34" s="639"/>
      <c r="DD34" s="633">
        <v>4977014</v>
      </c>
      <c r="DE34" s="628"/>
      <c r="DF34" s="628"/>
      <c r="DG34" s="628"/>
      <c r="DH34" s="628"/>
      <c r="DI34" s="628"/>
      <c r="DJ34" s="628"/>
      <c r="DK34" s="629"/>
      <c r="DL34" s="633">
        <v>2814797</v>
      </c>
      <c r="DM34" s="628"/>
      <c r="DN34" s="628"/>
      <c r="DO34" s="628"/>
      <c r="DP34" s="628"/>
      <c r="DQ34" s="628"/>
      <c r="DR34" s="628"/>
      <c r="DS34" s="628"/>
      <c r="DT34" s="628"/>
      <c r="DU34" s="628"/>
      <c r="DV34" s="629"/>
      <c r="DW34" s="630">
        <v>15.1</v>
      </c>
      <c r="DX34" s="638"/>
      <c r="DY34" s="638"/>
      <c r="DZ34" s="638"/>
      <c r="EA34" s="638"/>
      <c r="EB34" s="638"/>
      <c r="EC34" s="652"/>
    </row>
    <row r="35" spans="2:133" ht="11.25" customHeight="1" x14ac:dyDescent="0.15">
      <c r="B35" s="624" t="s">
        <v>328</v>
      </c>
      <c r="C35" s="625"/>
      <c r="D35" s="625"/>
      <c r="E35" s="625"/>
      <c r="F35" s="625"/>
      <c r="G35" s="625"/>
      <c r="H35" s="625"/>
      <c r="I35" s="625"/>
      <c r="J35" s="625"/>
      <c r="K35" s="625"/>
      <c r="L35" s="625"/>
      <c r="M35" s="625"/>
      <c r="N35" s="625"/>
      <c r="O35" s="625"/>
      <c r="P35" s="625"/>
      <c r="Q35" s="626"/>
      <c r="R35" s="627">
        <v>3845383</v>
      </c>
      <c r="S35" s="628"/>
      <c r="T35" s="628"/>
      <c r="U35" s="628"/>
      <c r="V35" s="628"/>
      <c r="W35" s="628"/>
      <c r="X35" s="628"/>
      <c r="Y35" s="629"/>
      <c r="Z35" s="663">
        <v>6.9</v>
      </c>
      <c r="AA35" s="663"/>
      <c r="AB35" s="663"/>
      <c r="AC35" s="663"/>
      <c r="AD35" s="664" t="s">
        <v>139</v>
      </c>
      <c r="AE35" s="664"/>
      <c r="AF35" s="664"/>
      <c r="AG35" s="664"/>
      <c r="AH35" s="664"/>
      <c r="AI35" s="664"/>
      <c r="AJ35" s="664"/>
      <c r="AK35" s="664"/>
      <c r="AL35" s="630" t="s">
        <v>140</v>
      </c>
      <c r="AM35" s="631"/>
      <c r="AN35" s="631"/>
      <c r="AO35" s="665"/>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331</v>
      </c>
      <c r="CE35" s="625"/>
      <c r="CF35" s="625"/>
      <c r="CG35" s="625"/>
      <c r="CH35" s="625"/>
      <c r="CI35" s="625"/>
      <c r="CJ35" s="625"/>
      <c r="CK35" s="625"/>
      <c r="CL35" s="625"/>
      <c r="CM35" s="625"/>
      <c r="CN35" s="625"/>
      <c r="CO35" s="625"/>
      <c r="CP35" s="625"/>
      <c r="CQ35" s="626"/>
      <c r="CR35" s="627">
        <v>488164</v>
      </c>
      <c r="CS35" s="636"/>
      <c r="CT35" s="636"/>
      <c r="CU35" s="636"/>
      <c r="CV35" s="636"/>
      <c r="CW35" s="636"/>
      <c r="CX35" s="636"/>
      <c r="CY35" s="637"/>
      <c r="CZ35" s="630">
        <v>0.9</v>
      </c>
      <c r="DA35" s="638"/>
      <c r="DB35" s="638"/>
      <c r="DC35" s="639"/>
      <c r="DD35" s="633">
        <v>372873</v>
      </c>
      <c r="DE35" s="636"/>
      <c r="DF35" s="636"/>
      <c r="DG35" s="636"/>
      <c r="DH35" s="636"/>
      <c r="DI35" s="636"/>
      <c r="DJ35" s="636"/>
      <c r="DK35" s="637"/>
      <c r="DL35" s="633">
        <v>371971</v>
      </c>
      <c r="DM35" s="636"/>
      <c r="DN35" s="636"/>
      <c r="DO35" s="636"/>
      <c r="DP35" s="636"/>
      <c r="DQ35" s="636"/>
      <c r="DR35" s="636"/>
      <c r="DS35" s="636"/>
      <c r="DT35" s="636"/>
      <c r="DU35" s="636"/>
      <c r="DV35" s="637"/>
      <c r="DW35" s="630">
        <v>2</v>
      </c>
      <c r="DX35" s="638"/>
      <c r="DY35" s="638"/>
      <c r="DZ35" s="638"/>
      <c r="EA35" s="638"/>
      <c r="EB35" s="638"/>
      <c r="EC35" s="652"/>
    </row>
    <row r="36" spans="2:133" ht="11.25" customHeight="1" x14ac:dyDescent="0.15">
      <c r="B36" s="624" t="s">
        <v>332</v>
      </c>
      <c r="C36" s="625"/>
      <c r="D36" s="625"/>
      <c r="E36" s="625"/>
      <c r="F36" s="625"/>
      <c r="G36" s="625"/>
      <c r="H36" s="625"/>
      <c r="I36" s="625"/>
      <c r="J36" s="625"/>
      <c r="K36" s="625"/>
      <c r="L36" s="625"/>
      <c r="M36" s="625"/>
      <c r="N36" s="625"/>
      <c r="O36" s="625"/>
      <c r="P36" s="625"/>
      <c r="Q36" s="626"/>
      <c r="R36" s="627">
        <v>6586748</v>
      </c>
      <c r="S36" s="628"/>
      <c r="T36" s="628"/>
      <c r="U36" s="628"/>
      <c r="V36" s="628"/>
      <c r="W36" s="628"/>
      <c r="X36" s="628"/>
      <c r="Y36" s="629"/>
      <c r="Z36" s="663">
        <v>11.8</v>
      </c>
      <c r="AA36" s="663"/>
      <c r="AB36" s="663"/>
      <c r="AC36" s="663"/>
      <c r="AD36" s="664" t="s">
        <v>140</v>
      </c>
      <c r="AE36" s="664"/>
      <c r="AF36" s="664"/>
      <c r="AG36" s="664"/>
      <c r="AH36" s="664"/>
      <c r="AI36" s="664"/>
      <c r="AJ36" s="664"/>
      <c r="AK36" s="664"/>
      <c r="AL36" s="630" t="s">
        <v>140</v>
      </c>
      <c r="AM36" s="631"/>
      <c r="AN36" s="631"/>
      <c r="AO36" s="665"/>
      <c r="AP36" s="222"/>
      <c r="AQ36" s="670" t="s">
        <v>333</v>
      </c>
      <c r="AR36" s="671"/>
      <c r="AS36" s="671"/>
      <c r="AT36" s="671"/>
      <c r="AU36" s="671"/>
      <c r="AV36" s="671"/>
      <c r="AW36" s="671"/>
      <c r="AX36" s="671"/>
      <c r="AY36" s="672"/>
      <c r="AZ36" s="673">
        <v>5557055</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147163</v>
      </c>
      <c r="BW36" s="674"/>
      <c r="BX36" s="674"/>
      <c r="BY36" s="674"/>
      <c r="BZ36" s="674"/>
      <c r="CA36" s="674"/>
      <c r="CB36" s="675"/>
      <c r="CD36" s="624" t="s">
        <v>335</v>
      </c>
      <c r="CE36" s="625"/>
      <c r="CF36" s="625"/>
      <c r="CG36" s="625"/>
      <c r="CH36" s="625"/>
      <c r="CI36" s="625"/>
      <c r="CJ36" s="625"/>
      <c r="CK36" s="625"/>
      <c r="CL36" s="625"/>
      <c r="CM36" s="625"/>
      <c r="CN36" s="625"/>
      <c r="CO36" s="625"/>
      <c r="CP36" s="625"/>
      <c r="CQ36" s="626"/>
      <c r="CR36" s="627">
        <v>9211433</v>
      </c>
      <c r="CS36" s="628"/>
      <c r="CT36" s="628"/>
      <c r="CU36" s="628"/>
      <c r="CV36" s="628"/>
      <c r="CW36" s="628"/>
      <c r="CX36" s="628"/>
      <c r="CY36" s="629"/>
      <c r="CZ36" s="630">
        <v>17.399999999999999</v>
      </c>
      <c r="DA36" s="638"/>
      <c r="DB36" s="638"/>
      <c r="DC36" s="639"/>
      <c r="DD36" s="633">
        <v>8455597</v>
      </c>
      <c r="DE36" s="628"/>
      <c r="DF36" s="628"/>
      <c r="DG36" s="628"/>
      <c r="DH36" s="628"/>
      <c r="DI36" s="628"/>
      <c r="DJ36" s="628"/>
      <c r="DK36" s="629"/>
      <c r="DL36" s="633">
        <v>3266108</v>
      </c>
      <c r="DM36" s="628"/>
      <c r="DN36" s="628"/>
      <c r="DO36" s="628"/>
      <c r="DP36" s="628"/>
      <c r="DQ36" s="628"/>
      <c r="DR36" s="628"/>
      <c r="DS36" s="628"/>
      <c r="DT36" s="628"/>
      <c r="DU36" s="628"/>
      <c r="DV36" s="629"/>
      <c r="DW36" s="630">
        <v>17.600000000000001</v>
      </c>
      <c r="DX36" s="638"/>
      <c r="DY36" s="638"/>
      <c r="DZ36" s="638"/>
      <c r="EA36" s="638"/>
      <c r="EB36" s="638"/>
      <c r="EC36" s="652"/>
    </row>
    <row r="37" spans="2:133" ht="11.25" customHeight="1" x14ac:dyDescent="0.15">
      <c r="B37" s="624" t="s">
        <v>336</v>
      </c>
      <c r="C37" s="625"/>
      <c r="D37" s="625"/>
      <c r="E37" s="625"/>
      <c r="F37" s="625"/>
      <c r="G37" s="625"/>
      <c r="H37" s="625"/>
      <c r="I37" s="625"/>
      <c r="J37" s="625"/>
      <c r="K37" s="625"/>
      <c r="L37" s="625"/>
      <c r="M37" s="625"/>
      <c r="N37" s="625"/>
      <c r="O37" s="625"/>
      <c r="P37" s="625"/>
      <c r="Q37" s="626"/>
      <c r="R37" s="627">
        <v>1278165</v>
      </c>
      <c r="S37" s="628"/>
      <c r="T37" s="628"/>
      <c r="U37" s="628"/>
      <c r="V37" s="628"/>
      <c r="W37" s="628"/>
      <c r="X37" s="628"/>
      <c r="Y37" s="629"/>
      <c r="Z37" s="663">
        <v>2.2999999999999998</v>
      </c>
      <c r="AA37" s="663"/>
      <c r="AB37" s="663"/>
      <c r="AC37" s="663"/>
      <c r="AD37" s="664">
        <v>20111</v>
      </c>
      <c r="AE37" s="664"/>
      <c r="AF37" s="664"/>
      <c r="AG37" s="664"/>
      <c r="AH37" s="664"/>
      <c r="AI37" s="664"/>
      <c r="AJ37" s="664"/>
      <c r="AK37" s="664"/>
      <c r="AL37" s="630">
        <v>0.1</v>
      </c>
      <c r="AM37" s="631"/>
      <c r="AN37" s="631"/>
      <c r="AO37" s="665"/>
      <c r="AQ37" s="658" t="s">
        <v>337</v>
      </c>
      <c r="AR37" s="659"/>
      <c r="AS37" s="659"/>
      <c r="AT37" s="659"/>
      <c r="AU37" s="659"/>
      <c r="AV37" s="659"/>
      <c r="AW37" s="659"/>
      <c r="AX37" s="659"/>
      <c r="AY37" s="660"/>
      <c r="AZ37" s="627">
        <v>1570194</v>
      </c>
      <c r="BA37" s="628"/>
      <c r="BB37" s="628"/>
      <c r="BC37" s="628"/>
      <c r="BD37" s="636"/>
      <c r="BE37" s="636"/>
      <c r="BF37" s="661"/>
      <c r="BG37" s="624" t="s">
        <v>338</v>
      </c>
      <c r="BH37" s="625"/>
      <c r="BI37" s="625"/>
      <c r="BJ37" s="625"/>
      <c r="BK37" s="625"/>
      <c r="BL37" s="625"/>
      <c r="BM37" s="625"/>
      <c r="BN37" s="625"/>
      <c r="BO37" s="625"/>
      <c r="BP37" s="625"/>
      <c r="BQ37" s="625"/>
      <c r="BR37" s="625"/>
      <c r="BS37" s="625"/>
      <c r="BT37" s="625"/>
      <c r="BU37" s="626"/>
      <c r="BV37" s="627">
        <v>33881</v>
      </c>
      <c r="BW37" s="628"/>
      <c r="BX37" s="628"/>
      <c r="BY37" s="628"/>
      <c r="BZ37" s="628"/>
      <c r="CA37" s="628"/>
      <c r="CB37" s="662"/>
      <c r="CD37" s="624" t="s">
        <v>339</v>
      </c>
      <c r="CE37" s="625"/>
      <c r="CF37" s="625"/>
      <c r="CG37" s="625"/>
      <c r="CH37" s="625"/>
      <c r="CI37" s="625"/>
      <c r="CJ37" s="625"/>
      <c r="CK37" s="625"/>
      <c r="CL37" s="625"/>
      <c r="CM37" s="625"/>
      <c r="CN37" s="625"/>
      <c r="CO37" s="625"/>
      <c r="CP37" s="625"/>
      <c r="CQ37" s="626"/>
      <c r="CR37" s="627">
        <v>1643021</v>
      </c>
      <c r="CS37" s="636"/>
      <c r="CT37" s="636"/>
      <c r="CU37" s="636"/>
      <c r="CV37" s="636"/>
      <c r="CW37" s="636"/>
      <c r="CX37" s="636"/>
      <c r="CY37" s="637"/>
      <c r="CZ37" s="630">
        <v>3.1</v>
      </c>
      <c r="DA37" s="638"/>
      <c r="DB37" s="638"/>
      <c r="DC37" s="639"/>
      <c r="DD37" s="633">
        <v>1643021</v>
      </c>
      <c r="DE37" s="636"/>
      <c r="DF37" s="636"/>
      <c r="DG37" s="636"/>
      <c r="DH37" s="636"/>
      <c r="DI37" s="636"/>
      <c r="DJ37" s="636"/>
      <c r="DK37" s="637"/>
      <c r="DL37" s="633">
        <v>1421882</v>
      </c>
      <c r="DM37" s="636"/>
      <c r="DN37" s="636"/>
      <c r="DO37" s="636"/>
      <c r="DP37" s="636"/>
      <c r="DQ37" s="636"/>
      <c r="DR37" s="636"/>
      <c r="DS37" s="636"/>
      <c r="DT37" s="636"/>
      <c r="DU37" s="636"/>
      <c r="DV37" s="637"/>
      <c r="DW37" s="630">
        <v>7.6</v>
      </c>
      <c r="DX37" s="638"/>
      <c r="DY37" s="638"/>
      <c r="DZ37" s="638"/>
      <c r="EA37" s="638"/>
      <c r="EB37" s="638"/>
      <c r="EC37" s="652"/>
    </row>
    <row r="38" spans="2:133" ht="11.25" customHeight="1" x14ac:dyDescent="0.15">
      <c r="B38" s="624" t="s">
        <v>340</v>
      </c>
      <c r="C38" s="625"/>
      <c r="D38" s="625"/>
      <c r="E38" s="625"/>
      <c r="F38" s="625"/>
      <c r="G38" s="625"/>
      <c r="H38" s="625"/>
      <c r="I38" s="625"/>
      <c r="J38" s="625"/>
      <c r="K38" s="625"/>
      <c r="L38" s="625"/>
      <c r="M38" s="625"/>
      <c r="N38" s="625"/>
      <c r="O38" s="625"/>
      <c r="P38" s="625"/>
      <c r="Q38" s="626"/>
      <c r="R38" s="627">
        <v>2664548</v>
      </c>
      <c r="S38" s="628"/>
      <c r="T38" s="628"/>
      <c r="U38" s="628"/>
      <c r="V38" s="628"/>
      <c r="W38" s="628"/>
      <c r="X38" s="628"/>
      <c r="Y38" s="629"/>
      <c r="Z38" s="663">
        <v>4.8</v>
      </c>
      <c r="AA38" s="663"/>
      <c r="AB38" s="663"/>
      <c r="AC38" s="663"/>
      <c r="AD38" s="664" t="s">
        <v>259</v>
      </c>
      <c r="AE38" s="664"/>
      <c r="AF38" s="664"/>
      <c r="AG38" s="664"/>
      <c r="AH38" s="664"/>
      <c r="AI38" s="664"/>
      <c r="AJ38" s="664"/>
      <c r="AK38" s="664"/>
      <c r="AL38" s="630" t="s">
        <v>259</v>
      </c>
      <c r="AM38" s="631"/>
      <c r="AN38" s="631"/>
      <c r="AO38" s="665"/>
      <c r="AQ38" s="658" t="s">
        <v>341</v>
      </c>
      <c r="AR38" s="659"/>
      <c r="AS38" s="659"/>
      <c r="AT38" s="659"/>
      <c r="AU38" s="659"/>
      <c r="AV38" s="659"/>
      <c r="AW38" s="659"/>
      <c r="AX38" s="659"/>
      <c r="AY38" s="660"/>
      <c r="AZ38" s="627">
        <v>814810</v>
      </c>
      <c r="BA38" s="628"/>
      <c r="BB38" s="628"/>
      <c r="BC38" s="628"/>
      <c r="BD38" s="636"/>
      <c r="BE38" s="636"/>
      <c r="BF38" s="661"/>
      <c r="BG38" s="624" t="s">
        <v>342</v>
      </c>
      <c r="BH38" s="625"/>
      <c r="BI38" s="625"/>
      <c r="BJ38" s="625"/>
      <c r="BK38" s="625"/>
      <c r="BL38" s="625"/>
      <c r="BM38" s="625"/>
      <c r="BN38" s="625"/>
      <c r="BO38" s="625"/>
      <c r="BP38" s="625"/>
      <c r="BQ38" s="625"/>
      <c r="BR38" s="625"/>
      <c r="BS38" s="625"/>
      <c r="BT38" s="625"/>
      <c r="BU38" s="626"/>
      <c r="BV38" s="627">
        <v>9124</v>
      </c>
      <c r="BW38" s="628"/>
      <c r="BX38" s="628"/>
      <c r="BY38" s="628"/>
      <c r="BZ38" s="628"/>
      <c r="CA38" s="628"/>
      <c r="CB38" s="662"/>
      <c r="CD38" s="624" t="s">
        <v>343</v>
      </c>
      <c r="CE38" s="625"/>
      <c r="CF38" s="625"/>
      <c r="CG38" s="625"/>
      <c r="CH38" s="625"/>
      <c r="CI38" s="625"/>
      <c r="CJ38" s="625"/>
      <c r="CK38" s="625"/>
      <c r="CL38" s="625"/>
      <c r="CM38" s="625"/>
      <c r="CN38" s="625"/>
      <c r="CO38" s="625"/>
      <c r="CP38" s="625"/>
      <c r="CQ38" s="626"/>
      <c r="CR38" s="627">
        <v>2908726</v>
      </c>
      <c r="CS38" s="628"/>
      <c r="CT38" s="628"/>
      <c r="CU38" s="628"/>
      <c r="CV38" s="628"/>
      <c r="CW38" s="628"/>
      <c r="CX38" s="628"/>
      <c r="CY38" s="629"/>
      <c r="CZ38" s="630">
        <v>5.5</v>
      </c>
      <c r="DA38" s="638"/>
      <c r="DB38" s="638"/>
      <c r="DC38" s="639"/>
      <c r="DD38" s="633">
        <v>2387859</v>
      </c>
      <c r="DE38" s="628"/>
      <c r="DF38" s="628"/>
      <c r="DG38" s="628"/>
      <c r="DH38" s="628"/>
      <c r="DI38" s="628"/>
      <c r="DJ38" s="628"/>
      <c r="DK38" s="629"/>
      <c r="DL38" s="633">
        <v>2294032</v>
      </c>
      <c r="DM38" s="628"/>
      <c r="DN38" s="628"/>
      <c r="DO38" s="628"/>
      <c r="DP38" s="628"/>
      <c r="DQ38" s="628"/>
      <c r="DR38" s="628"/>
      <c r="DS38" s="628"/>
      <c r="DT38" s="628"/>
      <c r="DU38" s="628"/>
      <c r="DV38" s="629"/>
      <c r="DW38" s="630">
        <v>12.3</v>
      </c>
      <c r="DX38" s="638"/>
      <c r="DY38" s="638"/>
      <c r="DZ38" s="638"/>
      <c r="EA38" s="638"/>
      <c r="EB38" s="638"/>
      <c r="EC38" s="652"/>
    </row>
    <row r="39" spans="2:133" ht="11.25" customHeight="1" x14ac:dyDescent="0.15">
      <c r="B39" s="624" t="s">
        <v>344</v>
      </c>
      <c r="C39" s="625"/>
      <c r="D39" s="625"/>
      <c r="E39" s="625"/>
      <c r="F39" s="625"/>
      <c r="G39" s="625"/>
      <c r="H39" s="625"/>
      <c r="I39" s="625"/>
      <c r="J39" s="625"/>
      <c r="K39" s="625"/>
      <c r="L39" s="625"/>
      <c r="M39" s="625"/>
      <c r="N39" s="625"/>
      <c r="O39" s="625"/>
      <c r="P39" s="625"/>
      <c r="Q39" s="626"/>
      <c r="R39" s="627" t="s">
        <v>139</v>
      </c>
      <c r="S39" s="628"/>
      <c r="T39" s="628"/>
      <c r="U39" s="628"/>
      <c r="V39" s="628"/>
      <c r="W39" s="628"/>
      <c r="X39" s="628"/>
      <c r="Y39" s="629"/>
      <c r="Z39" s="663" t="s">
        <v>139</v>
      </c>
      <c r="AA39" s="663"/>
      <c r="AB39" s="663"/>
      <c r="AC39" s="663"/>
      <c r="AD39" s="664" t="s">
        <v>140</v>
      </c>
      <c r="AE39" s="664"/>
      <c r="AF39" s="664"/>
      <c r="AG39" s="664"/>
      <c r="AH39" s="664"/>
      <c r="AI39" s="664"/>
      <c r="AJ39" s="664"/>
      <c r="AK39" s="664"/>
      <c r="AL39" s="630" t="s">
        <v>140</v>
      </c>
      <c r="AM39" s="631"/>
      <c r="AN39" s="631"/>
      <c r="AO39" s="665"/>
      <c r="AQ39" s="658" t="s">
        <v>345</v>
      </c>
      <c r="AR39" s="659"/>
      <c r="AS39" s="659"/>
      <c r="AT39" s="659"/>
      <c r="AU39" s="659"/>
      <c r="AV39" s="659"/>
      <c r="AW39" s="659"/>
      <c r="AX39" s="659"/>
      <c r="AY39" s="660"/>
      <c r="AZ39" s="627">
        <v>200000</v>
      </c>
      <c r="BA39" s="628"/>
      <c r="BB39" s="628"/>
      <c r="BC39" s="628"/>
      <c r="BD39" s="636"/>
      <c r="BE39" s="636"/>
      <c r="BF39" s="661"/>
      <c r="BG39" s="624" t="s">
        <v>346</v>
      </c>
      <c r="BH39" s="625"/>
      <c r="BI39" s="625"/>
      <c r="BJ39" s="625"/>
      <c r="BK39" s="625"/>
      <c r="BL39" s="625"/>
      <c r="BM39" s="625"/>
      <c r="BN39" s="625"/>
      <c r="BO39" s="625"/>
      <c r="BP39" s="625"/>
      <c r="BQ39" s="625"/>
      <c r="BR39" s="625"/>
      <c r="BS39" s="625"/>
      <c r="BT39" s="625"/>
      <c r="BU39" s="626"/>
      <c r="BV39" s="627">
        <v>13657</v>
      </c>
      <c r="BW39" s="628"/>
      <c r="BX39" s="628"/>
      <c r="BY39" s="628"/>
      <c r="BZ39" s="628"/>
      <c r="CA39" s="628"/>
      <c r="CB39" s="662"/>
      <c r="CD39" s="624" t="s">
        <v>347</v>
      </c>
      <c r="CE39" s="625"/>
      <c r="CF39" s="625"/>
      <c r="CG39" s="625"/>
      <c r="CH39" s="625"/>
      <c r="CI39" s="625"/>
      <c r="CJ39" s="625"/>
      <c r="CK39" s="625"/>
      <c r="CL39" s="625"/>
      <c r="CM39" s="625"/>
      <c r="CN39" s="625"/>
      <c r="CO39" s="625"/>
      <c r="CP39" s="625"/>
      <c r="CQ39" s="626"/>
      <c r="CR39" s="627">
        <v>4329510</v>
      </c>
      <c r="CS39" s="636"/>
      <c r="CT39" s="636"/>
      <c r="CU39" s="636"/>
      <c r="CV39" s="636"/>
      <c r="CW39" s="636"/>
      <c r="CX39" s="636"/>
      <c r="CY39" s="637"/>
      <c r="CZ39" s="630">
        <v>8.1999999999999993</v>
      </c>
      <c r="DA39" s="638"/>
      <c r="DB39" s="638"/>
      <c r="DC39" s="639"/>
      <c r="DD39" s="633">
        <v>4326624</v>
      </c>
      <c r="DE39" s="636"/>
      <c r="DF39" s="636"/>
      <c r="DG39" s="636"/>
      <c r="DH39" s="636"/>
      <c r="DI39" s="636"/>
      <c r="DJ39" s="636"/>
      <c r="DK39" s="637"/>
      <c r="DL39" s="633" t="s">
        <v>139</v>
      </c>
      <c r="DM39" s="636"/>
      <c r="DN39" s="636"/>
      <c r="DO39" s="636"/>
      <c r="DP39" s="636"/>
      <c r="DQ39" s="636"/>
      <c r="DR39" s="636"/>
      <c r="DS39" s="636"/>
      <c r="DT39" s="636"/>
      <c r="DU39" s="636"/>
      <c r="DV39" s="637"/>
      <c r="DW39" s="630" t="s">
        <v>140</v>
      </c>
      <c r="DX39" s="638"/>
      <c r="DY39" s="638"/>
      <c r="DZ39" s="638"/>
      <c r="EA39" s="638"/>
      <c r="EB39" s="638"/>
      <c r="EC39" s="652"/>
    </row>
    <row r="40" spans="2:133" ht="11.25" customHeight="1" x14ac:dyDescent="0.15">
      <c r="B40" s="624" t="s">
        <v>348</v>
      </c>
      <c r="C40" s="625"/>
      <c r="D40" s="625"/>
      <c r="E40" s="625"/>
      <c r="F40" s="625"/>
      <c r="G40" s="625"/>
      <c r="H40" s="625"/>
      <c r="I40" s="625"/>
      <c r="J40" s="625"/>
      <c r="K40" s="625"/>
      <c r="L40" s="625"/>
      <c r="M40" s="625"/>
      <c r="N40" s="625"/>
      <c r="O40" s="625"/>
      <c r="P40" s="625"/>
      <c r="Q40" s="626"/>
      <c r="R40" s="627">
        <v>267148</v>
      </c>
      <c r="S40" s="628"/>
      <c r="T40" s="628"/>
      <c r="U40" s="628"/>
      <c r="V40" s="628"/>
      <c r="W40" s="628"/>
      <c r="X40" s="628"/>
      <c r="Y40" s="629"/>
      <c r="Z40" s="663">
        <v>0.5</v>
      </c>
      <c r="AA40" s="663"/>
      <c r="AB40" s="663"/>
      <c r="AC40" s="663"/>
      <c r="AD40" s="664" t="s">
        <v>140</v>
      </c>
      <c r="AE40" s="664"/>
      <c r="AF40" s="664"/>
      <c r="AG40" s="664"/>
      <c r="AH40" s="664"/>
      <c r="AI40" s="664"/>
      <c r="AJ40" s="664"/>
      <c r="AK40" s="664"/>
      <c r="AL40" s="630" t="s">
        <v>140</v>
      </c>
      <c r="AM40" s="631"/>
      <c r="AN40" s="631"/>
      <c r="AO40" s="665"/>
      <c r="AQ40" s="658" t="s">
        <v>349</v>
      </c>
      <c r="AR40" s="659"/>
      <c r="AS40" s="659"/>
      <c r="AT40" s="659"/>
      <c r="AU40" s="659"/>
      <c r="AV40" s="659"/>
      <c r="AW40" s="659"/>
      <c r="AX40" s="659"/>
      <c r="AY40" s="660"/>
      <c r="AZ40" s="627">
        <v>155154</v>
      </c>
      <c r="BA40" s="628"/>
      <c r="BB40" s="628"/>
      <c r="BC40" s="628"/>
      <c r="BD40" s="636"/>
      <c r="BE40" s="636"/>
      <c r="BF40" s="661"/>
      <c r="BG40" s="666" t="s">
        <v>350</v>
      </c>
      <c r="BH40" s="667"/>
      <c r="BI40" s="667"/>
      <c r="BJ40" s="667"/>
      <c r="BK40" s="667"/>
      <c r="BL40" s="223"/>
      <c r="BM40" s="625" t="s">
        <v>351</v>
      </c>
      <c r="BN40" s="625"/>
      <c r="BO40" s="625"/>
      <c r="BP40" s="625"/>
      <c r="BQ40" s="625"/>
      <c r="BR40" s="625"/>
      <c r="BS40" s="625"/>
      <c r="BT40" s="625"/>
      <c r="BU40" s="626"/>
      <c r="BV40" s="627">
        <v>81</v>
      </c>
      <c r="BW40" s="628"/>
      <c r="BX40" s="628"/>
      <c r="BY40" s="628"/>
      <c r="BZ40" s="628"/>
      <c r="CA40" s="628"/>
      <c r="CB40" s="662"/>
      <c r="CD40" s="624" t="s">
        <v>352</v>
      </c>
      <c r="CE40" s="625"/>
      <c r="CF40" s="625"/>
      <c r="CG40" s="625"/>
      <c r="CH40" s="625"/>
      <c r="CI40" s="625"/>
      <c r="CJ40" s="625"/>
      <c r="CK40" s="625"/>
      <c r="CL40" s="625"/>
      <c r="CM40" s="625"/>
      <c r="CN40" s="625"/>
      <c r="CO40" s="625"/>
      <c r="CP40" s="625"/>
      <c r="CQ40" s="626"/>
      <c r="CR40" s="627">
        <v>1183922</v>
      </c>
      <c r="CS40" s="628"/>
      <c r="CT40" s="628"/>
      <c r="CU40" s="628"/>
      <c r="CV40" s="628"/>
      <c r="CW40" s="628"/>
      <c r="CX40" s="628"/>
      <c r="CY40" s="629"/>
      <c r="CZ40" s="630">
        <v>2.2000000000000002</v>
      </c>
      <c r="DA40" s="638"/>
      <c r="DB40" s="638"/>
      <c r="DC40" s="639"/>
      <c r="DD40" s="633">
        <v>541279</v>
      </c>
      <c r="DE40" s="628"/>
      <c r="DF40" s="628"/>
      <c r="DG40" s="628"/>
      <c r="DH40" s="628"/>
      <c r="DI40" s="628"/>
      <c r="DJ40" s="628"/>
      <c r="DK40" s="629"/>
      <c r="DL40" s="633">
        <v>200189</v>
      </c>
      <c r="DM40" s="628"/>
      <c r="DN40" s="628"/>
      <c r="DO40" s="628"/>
      <c r="DP40" s="628"/>
      <c r="DQ40" s="628"/>
      <c r="DR40" s="628"/>
      <c r="DS40" s="628"/>
      <c r="DT40" s="628"/>
      <c r="DU40" s="628"/>
      <c r="DV40" s="629"/>
      <c r="DW40" s="630">
        <v>1.1000000000000001</v>
      </c>
      <c r="DX40" s="638"/>
      <c r="DY40" s="638"/>
      <c r="DZ40" s="638"/>
      <c r="EA40" s="638"/>
      <c r="EB40" s="638"/>
      <c r="EC40" s="652"/>
    </row>
    <row r="41" spans="2:133" ht="11.25" customHeight="1" x14ac:dyDescent="0.15">
      <c r="B41" s="608" t="s">
        <v>353</v>
      </c>
      <c r="C41" s="609"/>
      <c r="D41" s="609"/>
      <c r="E41" s="609"/>
      <c r="F41" s="609"/>
      <c r="G41" s="609"/>
      <c r="H41" s="609"/>
      <c r="I41" s="609"/>
      <c r="J41" s="609"/>
      <c r="K41" s="609"/>
      <c r="L41" s="609"/>
      <c r="M41" s="609"/>
      <c r="N41" s="609"/>
      <c r="O41" s="609"/>
      <c r="P41" s="609"/>
      <c r="Q41" s="610"/>
      <c r="R41" s="611">
        <v>55766176</v>
      </c>
      <c r="S41" s="649"/>
      <c r="T41" s="649"/>
      <c r="U41" s="649"/>
      <c r="V41" s="649"/>
      <c r="W41" s="649"/>
      <c r="X41" s="649"/>
      <c r="Y41" s="653"/>
      <c r="Z41" s="654">
        <v>100</v>
      </c>
      <c r="AA41" s="654"/>
      <c r="AB41" s="654"/>
      <c r="AC41" s="654"/>
      <c r="AD41" s="655">
        <v>18320279</v>
      </c>
      <c r="AE41" s="655"/>
      <c r="AF41" s="655"/>
      <c r="AG41" s="655"/>
      <c r="AH41" s="655"/>
      <c r="AI41" s="655"/>
      <c r="AJ41" s="655"/>
      <c r="AK41" s="655"/>
      <c r="AL41" s="614">
        <v>100</v>
      </c>
      <c r="AM41" s="656"/>
      <c r="AN41" s="656"/>
      <c r="AO41" s="657"/>
      <c r="AQ41" s="658" t="s">
        <v>354</v>
      </c>
      <c r="AR41" s="659"/>
      <c r="AS41" s="659"/>
      <c r="AT41" s="659"/>
      <c r="AU41" s="659"/>
      <c r="AV41" s="659"/>
      <c r="AW41" s="659"/>
      <c r="AX41" s="659"/>
      <c r="AY41" s="660"/>
      <c r="AZ41" s="627">
        <v>544175</v>
      </c>
      <c r="BA41" s="628"/>
      <c r="BB41" s="628"/>
      <c r="BC41" s="628"/>
      <c r="BD41" s="636"/>
      <c r="BE41" s="636"/>
      <c r="BF41" s="661"/>
      <c r="BG41" s="666"/>
      <c r="BH41" s="667"/>
      <c r="BI41" s="667"/>
      <c r="BJ41" s="667"/>
      <c r="BK41" s="667"/>
      <c r="BL41" s="223"/>
      <c r="BM41" s="625" t="s">
        <v>355</v>
      </c>
      <c r="BN41" s="625"/>
      <c r="BO41" s="625"/>
      <c r="BP41" s="625"/>
      <c r="BQ41" s="625"/>
      <c r="BR41" s="625"/>
      <c r="BS41" s="625"/>
      <c r="BT41" s="625"/>
      <c r="BU41" s="626"/>
      <c r="BV41" s="627" t="s">
        <v>140</v>
      </c>
      <c r="BW41" s="628"/>
      <c r="BX41" s="628"/>
      <c r="BY41" s="628"/>
      <c r="BZ41" s="628"/>
      <c r="CA41" s="628"/>
      <c r="CB41" s="662"/>
      <c r="CD41" s="624" t="s">
        <v>356</v>
      </c>
      <c r="CE41" s="625"/>
      <c r="CF41" s="625"/>
      <c r="CG41" s="625"/>
      <c r="CH41" s="625"/>
      <c r="CI41" s="625"/>
      <c r="CJ41" s="625"/>
      <c r="CK41" s="625"/>
      <c r="CL41" s="625"/>
      <c r="CM41" s="625"/>
      <c r="CN41" s="625"/>
      <c r="CO41" s="625"/>
      <c r="CP41" s="625"/>
      <c r="CQ41" s="626"/>
      <c r="CR41" s="627" t="s">
        <v>139</v>
      </c>
      <c r="CS41" s="636"/>
      <c r="CT41" s="636"/>
      <c r="CU41" s="636"/>
      <c r="CV41" s="636"/>
      <c r="CW41" s="636"/>
      <c r="CX41" s="636"/>
      <c r="CY41" s="637"/>
      <c r="CZ41" s="630" t="s">
        <v>259</v>
      </c>
      <c r="DA41" s="638"/>
      <c r="DB41" s="638"/>
      <c r="DC41" s="639"/>
      <c r="DD41" s="633" t="s">
        <v>140</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357</v>
      </c>
      <c r="AR42" s="647"/>
      <c r="AS42" s="647"/>
      <c r="AT42" s="647"/>
      <c r="AU42" s="647"/>
      <c r="AV42" s="647"/>
      <c r="AW42" s="647"/>
      <c r="AX42" s="647"/>
      <c r="AY42" s="648"/>
      <c r="AZ42" s="611">
        <v>2272722</v>
      </c>
      <c r="BA42" s="649"/>
      <c r="BB42" s="649"/>
      <c r="BC42" s="649"/>
      <c r="BD42" s="612"/>
      <c r="BE42" s="612"/>
      <c r="BF42" s="650"/>
      <c r="BG42" s="668"/>
      <c r="BH42" s="669"/>
      <c r="BI42" s="669"/>
      <c r="BJ42" s="669"/>
      <c r="BK42" s="669"/>
      <c r="BL42" s="224"/>
      <c r="BM42" s="609" t="s">
        <v>358</v>
      </c>
      <c r="BN42" s="609"/>
      <c r="BO42" s="609"/>
      <c r="BP42" s="609"/>
      <c r="BQ42" s="609"/>
      <c r="BR42" s="609"/>
      <c r="BS42" s="609"/>
      <c r="BT42" s="609"/>
      <c r="BU42" s="610"/>
      <c r="BV42" s="611">
        <v>384</v>
      </c>
      <c r="BW42" s="649"/>
      <c r="BX42" s="649"/>
      <c r="BY42" s="649"/>
      <c r="BZ42" s="649"/>
      <c r="CA42" s="649"/>
      <c r="CB42" s="651"/>
      <c r="CD42" s="624" t="s">
        <v>359</v>
      </c>
      <c r="CE42" s="625"/>
      <c r="CF42" s="625"/>
      <c r="CG42" s="625"/>
      <c r="CH42" s="625"/>
      <c r="CI42" s="625"/>
      <c r="CJ42" s="625"/>
      <c r="CK42" s="625"/>
      <c r="CL42" s="625"/>
      <c r="CM42" s="625"/>
      <c r="CN42" s="625"/>
      <c r="CO42" s="625"/>
      <c r="CP42" s="625"/>
      <c r="CQ42" s="626"/>
      <c r="CR42" s="627">
        <v>12654480</v>
      </c>
      <c r="CS42" s="636"/>
      <c r="CT42" s="636"/>
      <c r="CU42" s="636"/>
      <c r="CV42" s="636"/>
      <c r="CW42" s="636"/>
      <c r="CX42" s="636"/>
      <c r="CY42" s="637"/>
      <c r="CZ42" s="630">
        <v>24</v>
      </c>
      <c r="DA42" s="638"/>
      <c r="DB42" s="638"/>
      <c r="DC42" s="639"/>
      <c r="DD42" s="633">
        <v>616960</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360</v>
      </c>
      <c r="CD43" s="624" t="s">
        <v>361</v>
      </c>
      <c r="CE43" s="625"/>
      <c r="CF43" s="625"/>
      <c r="CG43" s="625"/>
      <c r="CH43" s="625"/>
      <c r="CI43" s="625"/>
      <c r="CJ43" s="625"/>
      <c r="CK43" s="625"/>
      <c r="CL43" s="625"/>
      <c r="CM43" s="625"/>
      <c r="CN43" s="625"/>
      <c r="CO43" s="625"/>
      <c r="CP43" s="625"/>
      <c r="CQ43" s="626"/>
      <c r="CR43" s="627">
        <v>61095</v>
      </c>
      <c r="CS43" s="636"/>
      <c r="CT43" s="636"/>
      <c r="CU43" s="636"/>
      <c r="CV43" s="636"/>
      <c r="CW43" s="636"/>
      <c r="CX43" s="636"/>
      <c r="CY43" s="637"/>
      <c r="CZ43" s="630">
        <v>0.1</v>
      </c>
      <c r="DA43" s="638"/>
      <c r="DB43" s="638"/>
      <c r="DC43" s="639"/>
      <c r="DD43" s="633">
        <v>61095</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362</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310</v>
      </c>
      <c r="CE44" s="641"/>
      <c r="CF44" s="624" t="s">
        <v>363</v>
      </c>
      <c r="CG44" s="625"/>
      <c r="CH44" s="625"/>
      <c r="CI44" s="625"/>
      <c r="CJ44" s="625"/>
      <c r="CK44" s="625"/>
      <c r="CL44" s="625"/>
      <c r="CM44" s="625"/>
      <c r="CN44" s="625"/>
      <c r="CO44" s="625"/>
      <c r="CP44" s="625"/>
      <c r="CQ44" s="626"/>
      <c r="CR44" s="627">
        <v>8649462</v>
      </c>
      <c r="CS44" s="628"/>
      <c r="CT44" s="628"/>
      <c r="CU44" s="628"/>
      <c r="CV44" s="628"/>
      <c r="CW44" s="628"/>
      <c r="CX44" s="628"/>
      <c r="CY44" s="629"/>
      <c r="CZ44" s="630">
        <v>16.399999999999999</v>
      </c>
      <c r="DA44" s="631"/>
      <c r="DB44" s="631"/>
      <c r="DC44" s="632"/>
      <c r="DD44" s="633">
        <v>302634</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364</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365</v>
      </c>
      <c r="CG45" s="625"/>
      <c r="CH45" s="625"/>
      <c r="CI45" s="625"/>
      <c r="CJ45" s="625"/>
      <c r="CK45" s="625"/>
      <c r="CL45" s="625"/>
      <c r="CM45" s="625"/>
      <c r="CN45" s="625"/>
      <c r="CO45" s="625"/>
      <c r="CP45" s="625"/>
      <c r="CQ45" s="626"/>
      <c r="CR45" s="627">
        <v>6293739</v>
      </c>
      <c r="CS45" s="636"/>
      <c r="CT45" s="636"/>
      <c r="CU45" s="636"/>
      <c r="CV45" s="636"/>
      <c r="CW45" s="636"/>
      <c r="CX45" s="636"/>
      <c r="CY45" s="637"/>
      <c r="CZ45" s="630">
        <v>11.9</v>
      </c>
      <c r="DA45" s="638"/>
      <c r="DB45" s="638"/>
      <c r="DC45" s="639"/>
      <c r="DD45" s="633">
        <v>45846</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366</v>
      </c>
      <c r="CG46" s="625"/>
      <c r="CH46" s="625"/>
      <c r="CI46" s="625"/>
      <c r="CJ46" s="625"/>
      <c r="CK46" s="625"/>
      <c r="CL46" s="625"/>
      <c r="CM46" s="625"/>
      <c r="CN46" s="625"/>
      <c r="CO46" s="625"/>
      <c r="CP46" s="625"/>
      <c r="CQ46" s="626"/>
      <c r="CR46" s="627">
        <v>2217556</v>
      </c>
      <c r="CS46" s="628"/>
      <c r="CT46" s="628"/>
      <c r="CU46" s="628"/>
      <c r="CV46" s="628"/>
      <c r="CW46" s="628"/>
      <c r="CX46" s="628"/>
      <c r="CY46" s="629"/>
      <c r="CZ46" s="630">
        <v>4.2</v>
      </c>
      <c r="DA46" s="631"/>
      <c r="DB46" s="631"/>
      <c r="DC46" s="632"/>
      <c r="DD46" s="633">
        <v>256605</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367</v>
      </c>
      <c r="CG47" s="625"/>
      <c r="CH47" s="625"/>
      <c r="CI47" s="625"/>
      <c r="CJ47" s="625"/>
      <c r="CK47" s="625"/>
      <c r="CL47" s="625"/>
      <c r="CM47" s="625"/>
      <c r="CN47" s="625"/>
      <c r="CO47" s="625"/>
      <c r="CP47" s="625"/>
      <c r="CQ47" s="626"/>
      <c r="CR47" s="627">
        <v>4005018</v>
      </c>
      <c r="CS47" s="636"/>
      <c r="CT47" s="636"/>
      <c r="CU47" s="636"/>
      <c r="CV47" s="636"/>
      <c r="CW47" s="636"/>
      <c r="CX47" s="636"/>
      <c r="CY47" s="637"/>
      <c r="CZ47" s="630">
        <v>7.6</v>
      </c>
      <c r="DA47" s="638"/>
      <c r="DB47" s="638"/>
      <c r="DC47" s="639"/>
      <c r="DD47" s="633">
        <v>314326</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368</v>
      </c>
      <c r="CG48" s="625"/>
      <c r="CH48" s="625"/>
      <c r="CI48" s="625"/>
      <c r="CJ48" s="625"/>
      <c r="CK48" s="625"/>
      <c r="CL48" s="625"/>
      <c r="CM48" s="625"/>
      <c r="CN48" s="625"/>
      <c r="CO48" s="625"/>
      <c r="CP48" s="625"/>
      <c r="CQ48" s="626"/>
      <c r="CR48" s="627" t="s">
        <v>139</v>
      </c>
      <c r="CS48" s="628"/>
      <c r="CT48" s="628"/>
      <c r="CU48" s="628"/>
      <c r="CV48" s="628"/>
      <c r="CW48" s="628"/>
      <c r="CX48" s="628"/>
      <c r="CY48" s="629"/>
      <c r="CZ48" s="630" t="s">
        <v>140</v>
      </c>
      <c r="DA48" s="631"/>
      <c r="DB48" s="631"/>
      <c r="DC48" s="632"/>
      <c r="DD48" s="633" t="s">
        <v>259</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369</v>
      </c>
      <c r="CE49" s="609"/>
      <c r="CF49" s="609"/>
      <c r="CG49" s="609"/>
      <c r="CH49" s="609"/>
      <c r="CI49" s="609"/>
      <c r="CJ49" s="609"/>
      <c r="CK49" s="609"/>
      <c r="CL49" s="609"/>
      <c r="CM49" s="609"/>
      <c r="CN49" s="609"/>
      <c r="CO49" s="609"/>
      <c r="CP49" s="609"/>
      <c r="CQ49" s="610"/>
      <c r="CR49" s="611">
        <v>52806193</v>
      </c>
      <c r="CS49" s="612"/>
      <c r="CT49" s="612"/>
      <c r="CU49" s="612"/>
      <c r="CV49" s="612"/>
      <c r="CW49" s="612"/>
      <c r="CX49" s="612"/>
      <c r="CY49" s="613"/>
      <c r="CZ49" s="614">
        <v>100</v>
      </c>
      <c r="DA49" s="615"/>
      <c r="DB49" s="615"/>
      <c r="DC49" s="616"/>
      <c r="DD49" s="617">
        <v>32124737</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NZBphBZCkn5FLV872kwyqtiSDJlOvcSPl6z5Ynhy32bJC9UYCPGUnqOawcrdOQ8rTfO9MB+b4am86OAluGUyaA==" saltValue="camieB52J+jr3mNReFxd5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8" t="s">
        <v>370</v>
      </c>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1108"/>
      <c r="BE2" s="1108"/>
      <c r="BF2" s="1108"/>
      <c r="BG2" s="1108"/>
      <c r="BH2" s="1108"/>
      <c r="BI2" s="110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9" t="s">
        <v>371</v>
      </c>
      <c r="DK2" s="1110"/>
      <c r="DL2" s="1110"/>
      <c r="DM2" s="1110"/>
      <c r="DN2" s="1110"/>
      <c r="DO2" s="1111"/>
      <c r="DP2" s="228"/>
      <c r="DQ2" s="1109" t="s">
        <v>372</v>
      </c>
      <c r="DR2" s="1110"/>
      <c r="DS2" s="1110"/>
      <c r="DT2" s="1110"/>
      <c r="DU2" s="1110"/>
      <c r="DV2" s="1110"/>
      <c r="DW2" s="1110"/>
      <c r="DX2" s="1110"/>
      <c r="DY2" s="1110"/>
      <c r="DZ2" s="1111"/>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373</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112"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102" t="s">
        <v>389</v>
      </c>
      <c r="DH5" s="1103"/>
      <c r="DI5" s="1103"/>
      <c r="DJ5" s="1103"/>
      <c r="DK5" s="1104"/>
      <c r="DL5" s="1102" t="s">
        <v>390</v>
      </c>
      <c r="DM5" s="1103"/>
      <c r="DN5" s="1103"/>
      <c r="DO5" s="1103"/>
      <c r="DP5" s="1104"/>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3"/>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5"/>
      <c r="DH6" s="1106"/>
      <c r="DI6" s="1106"/>
      <c r="DJ6" s="1106"/>
      <c r="DK6" s="1107"/>
      <c r="DL6" s="1105"/>
      <c r="DM6" s="1106"/>
      <c r="DN6" s="1106"/>
      <c r="DO6" s="1106"/>
      <c r="DP6" s="1107"/>
      <c r="DQ6" s="1004"/>
      <c r="DR6" s="1005"/>
      <c r="DS6" s="1005"/>
      <c r="DT6" s="1005"/>
      <c r="DU6" s="1006"/>
      <c r="DV6" s="1004"/>
      <c r="DW6" s="1005"/>
      <c r="DX6" s="1005"/>
      <c r="DY6" s="1005"/>
      <c r="DZ6" s="1016"/>
      <c r="EA6" s="234"/>
    </row>
    <row r="7" spans="1:131" s="235" customFormat="1" ht="26.25" customHeight="1" thickTop="1" x14ac:dyDescent="0.15">
      <c r="A7" s="236">
        <v>1</v>
      </c>
      <c r="B7" s="1049" t="s">
        <v>392</v>
      </c>
      <c r="C7" s="1050"/>
      <c r="D7" s="1050"/>
      <c r="E7" s="1050"/>
      <c r="F7" s="1050"/>
      <c r="G7" s="1050"/>
      <c r="H7" s="1050"/>
      <c r="I7" s="1050"/>
      <c r="J7" s="1050"/>
      <c r="K7" s="1050"/>
      <c r="L7" s="1050"/>
      <c r="M7" s="1050"/>
      <c r="N7" s="1050"/>
      <c r="O7" s="1050"/>
      <c r="P7" s="1051"/>
      <c r="Q7" s="1089">
        <v>55801</v>
      </c>
      <c r="R7" s="1090"/>
      <c r="S7" s="1090"/>
      <c r="T7" s="1090"/>
      <c r="U7" s="1090"/>
      <c r="V7" s="1090">
        <v>52841</v>
      </c>
      <c r="W7" s="1090"/>
      <c r="X7" s="1090"/>
      <c r="Y7" s="1090"/>
      <c r="Z7" s="1090"/>
      <c r="AA7" s="1090">
        <v>2960</v>
      </c>
      <c r="AB7" s="1090"/>
      <c r="AC7" s="1090"/>
      <c r="AD7" s="1090"/>
      <c r="AE7" s="1091"/>
      <c r="AF7" s="1092">
        <v>2563</v>
      </c>
      <c r="AG7" s="1093"/>
      <c r="AH7" s="1093"/>
      <c r="AI7" s="1093"/>
      <c r="AJ7" s="1094"/>
      <c r="AK7" s="1095" t="s">
        <v>525</v>
      </c>
      <c r="AL7" s="1096"/>
      <c r="AM7" s="1096"/>
      <c r="AN7" s="1096"/>
      <c r="AO7" s="1096"/>
      <c r="AP7" s="1096">
        <v>30257</v>
      </c>
      <c r="AQ7" s="1096"/>
      <c r="AR7" s="1096"/>
      <c r="AS7" s="1096"/>
      <c r="AT7" s="1096"/>
      <c r="AU7" s="1097"/>
      <c r="AV7" s="1097"/>
      <c r="AW7" s="1097"/>
      <c r="AX7" s="1097"/>
      <c r="AY7" s="1098"/>
      <c r="AZ7" s="232"/>
      <c r="BA7" s="232"/>
      <c r="BB7" s="232"/>
      <c r="BC7" s="232"/>
      <c r="BD7" s="232"/>
      <c r="BE7" s="233"/>
      <c r="BF7" s="233"/>
      <c r="BG7" s="233"/>
      <c r="BH7" s="233"/>
      <c r="BI7" s="233"/>
      <c r="BJ7" s="233"/>
      <c r="BK7" s="233"/>
      <c r="BL7" s="233"/>
      <c r="BM7" s="233"/>
      <c r="BN7" s="233"/>
      <c r="BO7" s="233"/>
      <c r="BP7" s="233"/>
      <c r="BQ7" s="236">
        <v>1</v>
      </c>
      <c r="BR7" s="237"/>
      <c r="BS7" s="1099" t="s">
        <v>598</v>
      </c>
      <c r="BT7" s="1100"/>
      <c r="BU7" s="1100"/>
      <c r="BV7" s="1100"/>
      <c r="BW7" s="1100"/>
      <c r="BX7" s="1100"/>
      <c r="BY7" s="1100"/>
      <c r="BZ7" s="1100"/>
      <c r="CA7" s="1100"/>
      <c r="CB7" s="1100"/>
      <c r="CC7" s="1100"/>
      <c r="CD7" s="1100"/>
      <c r="CE7" s="1100"/>
      <c r="CF7" s="1100"/>
      <c r="CG7" s="1101"/>
      <c r="CH7" s="1086">
        <v>1</v>
      </c>
      <c r="CI7" s="1087"/>
      <c r="CJ7" s="1087"/>
      <c r="CK7" s="1087"/>
      <c r="CL7" s="1088"/>
      <c r="CM7" s="1086">
        <v>225</v>
      </c>
      <c r="CN7" s="1087"/>
      <c r="CO7" s="1087"/>
      <c r="CP7" s="1087"/>
      <c r="CQ7" s="1088"/>
      <c r="CR7" s="1086">
        <v>300</v>
      </c>
      <c r="CS7" s="1087"/>
      <c r="CT7" s="1087"/>
      <c r="CU7" s="1087"/>
      <c r="CV7" s="1088"/>
      <c r="CW7" s="1086">
        <v>20</v>
      </c>
      <c r="CX7" s="1087"/>
      <c r="CY7" s="1087"/>
      <c r="CZ7" s="1087"/>
      <c r="DA7" s="1088"/>
      <c r="DB7" s="1086" t="s">
        <v>591</v>
      </c>
      <c r="DC7" s="1087"/>
      <c r="DD7" s="1087"/>
      <c r="DE7" s="1087"/>
      <c r="DF7" s="1088"/>
      <c r="DG7" s="1086" t="s">
        <v>591</v>
      </c>
      <c r="DH7" s="1087"/>
      <c r="DI7" s="1087"/>
      <c r="DJ7" s="1087"/>
      <c r="DK7" s="1088"/>
      <c r="DL7" s="1086" t="s">
        <v>591</v>
      </c>
      <c r="DM7" s="1087"/>
      <c r="DN7" s="1087"/>
      <c r="DO7" s="1087"/>
      <c r="DP7" s="1088"/>
      <c r="DQ7" s="1086" t="s">
        <v>591</v>
      </c>
      <c r="DR7" s="1087"/>
      <c r="DS7" s="1087"/>
      <c r="DT7" s="1087"/>
      <c r="DU7" s="1088"/>
      <c r="DV7" s="1099"/>
      <c r="DW7" s="1100"/>
      <c r="DX7" s="1100"/>
      <c r="DY7" s="1100"/>
      <c r="DZ7" s="1114"/>
      <c r="EA7" s="234"/>
    </row>
    <row r="8" spans="1:131" s="235" customFormat="1" ht="26.25" customHeight="1" x14ac:dyDescent="0.15">
      <c r="A8" s="238">
        <v>2</v>
      </c>
      <c r="B8" s="1032"/>
      <c r="C8" s="1033"/>
      <c r="D8" s="1033"/>
      <c r="E8" s="1033"/>
      <c r="F8" s="1033"/>
      <c r="G8" s="1033"/>
      <c r="H8" s="1033"/>
      <c r="I8" s="1033"/>
      <c r="J8" s="1033"/>
      <c r="K8" s="1033"/>
      <c r="L8" s="1033"/>
      <c r="M8" s="1033"/>
      <c r="N8" s="1033"/>
      <c r="O8" s="1033"/>
      <c r="P8" s="1034"/>
      <c r="Q8" s="1040"/>
      <c r="R8" s="1041"/>
      <c r="S8" s="1041"/>
      <c r="T8" s="1041"/>
      <c r="U8" s="1041"/>
      <c r="V8" s="1041"/>
      <c r="W8" s="1041"/>
      <c r="X8" s="1041"/>
      <c r="Y8" s="1041"/>
      <c r="Z8" s="1041"/>
      <c r="AA8" s="1041"/>
      <c r="AB8" s="1041"/>
      <c r="AC8" s="1041"/>
      <c r="AD8" s="1041"/>
      <c r="AE8" s="1042"/>
      <c r="AF8" s="1037"/>
      <c r="AG8" s="1038"/>
      <c r="AH8" s="1038"/>
      <c r="AI8" s="1038"/>
      <c r="AJ8" s="1039"/>
      <c r="AK8" s="1082"/>
      <c r="AL8" s="1083"/>
      <c r="AM8" s="1083"/>
      <c r="AN8" s="1083"/>
      <c r="AO8" s="1083"/>
      <c r="AP8" s="1083"/>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2" t="s">
        <v>599</v>
      </c>
      <c r="BT8" s="993"/>
      <c r="BU8" s="993"/>
      <c r="BV8" s="993"/>
      <c r="BW8" s="993"/>
      <c r="BX8" s="993"/>
      <c r="BY8" s="993"/>
      <c r="BZ8" s="993"/>
      <c r="CA8" s="993"/>
      <c r="CB8" s="993"/>
      <c r="CC8" s="993"/>
      <c r="CD8" s="993"/>
      <c r="CE8" s="993"/>
      <c r="CF8" s="993"/>
      <c r="CG8" s="1014"/>
      <c r="CH8" s="989">
        <v>25</v>
      </c>
      <c r="CI8" s="990"/>
      <c r="CJ8" s="990"/>
      <c r="CK8" s="990"/>
      <c r="CL8" s="991"/>
      <c r="CM8" s="989">
        <v>92</v>
      </c>
      <c r="CN8" s="990"/>
      <c r="CO8" s="990"/>
      <c r="CP8" s="990"/>
      <c r="CQ8" s="991"/>
      <c r="CR8" s="989">
        <v>70</v>
      </c>
      <c r="CS8" s="990"/>
      <c r="CT8" s="990"/>
      <c r="CU8" s="990"/>
      <c r="CV8" s="991"/>
      <c r="CW8" s="989">
        <v>2</v>
      </c>
      <c r="CX8" s="990"/>
      <c r="CY8" s="990"/>
      <c r="CZ8" s="990"/>
      <c r="DA8" s="991"/>
      <c r="DB8" s="989" t="s">
        <v>591</v>
      </c>
      <c r="DC8" s="990"/>
      <c r="DD8" s="990"/>
      <c r="DE8" s="990"/>
      <c r="DF8" s="991"/>
      <c r="DG8" s="989" t="s">
        <v>591</v>
      </c>
      <c r="DH8" s="990"/>
      <c r="DI8" s="990"/>
      <c r="DJ8" s="990"/>
      <c r="DK8" s="991"/>
      <c r="DL8" s="989" t="s">
        <v>591</v>
      </c>
      <c r="DM8" s="990"/>
      <c r="DN8" s="990"/>
      <c r="DO8" s="990"/>
      <c r="DP8" s="991"/>
      <c r="DQ8" s="989" t="s">
        <v>591</v>
      </c>
      <c r="DR8" s="990"/>
      <c r="DS8" s="990"/>
      <c r="DT8" s="990"/>
      <c r="DU8" s="991"/>
      <c r="DV8" s="992"/>
      <c r="DW8" s="993"/>
      <c r="DX8" s="993"/>
      <c r="DY8" s="993"/>
      <c r="DZ8" s="994"/>
      <c r="EA8" s="234"/>
    </row>
    <row r="9" spans="1:131" s="235" customFormat="1" ht="26.25" customHeight="1" x14ac:dyDescent="0.15">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393</v>
      </c>
      <c r="BA22" s="1030"/>
      <c r="BB22" s="1030"/>
      <c r="BC22" s="1030"/>
      <c r="BD22" s="1031"/>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9">
        <f>Q7</f>
        <v>55801</v>
      </c>
      <c r="R23" s="1063"/>
      <c r="S23" s="1063"/>
      <c r="T23" s="1063"/>
      <c r="U23" s="1063"/>
      <c r="V23" s="1063">
        <f>V7</f>
        <v>52841</v>
      </c>
      <c r="W23" s="1063"/>
      <c r="X23" s="1063"/>
      <c r="Y23" s="1063"/>
      <c r="Z23" s="1063"/>
      <c r="AA23" s="1063">
        <f>AA7</f>
        <v>2960</v>
      </c>
      <c r="AB23" s="1063"/>
      <c r="AC23" s="1063"/>
      <c r="AD23" s="1063"/>
      <c r="AE23" s="1070"/>
      <c r="AF23" s="1071">
        <v>2563</v>
      </c>
      <c r="AG23" s="1063"/>
      <c r="AH23" s="1063"/>
      <c r="AI23" s="1063"/>
      <c r="AJ23" s="1072"/>
      <c r="AK23" s="1073"/>
      <c r="AL23" s="1074"/>
      <c r="AM23" s="1074"/>
      <c r="AN23" s="1074"/>
      <c r="AO23" s="1074"/>
      <c r="AP23" s="1063">
        <f>AP7</f>
        <v>30257</v>
      </c>
      <c r="AQ23" s="1063"/>
      <c r="AR23" s="1063"/>
      <c r="AS23" s="1063"/>
      <c r="AT23" s="1063"/>
      <c r="AU23" s="1064"/>
      <c r="AV23" s="1064"/>
      <c r="AW23" s="1064"/>
      <c r="AX23" s="1064"/>
      <c r="AY23" s="1065"/>
      <c r="AZ23" s="1066" t="s">
        <v>396</v>
      </c>
      <c r="BA23" s="1067"/>
      <c r="BB23" s="1067"/>
      <c r="BC23" s="1067"/>
      <c r="BD23" s="1068"/>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2" t="s">
        <v>397</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1" t="s">
        <v>398</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7" t="s">
        <v>402</v>
      </c>
      <c r="AG26" s="1008"/>
      <c r="AH26" s="1008"/>
      <c r="AI26" s="1008"/>
      <c r="AJ26" s="1058"/>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9"/>
      <c r="AG27" s="1011"/>
      <c r="AH27" s="1011"/>
      <c r="AI27" s="1011"/>
      <c r="AJ27" s="1060"/>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9" t="s">
        <v>407</v>
      </c>
      <c r="C28" s="1050"/>
      <c r="D28" s="1050"/>
      <c r="E28" s="1050"/>
      <c r="F28" s="1050"/>
      <c r="G28" s="1050"/>
      <c r="H28" s="1050"/>
      <c r="I28" s="1050"/>
      <c r="J28" s="1050"/>
      <c r="K28" s="1050"/>
      <c r="L28" s="1050"/>
      <c r="M28" s="1050"/>
      <c r="N28" s="1050"/>
      <c r="O28" s="1050"/>
      <c r="P28" s="1051"/>
      <c r="Q28" s="1052">
        <v>7349</v>
      </c>
      <c r="R28" s="1053"/>
      <c r="S28" s="1053"/>
      <c r="T28" s="1053"/>
      <c r="U28" s="1053"/>
      <c r="V28" s="1053">
        <v>7202</v>
      </c>
      <c r="W28" s="1053"/>
      <c r="X28" s="1053"/>
      <c r="Y28" s="1053"/>
      <c r="Z28" s="1053"/>
      <c r="AA28" s="1053">
        <v>147</v>
      </c>
      <c r="AB28" s="1053"/>
      <c r="AC28" s="1053"/>
      <c r="AD28" s="1053"/>
      <c r="AE28" s="1054"/>
      <c r="AF28" s="1055">
        <v>147</v>
      </c>
      <c r="AG28" s="1053"/>
      <c r="AH28" s="1053"/>
      <c r="AI28" s="1053"/>
      <c r="AJ28" s="1056"/>
      <c r="AK28" s="1044">
        <v>544</v>
      </c>
      <c r="AL28" s="1045"/>
      <c r="AM28" s="1045"/>
      <c r="AN28" s="1045"/>
      <c r="AO28" s="1045"/>
      <c r="AP28" s="1045" t="s">
        <v>591</v>
      </c>
      <c r="AQ28" s="1045"/>
      <c r="AR28" s="1045"/>
      <c r="AS28" s="1045"/>
      <c r="AT28" s="1045"/>
      <c r="AU28" s="1045" t="s">
        <v>591</v>
      </c>
      <c r="AV28" s="1045"/>
      <c r="AW28" s="1045"/>
      <c r="AX28" s="1045"/>
      <c r="AY28" s="1045"/>
      <c r="AZ28" s="1046" t="s">
        <v>591</v>
      </c>
      <c r="BA28" s="1046"/>
      <c r="BB28" s="1046"/>
      <c r="BC28" s="1046"/>
      <c r="BD28" s="1046"/>
      <c r="BE28" s="1047"/>
      <c r="BF28" s="1047"/>
      <c r="BG28" s="1047"/>
      <c r="BH28" s="1047"/>
      <c r="BI28" s="1048"/>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2" t="s">
        <v>408</v>
      </c>
      <c r="C29" s="1033"/>
      <c r="D29" s="1033"/>
      <c r="E29" s="1033"/>
      <c r="F29" s="1033"/>
      <c r="G29" s="1033"/>
      <c r="H29" s="1033"/>
      <c r="I29" s="1033"/>
      <c r="J29" s="1033"/>
      <c r="K29" s="1033"/>
      <c r="L29" s="1033"/>
      <c r="M29" s="1033"/>
      <c r="N29" s="1033"/>
      <c r="O29" s="1033"/>
      <c r="P29" s="1034"/>
      <c r="Q29" s="1040">
        <v>8073</v>
      </c>
      <c r="R29" s="1041"/>
      <c r="S29" s="1041"/>
      <c r="T29" s="1041"/>
      <c r="U29" s="1041"/>
      <c r="V29" s="1041">
        <v>7620</v>
      </c>
      <c r="W29" s="1041"/>
      <c r="X29" s="1041"/>
      <c r="Y29" s="1041"/>
      <c r="Z29" s="1041"/>
      <c r="AA29" s="1041">
        <v>453</v>
      </c>
      <c r="AB29" s="1041"/>
      <c r="AC29" s="1041"/>
      <c r="AD29" s="1041"/>
      <c r="AE29" s="1042"/>
      <c r="AF29" s="1037">
        <v>453</v>
      </c>
      <c r="AG29" s="1038"/>
      <c r="AH29" s="1038"/>
      <c r="AI29" s="1038"/>
      <c r="AJ29" s="1039"/>
      <c r="AK29" s="980">
        <v>1228</v>
      </c>
      <c r="AL29" s="971"/>
      <c r="AM29" s="971"/>
      <c r="AN29" s="971"/>
      <c r="AO29" s="971"/>
      <c r="AP29" s="971" t="s">
        <v>591</v>
      </c>
      <c r="AQ29" s="971"/>
      <c r="AR29" s="971"/>
      <c r="AS29" s="971"/>
      <c r="AT29" s="971"/>
      <c r="AU29" s="971" t="s">
        <v>591</v>
      </c>
      <c r="AV29" s="971"/>
      <c r="AW29" s="971"/>
      <c r="AX29" s="971"/>
      <c r="AY29" s="971"/>
      <c r="AZ29" s="1043" t="s">
        <v>591</v>
      </c>
      <c r="BA29" s="1043"/>
      <c r="BB29" s="1043"/>
      <c r="BC29" s="1043"/>
      <c r="BD29" s="1043"/>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2" t="s">
        <v>409</v>
      </c>
      <c r="C30" s="1033"/>
      <c r="D30" s="1033"/>
      <c r="E30" s="1033"/>
      <c r="F30" s="1033"/>
      <c r="G30" s="1033"/>
      <c r="H30" s="1033"/>
      <c r="I30" s="1033"/>
      <c r="J30" s="1033"/>
      <c r="K30" s="1033"/>
      <c r="L30" s="1033"/>
      <c r="M30" s="1033"/>
      <c r="N30" s="1033"/>
      <c r="O30" s="1033"/>
      <c r="P30" s="1034"/>
      <c r="Q30" s="1040">
        <v>1010</v>
      </c>
      <c r="R30" s="1041"/>
      <c r="S30" s="1041"/>
      <c r="T30" s="1041"/>
      <c r="U30" s="1041"/>
      <c r="V30" s="1041">
        <v>998</v>
      </c>
      <c r="W30" s="1041"/>
      <c r="X30" s="1041"/>
      <c r="Y30" s="1041"/>
      <c r="Z30" s="1041"/>
      <c r="AA30" s="1041">
        <v>12</v>
      </c>
      <c r="AB30" s="1041"/>
      <c r="AC30" s="1041"/>
      <c r="AD30" s="1041"/>
      <c r="AE30" s="1042"/>
      <c r="AF30" s="1037">
        <v>12</v>
      </c>
      <c r="AG30" s="1038"/>
      <c r="AH30" s="1038"/>
      <c r="AI30" s="1038"/>
      <c r="AJ30" s="1039"/>
      <c r="AK30" s="980">
        <v>262</v>
      </c>
      <c r="AL30" s="971"/>
      <c r="AM30" s="971"/>
      <c r="AN30" s="971"/>
      <c r="AO30" s="971"/>
      <c r="AP30" s="971" t="s">
        <v>591</v>
      </c>
      <c r="AQ30" s="971"/>
      <c r="AR30" s="971"/>
      <c r="AS30" s="971"/>
      <c r="AT30" s="971"/>
      <c r="AU30" s="971" t="s">
        <v>591</v>
      </c>
      <c r="AV30" s="971"/>
      <c r="AW30" s="971"/>
      <c r="AX30" s="971"/>
      <c r="AY30" s="971"/>
      <c r="AZ30" s="1043" t="s">
        <v>591</v>
      </c>
      <c r="BA30" s="1043"/>
      <c r="BB30" s="1043"/>
      <c r="BC30" s="1043"/>
      <c r="BD30" s="1043"/>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2" t="s">
        <v>410</v>
      </c>
      <c r="C31" s="1033"/>
      <c r="D31" s="1033"/>
      <c r="E31" s="1033"/>
      <c r="F31" s="1033"/>
      <c r="G31" s="1033"/>
      <c r="H31" s="1033"/>
      <c r="I31" s="1033"/>
      <c r="J31" s="1033"/>
      <c r="K31" s="1033"/>
      <c r="L31" s="1033"/>
      <c r="M31" s="1033"/>
      <c r="N31" s="1033"/>
      <c r="O31" s="1033"/>
      <c r="P31" s="1034"/>
      <c r="Q31" s="1040">
        <v>1934</v>
      </c>
      <c r="R31" s="1041"/>
      <c r="S31" s="1041"/>
      <c r="T31" s="1041"/>
      <c r="U31" s="1041"/>
      <c r="V31" s="1041">
        <v>1909</v>
      </c>
      <c r="W31" s="1041"/>
      <c r="X31" s="1041"/>
      <c r="Y31" s="1041"/>
      <c r="Z31" s="1041"/>
      <c r="AA31" s="1041">
        <v>24</v>
      </c>
      <c r="AB31" s="1041"/>
      <c r="AC31" s="1041"/>
      <c r="AD31" s="1041"/>
      <c r="AE31" s="1042"/>
      <c r="AF31" s="1037">
        <v>1346</v>
      </c>
      <c r="AG31" s="1038"/>
      <c r="AH31" s="1038"/>
      <c r="AI31" s="1038"/>
      <c r="AJ31" s="1039"/>
      <c r="AK31" s="980">
        <v>155</v>
      </c>
      <c r="AL31" s="971"/>
      <c r="AM31" s="971"/>
      <c r="AN31" s="971"/>
      <c r="AO31" s="971"/>
      <c r="AP31" s="971">
        <v>8406</v>
      </c>
      <c r="AQ31" s="971"/>
      <c r="AR31" s="971"/>
      <c r="AS31" s="971"/>
      <c r="AT31" s="971"/>
      <c r="AU31" s="971">
        <v>825</v>
      </c>
      <c r="AV31" s="971"/>
      <c r="AW31" s="971"/>
      <c r="AX31" s="971"/>
      <c r="AY31" s="971"/>
      <c r="AZ31" s="1043" t="s">
        <v>591</v>
      </c>
      <c r="BA31" s="1043"/>
      <c r="BB31" s="1043"/>
      <c r="BC31" s="1043"/>
      <c r="BD31" s="1043"/>
      <c r="BE31" s="972" t="s">
        <v>411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2" t="s">
        <v>412</v>
      </c>
      <c r="C32" s="1033"/>
      <c r="D32" s="1033"/>
      <c r="E32" s="1033"/>
      <c r="F32" s="1033"/>
      <c r="G32" s="1033"/>
      <c r="H32" s="1033"/>
      <c r="I32" s="1033"/>
      <c r="J32" s="1033"/>
      <c r="K32" s="1033"/>
      <c r="L32" s="1033"/>
      <c r="M32" s="1033"/>
      <c r="N32" s="1033"/>
      <c r="O32" s="1033"/>
      <c r="P32" s="1034"/>
      <c r="Q32" s="1040">
        <v>65</v>
      </c>
      <c r="R32" s="1041"/>
      <c r="S32" s="1041"/>
      <c r="T32" s="1041"/>
      <c r="U32" s="1041"/>
      <c r="V32" s="1041">
        <v>66</v>
      </c>
      <c r="W32" s="1041"/>
      <c r="X32" s="1041"/>
      <c r="Y32" s="1041"/>
      <c r="Z32" s="1041"/>
      <c r="AA32" s="1041">
        <v>-1</v>
      </c>
      <c r="AB32" s="1041"/>
      <c r="AC32" s="1041"/>
      <c r="AD32" s="1041"/>
      <c r="AE32" s="1042"/>
      <c r="AF32" s="1037">
        <v>17</v>
      </c>
      <c r="AG32" s="1038"/>
      <c r="AH32" s="1038"/>
      <c r="AI32" s="1038"/>
      <c r="AJ32" s="1039"/>
      <c r="AK32" s="980">
        <v>40</v>
      </c>
      <c r="AL32" s="971"/>
      <c r="AM32" s="971"/>
      <c r="AN32" s="971"/>
      <c r="AO32" s="971"/>
      <c r="AP32" s="971">
        <v>319</v>
      </c>
      <c r="AQ32" s="971"/>
      <c r="AR32" s="971"/>
      <c r="AS32" s="971"/>
      <c r="AT32" s="971"/>
      <c r="AU32" s="971">
        <v>281</v>
      </c>
      <c r="AV32" s="971"/>
      <c r="AW32" s="971"/>
      <c r="AX32" s="971"/>
      <c r="AY32" s="971"/>
      <c r="AZ32" s="1043" t="s">
        <v>591</v>
      </c>
      <c r="BA32" s="1043"/>
      <c r="BB32" s="1043"/>
      <c r="BC32" s="1043"/>
      <c r="BD32" s="1043"/>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2" t="s">
        <v>413</v>
      </c>
      <c r="C33" s="1033"/>
      <c r="D33" s="1033"/>
      <c r="E33" s="1033"/>
      <c r="F33" s="1033"/>
      <c r="G33" s="1033"/>
      <c r="H33" s="1033"/>
      <c r="I33" s="1033"/>
      <c r="J33" s="1033"/>
      <c r="K33" s="1033"/>
      <c r="L33" s="1033"/>
      <c r="M33" s="1033"/>
      <c r="N33" s="1033"/>
      <c r="O33" s="1033"/>
      <c r="P33" s="1034"/>
      <c r="Q33" s="1040">
        <v>410</v>
      </c>
      <c r="R33" s="1041"/>
      <c r="S33" s="1041"/>
      <c r="T33" s="1041"/>
      <c r="U33" s="1041"/>
      <c r="V33" s="1041">
        <v>407</v>
      </c>
      <c r="W33" s="1041"/>
      <c r="X33" s="1041"/>
      <c r="Y33" s="1041"/>
      <c r="Z33" s="1041"/>
      <c r="AA33" s="1041">
        <v>3</v>
      </c>
      <c r="AB33" s="1041"/>
      <c r="AC33" s="1041"/>
      <c r="AD33" s="1041"/>
      <c r="AE33" s="1042"/>
      <c r="AF33" s="1037">
        <v>198</v>
      </c>
      <c r="AG33" s="1038"/>
      <c r="AH33" s="1038"/>
      <c r="AI33" s="1038"/>
      <c r="AJ33" s="1039"/>
      <c r="AK33" s="980">
        <v>68</v>
      </c>
      <c r="AL33" s="971"/>
      <c r="AM33" s="971"/>
      <c r="AN33" s="971"/>
      <c r="AO33" s="971"/>
      <c r="AP33" s="971">
        <v>502</v>
      </c>
      <c r="AQ33" s="971"/>
      <c r="AR33" s="971"/>
      <c r="AS33" s="971"/>
      <c r="AT33" s="971"/>
      <c r="AU33" s="971">
        <v>311</v>
      </c>
      <c r="AV33" s="971"/>
      <c r="AW33" s="971"/>
      <c r="AX33" s="971"/>
      <c r="AY33" s="971"/>
      <c r="AZ33" s="1043" t="s">
        <v>591</v>
      </c>
      <c r="BA33" s="1043"/>
      <c r="BB33" s="1043"/>
      <c r="BC33" s="1043"/>
      <c r="BD33" s="1043"/>
      <c r="BE33" s="972" t="s">
        <v>414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2" t="s">
        <v>415</v>
      </c>
      <c r="C34" s="1033"/>
      <c r="D34" s="1033"/>
      <c r="E34" s="1033"/>
      <c r="F34" s="1033"/>
      <c r="G34" s="1033"/>
      <c r="H34" s="1033"/>
      <c r="I34" s="1033"/>
      <c r="J34" s="1033"/>
      <c r="K34" s="1033"/>
      <c r="L34" s="1033"/>
      <c r="M34" s="1033"/>
      <c r="N34" s="1033"/>
      <c r="O34" s="1033"/>
      <c r="P34" s="1034"/>
      <c r="Q34" s="1040">
        <f>ROUND((1607696+164156+44815+65324)/1000,0)</f>
        <v>1882</v>
      </c>
      <c r="R34" s="1041"/>
      <c r="S34" s="1041"/>
      <c r="T34" s="1041"/>
      <c r="U34" s="1041"/>
      <c r="V34" s="1041">
        <f>ROUND((1738314+152424+41931+61404)/1000,0)</f>
        <v>1994</v>
      </c>
      <c r="W34" s="1041"/>
      <c r="X34" s="1041"/>
      <c r="Y34" s="1041"/>
      <c r="Z34" s="1041"/>
      <c r="AA34" s="1041">
        <f>ROUND((-130618+11732+2884+3920)/1000,0)</f>
        <v>-112</v>
      </c>
      <c r="AB34" s="1041"/>
      <c r="AC34" s="1041"/>
      <c r="AD34" s="1041"/>
      <c r="AE34" s="1042"/>
      <c r="AF34" s="1037">
        <v>137</v>
      </c>
      <c r="AG34" s="1038"/>
      <c r="AH34" s="1038"/>
      <c r="AI34" s="1038"/>
      <c r="AJ34" s="1039"/>
      <c r="AK34" s="980">
        <v>815</v>
      </c>
      <c r="AL34" s="971"/>
      <c r="AM34" s="971"/>
      <c r="AN34" s="971"/>
      <c r="AO34" s="971"/>
      <c r="AP34" s="971">
        <f>ROUND((5396131+588521+66320+118772)/1000,0)</f>
        <v>6170</v>
      </c>
      <c r="AQ34" s="971"/>
      <c r="AR34" s="971"/>
      <c r="AS34" s="971"/>
      <c r="AT34" s="971"/>
      <c r="AU34" s="971">
        <v>5535</v>
      </c>
      <c r="AV34" s="971"/>
      <c r="AW34" s="971"/>
      <c r="AX34" s="971"/>
      <c r="AY34" s="971"/>
      <c r="AZ34" s="1043" t="s">
        <v>591</v>
      </c>
      <c r="BA34" s="1043"/>
      <c r="BB34" s="1043"/>
      <c r="BC34" s="1043"/>
      <c r="BD34" s="1043"/>
      <c r="BE34" s="972" t="s">
        <v>414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2" t="s">
        <v>416</v>
      </c>
      <c r="C35" s="1033"/>
      <c r="D35" s="1033"/>
      <c r="E35" s="1033"/>
      <c r="F35" s="1033"/>
      <c r="G35" s="1033"/>
      <c r="H35" s="1033"/>
      <c r="I35" s="1033"/>
      <c r="J35" s="1033"/>
      <c r="K35" s="1033"/>
      <c r="L35" s="1033"/>
      <c r="M35" s="1033"/>
      <c r="N35" s="1033"/>
      <c r="O35" s="1033"/>
      <c r="P35" s="1034"/>
      <c r="Q35" s="1040">
        <f>ROUND((11239944+654284)/1000,0)</f>
        <v>11894</v>
      </c>
      <c r="R35" s="1041"/>
      <c r="S35" s="1041"/>
      <c r="T35" s="1041"/>
      <c r="U35" s="1041"/>
      <c r="V35" s="1041">
        <f>ROUND((10581859+638217)/1000,0)</f>
        <v>11220</v>
      </c>
      <c r="W35" s="1041"/>
      <c r="X35" s="1041"/>
      <c r="Y35" s="1041"/>
      <c r="Z35" s="1041"/>
      <c r="AA35" s="1041">
        <f>ROUND((658085+16067)/1000,0)</f>
        <v>674</v>
      </c>
      <c r="AB35" s="1041"/>
      <c r="AC35" s="1041"/>
      <c r="AD35" s="1041"/>
      <c r="AE35" s="1042"/>
      <c r="AF35" s="1037">
        <v>3425</v>
      </c>
      <c r="AG35" s="1038"/>
      <c r="AH35" s="1038"/>
      <c r="AI35" s="1038"/>
      <c r="AJ35" s="1039"/>
      <c r="AK35" s="980">
        <v>1564</v>
      </c>
      <c r="AL35" s="971"/>
      <c r="AM35" s="971"/>
      <c r="AN35" s="971"/>
      <c r="AO35" s="971"/>
      <c r="AP35" s="971">
        <v>3056</v>
      </c>
      <c r="AQ35" s="971"/>
      <c r="AR35" s="971"/>
      <c r="AS35" s="971"/>
      <c r="AT35" s="971"/>
      <c r="AU35" s="971">
        <v>3001</v>
      </c>
      <c r="AV35" s="971"/>
      <c r="AW35" s="971"/>
      <c r="AX35" s="971"/>
      <c r="AY35" s="971"/>
      <c r="AZ35" s="1043" t="s">
        <v>591</v>
      </c>
      <c r="BA35" s="1043"/>
      <c r="BB35" s="1043"/>
      <c r="BC35" s="1043"/>
      <c r="BD35" s="1043"/>
      <c r="BE35" s="972" t="s">
        <v>414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2" t="s">
        <v>417</v>
      </c>
      <c r="C36" s="1033"/>
      <c r="D36" s="1033"/>
      <c r="E36" s="1033"/>
      <c r="F36" s="1033"/>
      <c r="G36" s="1033"/>
      <c r="H36" s="1033"/>
      <c r="I36" s="1033"/>
      <c r="J36" s="1033"/>
      <c r="K36" s="1033"/>
      <c r="L36" s="1033"/>
      <c r="M36" s="1033"/>
      <c r="N36" s="1033"/>
      <c r="O36" s="1033"/>
      <c r="P36" s="1034"/>
      <c r="Q36" s="1040">
        <v>337</v>
      </c>
      <c r="R36" s="1041"/>
      <c r="S36" s="1041"/>
      <c r="T36" s="1041"/>
      <c r="U36" s="1041"/>
      <c r="V36" s="1041">
        <v>336</v>
      </c>
      <c r="W36" s="1041"/>
      <c r="X36" s="1041"/>
      <c r="Y36" s="1041"/>
      <c r="Z36" s="1041"/>
      <c r="AA36" s="1041">
        <v>1</v>
      </c>
      <c r="AB36" s="1041"/>
      <c r="AC36" s="1041"/>
      <c r="AD36" s="1041"/>
      <c r="AE36" s="1042"/>
      <c r="AF36" s="1037">
        <v>1</v>
      </c>
      <c r="AG36" s="1038"/>
      <c r="AH36" s="1038"/>
      <c r="AI36" s="1038"/>
      <c r="AJ36" s="1039"/>
      <c r="AK36" s="980">
        <v>200000</v>
      </c>
      <c r="AL36" s="971"/>
      <c r="AM36" s="971"/>
      <c r="AN36" s="971"/>
      <c r="AO36" s="971"/>
      <c r="AP36" s="971">
        <v>544</v>
      </c>
      <c r="AQ36" s="971"/>
      <c r="AR36" s="971"/>
      <c r="AS36" s="971"/>
      <c r="AT36" s="971"/>
      <c r="AU36" s="971">
        <v>501</v>
      </c>
      <c r="AV36" s="971"/>
      <c r="AW36" s="971"/>
      <c r="AX36" s="971"/>
      <c r="AY36" s="971"/>
      <c r="AZ36" s="1043" t="s">
        <v>591</v>
      </c>
      <c r="BA36" s="1043"/>
      <c r="BB36" s="1043"/>
      <c r="BC36" s="1043"/>
      <c r="BD36" s="1043"/>
      <c r="BE36" s="972" t="s">
        <v>418</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2" t="s">
        <v>419</v>
      </c>
      <c r="C37" s="1033"/>
      <c r="D37" s="1033"/>
      <c r="E37" s="1033"/>
      <c r="F37" s="1033"/>
      <c r="G37" s="1033"/>
      <c r="H37" s="1033"/>
      <c r="I37" s="1033"/>
      <c r="J37" s="1033"/>
      <c r="K37" s="1033"/>
      <c r="L37" s="1033"/>
      <c r="M37" s="1033"/>
      <c r="N37" s="1033"/>
      <c r="O37" s="1033"/>
      <c r="P37" s="1034"/>
      <c r="Q37" s="1040">
        <v>1</v>
      </c>
      <c r="R37" s="1041"/>
      <c r="S37" s="1041"/>
      <c r="T37" s="1041"/>
      <c r="U37" s="1041"/>
      <c r="V37" s="1041">
        <v>1</v>
      </c>
      <c r="W37" s="1041"/>
      <c r="X37" s="1041"/>
      <c r="Y37" s="1041"/>
      <c r="Z37" s="1041"/>
      <c r="AA37" s="1041">
        <v>0</v>
      </c>
      <c r="AB37" s="1041"/>
      <c r="AC37" s="1041"/>
      <c r="AD37" s="1041"/>
      <c r="AE37" s="1042"/>
      <c r="AF37" s="1037" t="s">
        <v>130</v>
      </c>
      <c r="AG37" s="1038"/>
      <c r="AH37" s="1038"/>
      <c r="AI37" s="1038"/>
      <c r="AJ37" s="1039"/>
      <c r="AK37" s="980">
        <v>1018</v>
      </c>
      <c r="AL37" s="971"/>
      <c r="AM37" s="971"/>
      <c r="AN37" s="971"/>
      <c r="AO37" s="971"/>
      <c r="AP37" s="971">
        <v>0</v>
      </c>
      <c r="AQ37" s="971"/>
      <c r="AR37" s="971"/>
      <c r="AS37" s="971"/>
      <c r="AT37" s="971"/>
      <c r="AU37" s="971">
        <v>0</v>
      </c>
      <c r="AV37" s="971"/>
      <c r="AW37" s="971"/>
      <c r="AX37" s="971"/>
      <c r="AY37" s="971"/>
      <c r="AZ37" s="1043" t="s">
        <v>591</v>
      </c>
      <c r="BA37" s="1043"/>
      <c r="BB37" s="1043"/>
      <c r="BC37" s="1043"/>
      <c r="BD37" s="1043"/>
      <c r="BE37" s="972" t="s">
        <v>420</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421</v>
      </c>
      <c r="BK62" s="1030"/>
      <c r="BL62" s="1030"/>
      <c r="BM62" s="1030"/>
      <c r="BN62" s="1031"/>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422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5737</v>
      </c>
      <c r="AG63" s="959"/>
      <c r="AH63" s="959"/>
      <c r="AI63" s="959"/>
      <c r="AJ63" s="1024"/>
      <c r="AK63" s="1025"/>
      <c r="AL63" s="963"/>
      <c r="AM63" s="963"/>
      <c r="AN63" s="963"/>
      <c r="AO63" s="963"/>
      <c r="AP63" s="959">
        <f>SUM(AP28:AT37)</f>
        <v>18997</v>
      </c>
      <c r="AQ63" s="959"/>
      <c r="AR63" s="959"/>
      <c r="AS63" s="959"/>
      <c r="AT63" s="959"/>
      <c r="AU63" s="1017">
        <f>SUM(AU28:AY37)</f>
        <v>10454</v>
      </c>
      <c r="AV63" s="953"/>
      <c r="AW63" s="953"/>
      <c r="AX63" s="953"/>
      <c r="AY63" s="1018"/>
      <c r="AZ63" s="1019"/>
      <c r="BA63" s="1019"/>
      <c r="BB63" s="1019"/>
      <c r="BC63" s="1019"/>
      <c r="BD63" s="1019"/>
      <c r="BE63" s="960"/>
      <c r="BF63" s="960"/>
      <c r="BG63" s="960"/>
      <c r="BH63" s="960"/>
      <c r="BI63" s="961"/>
      <c r="BJ63" s="1020" t="s">
        <v>396</v>
      </c>
      <c r="BK63" s="953"/>
      <c r="BL63" s="953"/>
      <c r="BM63" s="953"/>
      <c r="BN63" s="1021"/>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424</v>
      </c>
      <c r="B66" s="996"/>
      <c r="C66" s="996"/>
      <c r="D66" s="996"/>
      <c r="E66" s="996"/>
      <c r="F66" s="996"/>
      <c r="G66" s="996"/>
      <c r="H66" s="996"/>
      <c r="I66" s="996"/>
      <c r="J66" s="996"/>
      <c r="K66" s="996"/>
      <c r="L66" s="996"/>
      <c r="M66" s="996"/>
      <c r="N66" s="996"/>
      <c r="O66" s="996"/>
      <c r="P66" s="997"/>
      <c r="Q66" s="1001" t="s">
        <v>425</v>
      </c>
      <c r="R66" s="1002"/>
      <c r="S66" s="1002"/>
      <c r="T66" s="1002"/>
      <c r="U66" s="1003"/>
      <c r="V66" s="1001" t="s">
        <v>426</v>
      </c>
      <c r="W66" s="1002"/>
      <c r="X66" s="1002"/>
      <c r="Y66" s="1002"/>
      <c r="Z66" s="1003"/>
      <c r="AA66" s="1001" t="s">
        <v>427</v>
      </c>
      <c r="AB66" s="1002"/>
      <c r="AC66" s="1002"/>
      <c r="AD66" s="1002"/>
      <c r="AE66" s="1003"/>
      <c r="AF66" s="1007" t="s">
        <v>428</v>
      </c>
      <c r="AG66" s="1008"/>
      <c r="AH66" s="1008"/>
      <c r="AI66" s="1008"/>
      <c r="AJ66" s="1009"/>
      <c r="AK66" s="1001" t="s">
        <v>429</v>
      </c>
      <c r="AL66" s="996"/>
      <c r="AM66" s="996"/>
      <c r="AN66" s="996"/>
      <c r="AO66" s="997"/>
      <c r="AP66" s="1001" t="s">
        <v>430</v>
      </c>
      <c r="AQ66" s="1002"/>
      <c r="AR66" s="1002"/>
      <c r="AS66" s="1002"/>
      <c r="AT66" s="1003"/>
      <c r="AU66" s="1001" t="s">
        <v>431</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592</v>
      </c>
      <c r="C68" s="986"/>
      <c r="D68" s="986"/>
      <c r="E68" s="986"/>
      <c r="F68" s="986"/>
      <c r="G68" s="986"/>
      <c r="H68" s="986"/>
      <c r="I68" s="986"/>
      <c r="J68" s="986"/>
      <c r="K68" s="986"/>
      <c r="L68" s="986"/>
      <c r="M68" s="986"/>
      <c r="N68" s="986"/>
      <c r="O68" s="986"/>
      <c r="P68" s="987"/>
      <c r="Q68" s="988">
        <v>12629</v>
      </c>
      <c r="R68" s="982"/>
      <c r="S68" s="982"/>
      <c r="T68" s="982"/>
      <c r="U68" s="982"/>
      <c r="V68" s="982">
        <v>12063</v>
      </c>
      <c r="W68" s="982"/>
      <c r="X68" s="982"/>
      <c r="Y68" s="982"/>
      <c r="Z68" s="982"/>
      <c r="AA68" s="982">
        <v>566</v>
      </c>
      <c r="AB68" s="982"/>
      <c r="AC68" s="982"/>
      <c r="AD68" s="982"/>
      <c r="AE68" s="982"/>
      <c r="AF68" s="982">
        <v>566</v>
      </c>
      <c r="AG68" s="982"/>
      <c r="AH68" s="982"/>
      <c r="AI68" s="982"/>
      <c r="AJ68" s="982"/>
      <c r="AK68" s="982">
        <v>2179</v>
      </c>
      <c r="AL68" s="982"/>
      <c r="AM68" s="982"/>
      <c r="AN68" s="982"/>
      <c r="AO68" s="982"/>
      <c r="AP68" s="982" t="s">
        <v>591</v>
      </c>
      <c r="AQ68" s="982"/>
      <c r="AR68" s="982"/>
      <c r="AS68" s="982"/>
      <c r="AT68" s="982"/>
      <c r="AU68" s="982" t="s">
        <v>591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593</v>
      </c>
      <c r="C69" s="975"/>
      <c r="D69" s="975"/>
      <c r="E69" s="975"/>
      <c r="F69" s="975"/>
      <c r="G69" s="975"/>
      <c r="H69" s="975"/>
      <c r="I69" s="975"/>
      <c r="J69" s="975"/>
      <c r="K69" s="975"/>
      <c r="L69" s="975"/>
      <c r="M69" s="975"/>
      <c r="N69" s="975"/>
      <c r="O69" s="975"/>
      <c r="P69" s="976"/>
      <c r="Q69" s="977">
        <v>865</v>
      </c>
      <c r="R69" s="971"/>
      <c r="S69" s="971"/>
      <c r="T69" s="971"/>
      <c r="U69" s="971"/>
      <c r="V69" s="971">
        <v>863</v>
      </c>
      <c r="W69" s="971"/>
      <c r="X69" s="971"/>
      <c r="Y69" s="971"/>
      <c r="Z69" s="971"/>
      <c r="AA69" s="971">
        <v>2</v>
      </c>
      <c r="AB69" s="971"/>
      <c r="AC69" s="971"/>
      <c r="AD69" s="971"/>
      <c r="AE69" s="971"/>
      <c r="AF69" s="971">
        <v>2</v>
      </c>
      <c r="AG69" s="971"/>
      <c r="AH69" s="971"/>
      <c r="AI69" s="971"/>
      <c r="AJ69" s="971"/>
      <c r="AK69" s="971">
        <v>2</v>
      </c>
      <c r="AL69" s="971"/>
      <c r="AM69" s="971"/>
      <c r="AN69" s="971"/>
      <c r="AO69" s="971"/>
      <c r="AP69" s="971" t="s">
        <v>591</v>
      </c>
      <c r="AQ69" s="971"/>
      <c r="AR69" s="971"/>
      <c r="AS69" s="971"/>
      <c r="AT69" s="971"/>
      <c r="AU69" s="971" t="s">
        <v>591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594</v>
      </c>
      <c r="C70" s="975"/>
      <c r="D70" s="975"/>
      <c r="E70" s="975"/>
      <c r="F70" s="975"/>
      <c r="G70" s="975"/>
      <c r="H70" s="975"/>
      <c r="I70" s="975"/>
      <c r="J70" s="975"/>
      <c r="K70" s="975"/>
      <c r="L70" s="975"/>
      <c r="M70" s="975"/>
      <c r="N70" s="975"/>
      <c r="O70" s="975"/>
      <c r="P70" s="976"/>
      <c r="Q70" s="977">
        <v>2111</v>
      </c>
      <c r="R70" s="971"/>
      <c r="S70" s="971"/>
      <c r="T70" s="971"/>
      <c r="U70" s="971"/>
      <c r="V70" s="971">
        <v>2075</v>
      </c>
      <c r="W70" s="971"/>
      <c r="X70" s="971"/>
      <c r="Y70" s="971"/>
      <c r="Z70" s="971"/>
      <c r="AA70" s="971">
        <v>35</v>
      </c>
      <c r="AB70" s="971"/>
      <c r="AC70" s="971"/>
      <c r="AD70" s="971"/>
      <c r="AE70" s="971"/>
      <c r="AF70" s="971">
        <v>35</v>
      </c>
      <c r="AG70" s="971"/>
      <c r="AH70" s="971"/>
      <c r="AI70" s="971"/>
      <c r="AJ70" s="971"/>
      <c r="AK70" s="971">
        <v>19</v>
      </c>
      <c r="AL70" s="971"/>
      <c r="AM70" s="971"/>
      <c r="AN70" s="971"/>
      <c r="AO70" s="971"/>
      <c r="AP70" s="971">
        <v>91</v>
      </c>
      <c r="AQ70" s="971"/>
      <c r="AR70" s="971"/>
      <c r="AS70" s="971"/>
      <c r="AT70" s="971"/>
      <c r="AU70" s="971">
        <v>77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595</v>
      </c>
      <c r="C71" s="975"/>
      <c r="D71" s="975"/>
      <c r="E71" s="975"/>
      <c r="F71" s="975"/>
      <c r="G71" s="975"/>
      <c r="H71" s="975"/>
      <c r="I71" s="975"/>
      <c r="J71" s="975"/>
      <c r="K71" s="975"/>
      <c r="L71" s="975"/>
      <c r="M71" s="975"/>
      <c r="N71" s="975"/>
      <c r="O71" s="975"/>
      <c r="P71" s="976"/>
      <c r="Q71" s="977">
        <v>174</v>
      </c>
      <c r="R71" s="971"/>
      <c r="S71" s="971"/>
      <c r="T71" s="971"/>
      <c r="U71" s="971"/>
      <c r="V71" s="971">
        <v>171</v>
      </c>
      <c r="W71" s="971"/>
      <c r="X71" s="971"/>
      <c r="Y71" s="971"/>
      <c r="Z71" s="971"/>
      <c r="AA71" s="971">
        <v>3</v>
      </c>
      <c r="AB71" s="971"/>
      <c r="AC71" s="971"/>
      <c r="AD71" s="971"/>
      <c r="AE71" s="971"/>
      <c r="AF71" s="971">
        <v>3</v>
      </c>
      <c r="AG71" s="971"/>
      <c r="AH71" s="971"/>
      <c r="AI71" s="971"/>
      <c r="AJ71" s="971"/>
      <c r="AK71" s="971">
        <v>5</v>
      </c>
      <c r="AL71" s="971"/>
      <c r="AM71" s="971"/>
      <c r="AN71" s="971"/>
      <c r="AO71" s="971"/>
      <c r="AP71" s="971" t="s">
        <v>591</v>
      </c>
      <c r="AQ71" s="971"/>
      <c r="AR71" s="971"/>
      <c r="AS71" s="971"/>
      <c r="AT71" s="971"/>
      <c r="AU71" s="971" t="s">
        <v>591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596</v>
      </c>
      <c r="C72" s="975"/>
      <c r="D72" s="975"/>
      <c r="E72" s="975"/>
      <c r="F72" s="975"/>
      <c r="G72" s="975"/>
      <c r="H72" s="975"/>
      <c r="I72" s="975"/>
      <c r="J72" s="975"/>
      <c r="K72" s="975"/>
      <c r="L72" s="975"/>
      <c r="M72" s="975"/>
      <c r="N72" s="975"/>
      <c r="O72" s="975"/>
      <c r="P72" s="976"/>
      <c r="Q72" s="977">
        <v>245</v>
      </c>
      <c r="R72" s="971"/>
      <c r="S72" s="971"/>
      <c r="T72" s="971"/>
      <c r="U72" s="971"/>
      <c r="V72" s="971">
        <v>185</v>
      </c>
      <c r="W72" s="971"/>
      <c r="X72" s="971"/>
      <c r="Y72" s="971"/>
      <c r="Z72" s="971"/>
      <c r="AA72" s="971">
        <v>61</v>
      </c>
      <c r="AB72" s="971"/>
      <c r="AC72" s="971"/>
      <c r="AD72" s="971"/>
      <c r="AE72" s="971"/>
      <c r="AF72" s="971">
        <v>61</v>
      </c>
      <c r="AG72" s="971"/>
      <c r="AH72" s="971"/>
      <c r="AI72" s="971"/>
      <c r="AJ72" s="971"/>
      <c r="AK72" s="971">
        <v>35</v>
      </c>
      <c r="AL72" s="971"/>
      <c r="AM72" s="971"/>
      <c r="AN72" s="971"/>
      <c r="AO72" s="971"/>
      <c r="AP72" s="971" t="s">
        <v>591</v>
      </c>
      <c r="AQ72" s="971"/>
      <c r="AR72" s="971"/>
      <c r="AS72" s="971"/>
      <c r="AT72" s="971"/>
      <c r="AU72" s="971" t="s">
        <v>591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597</v>
      </c>
      <c r="C73" s="975"/>
      <c r="D73" s="975"/>
      <c r="E73" s="975"/>
      <c r="F73" s="975"/>
      <c r="G73" s="975"/>
      <c r="H73" s="975"/>
      <c r="I73" s="975"/>
      <c r="J73" s="975"/>
      <c r="K73" s="975"/>
      <c r="L73" s="975"/>
      <c r="M73" s="975"/>
      <c r="N73" s="975"/>
      <c r="O73" s="975"/>
      <c r="P73" s="976"/>
      <c r="Q73" s="977">
        <v>272540</v>
      </c>
      <c r="R73" s="971"/>
      <c r="S73" s="971"/>
      <c r="T73" s="971"/>
      <c r="U73" s="971"/>
      <c r="V73" s="971">
        <v>265731</v>
      </c>
      <c r="W73" s="971"/>
      <c r="X73" s="971"/>
      <c r="Y73" s="971"/>
      <c r="Z73" s="971"/>
      <c r="AA73" s="971">
        <v>6809</v>
      </c>
      <c r="AB73" s="971"/>
      <c r="AC73" s="971"/>
      <c r="AD73" s="971"/>
      <c r="AE73" s="971"/>
      <c r="AF73" s="971">
        <v>6809</v>
      </c>
      <c r="AG73" s="971"/>
      <c r="AH73" s="971"/>
      <c r="AI73" s="971"/>
      <c r="AJ73" s="971"/>
      <c r="AK73" s="971">
        <v>8222</v>
      </c>
      <c r="AL73" s="971"/>
      <c r="AM73" s="971"/>
      <c r="AN73" s="971"/>
      <c r="AO73" s="971"/>
      <c r="AP73" s="971" t="s">
        <v>591</v>
      </c>
      <c r="AQ73" s="971"/>
      <c r="AR73" s="971"/>
      <c r="AS73" s="971"/>
      <c r="AT73" s="971"/>
      <c r="AU73" s="971" t="s">
        <v>591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432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SUM(AF68:AJ73)</f>
        <v>7476</v>
      </c>
      <c r="AG88" s="959"/>
      <c r="AH88" s="959"/>
      <c r="AI88" s="959"/>
      <c r="AJ88" s="959"/>
      <c r="AK88" s="963"/>
      <c r="AL88" s="963"/>
      <c r="AM88" s="963"/>
      <c r="AN88" s="963"/>
      <c r="AO88" s="963"/>
      <c r="AP88" s="959">
        <f>SUM(AP68:AT73)</f>
        <v>91</v>
      </c>
      <c r="AQ88" s="959"/>
      <c r="AR88" s="959"/>
      <c r="AS88" s="959"/>
      <c r="AT88" s="959"/>
      <c r="AU88" s="959">
        <f>SUM(AU68:AY73)</f>
        <v>77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433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f>
        <v>370</v>
      </c>
      <c r="CS102" s="953"/>
      <c r="CT102" s="953"/>
      <c r="CU102" s="953"/>
      <c r="CV102" s="954"/>
      <c r="CW102" s="952">
        <f>SUM(CW7:DA8)</f>
        <v>22</v>
      </c>
      <c r="CX102" s="953"/>
      <c r="CY102" s="953"/>
      <c r="CZ102" s="953"/>
      <c r="DA102" s="954"/>
      <c r="DB102" s="952" t="s">
        <v>591</v>
      </c>
      <c r="DC102" s="953"/>
      <c r="DD102" s="953"/>
      <c r="DE102" s="953"/>
      <c r="DF102" s="954"/>
      <c r="DG102" s="952" t="s">
        <v>591</v>
      </c>
      <c r="DH102" s="953"/>
      <c r="DI102" s="953"/>
      <c r="DJ102" s="953"/>
      <c r="DK102" s="954"/>
      <c r="DL102" s="952" t="s">
        <v>591</v>
      </c>
      <c r="DM102" s="953"/>
      <c r="DN102" s="953"/>
      <c r="DO102" s="953"/>
      <c r="DP102" s="954"/>
      <c r="DQ102" s="952" t="s">
        <v>591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441</v>
      </c>
      <c r="AB109" s="896"/>
      <c r="AC109" s="896"/>
      <c r="AD109" s="896"/>
      <c r="AE109" s="897"/>
      <c r="AF109" s="898" t="s">
        <v>442</v>
      </c>
      <c r="AG109" s="896"/>
      <c r="AH109" s="896"/>
      <c r="AI109" s="896"/>
      <c r="AJ109" s="897"/>
      <c r="AK109" s="898" t="s">
        <v>312</v>
      </c>
      <c r="AL109" s="896"/>
      <c r="AM109" s="896"/>
      <c r="AN109" s="896"/>
      <c r="AO109" s="897"/>
      <c r="AP109" s="898" t="s">
        <v>443</v>
      </c>
      <c r="AQ109" s="896"/>
      <c r="AR109" s="896"/>
      <c r="AS109" s="896"/>
      <c r="AT109" s="929"/>
      <c r="AU109" s="895" t="s">
        <v>440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441</v>
      </c>
      <c r="BR109" s="896"/>
      <c r="BS109" s="896"/>
      <c r="BT109" s="896"/>
      <c r="BU109" s="897"/>
      <c r="BV109" s="898" t="s">
        <v>442</v>
      </c>
      <c r="BW109" s="896"/>
      <c r="BX109" s="896"/>
      <c r="BY109" s="896"/>
      <c r="BZ109" s="897"/>
      <c r="CA109" s="898" t="s">
        <v>312</v>
      </c>
      <c r="CB109" s="896"/>
      <c r="CC109" s="896"/>
      <c r="CD109" s="896"/>
      <c r="CE109" s="897"/>
      <c r="CF109" s="936" t="s">
        <v>443</v>
      </c>
      <c r="CG109" s="936"/>
      <c r="CH109" s="936"/>
      <c r="CI109" s="936"/>
      <c r="CJ109" s="936"/>
      <c r="CK109" s="898" t="s">
        <v>444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441</v>
      </c>
      <c r="DH109" s="896"/>
      <c r="DI109" s="896"/>
      <c r="DJ109" s="896"/>
      <c r="DK109" s="897"/>
      <c r="DL109" s="898" t="s">
        <v>442</v>
      </c>
      <c r="DM109" s="896"/>
      <c r="DN109" s="896"/>
      <c r="DO109" s="896"/>
      <c r="DP109" s="897"/>
      <c r="DQ109" s="898" t="s">
        <v>312</v>
      </c>
      <c r="DR109" s="896"/>
      <c r="DS109" s="896"/>
      <c r="DT109" s="896"/>
      <c r="DU109" s="897"/>
      <c r="DV109" s="898" t="s">
        <v>443</v>
      </c>
      <c r="DW109" s="896"/>
      <c r="DX109" s="896"/>
      <c r="DY109" s="896"/>
      <c r="DZ109" s="929"/>
    </row>
    <row r="110" spans="1:131" s="230" customFormat="1" ht="26.25" customHeight="1" x14ac:dyDescent="0.15">
      <c r="A110" s="809" t="s">
        <v>445</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3308094</v>
      </c>
      <c r="AB110" s="889"/>
      <c r="AC110" s="889"/>
      <c r="AD110" s="889"/>
      <c r="AE110" s="890"/>
      <c r="AF110" s="891">
        <v>3475344</v>
      </c>
      <c r="AG110" s="889"/>
      <c r="AH110" s="889"/>
      <c r="AI110" s="889"/>
      <c r="AJ110" s="890"/>
      <c r="AK110" s="891">
        <v>3243465</v>
      </c>
      <c r="AL110" s="889"/>
      <c r="AM110" s="889"/>
      <c r="AN110" s="889"/>
      <c r="AO110" s="890"/>
      <c r="AP110" s="892">
        <v>20.399999999999999</v>
      </c>
      <c r="AQ110" s="893"/>
      <c r="AR110" s="893"/>
      <c r="AS110" s="893"/>
      <c r="AT110" s="894"/>
      <c r="AU110" s="930" t="s">
        <v>75</v>
      </c>
      <c r="AV110" s="931"/>
      <c r="AW110" s="931"/>
      <c r="AX110" s="931"/>
      <c r="AY110" s="931"/>
      <c r="AZ110" s="860" t="s">
        <v>446</v>
      </c>
      <c r="BA110" s="810"/>
      <c r="BB110" s="810"/>
      <c r="BC110" s="810"/>
      <c r="BD110" s="810"/>
      <c r="BE110" s="810"/>
      <c r="BF110" s="810"/>
      <c r="BG110" s="810"/>
      <c r="BH110" s="810"/>
      <c r="BI110" s="810"/>
      <c r="BJ110" s="810"/>
      <c r="BK110" s="810"/>
      <c r="BL110" s="810"/>
      <c r="BM110" s="810"/>
      <c r="BN110" s="810"/>
      <c r="BO110" s="810"/>
      <c r="BP110" s="811"/>
      <c r="BQ110" s="861">
        <v>39574192</v>
      </c>
      <c r="BR110" s="842"/>
      <c r="BS110" s="842"/>
      <c r="BT110" s="842"/>
      <c r="BU110" s="842"/>
      <c r="BV110" s="842">
        <v>30643361</v>
      </c>
      <c r="BW110" s="842"/>
      <c r="BX110" s="842"/>
      <c r="BY110" s="842"/>
      <c r="BZ110" s="842"/>
      <c r="CA110" s="842">
        <v>30257493</v>
      </c>
      <c r="CB110" s="842"/>
      <c r="CC110" s="842"/>
      <c r="CD110" s="842"/>
      <c r="CE110" s="842"/>
      <c r="CF110" s="866">
        <v>189.9</v>
      </c>
      <c r="CG110" s="867"/>
      <c r="CH110" s="867"/>
      <c r="CI110" s="867"/>
      <c r="CJ110" s="867"/>
      <c r="CK110" s="926" t="s">
        <v>447</v>
      </c>
      <c r="CL110" s="819"/>
      <c r="CM110" s="860" t="s">
        <v>448</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449</v>
      </c>
      <c r="DH110" s="842"/>
      <c r="DI110" s="842"/>
      <c r="DJ110" s="842"/>
      <c r="DK110" s="842"/>
      <c r="DL110" s="842" t="s">
        <v>449</v>
      </c>
      <c r="DM110" s="842"/>
      <c r="DN110" s="842"/>
      <c r="DO110" s="842"/>
      <c r="DP110" s="842"/>
      <c r="DQ110" s="842" t="s">
        <v>140</v>
      </c>
      <c r="DR110" s="842"/>
      <c r="DS110" s="842"/>
      <c r="DT110" s="842"/>
      <c r="DU110" s="842"/>
      <c r="DV110" s="843" t="s">
        <v>140</v>
      </c>
      <c r="DW110" s="843"/>
      <c r="DX110" s="843"/>
      <c r="DY110" s="843"/>
      <c r="DZ110" s="844"/>
    </row>
    <row r="111" spans="1:131" s="230" customFormat="1" ht="26.25" customHeight="1" x14ac:dyDescent="0.15">
      <c r="A111" s="774" t="s">
        <v>450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140</v>
      </c>
      <c r="AB111" s="919"/>
      <c r="AC111" s="919"/>
      <c r="AD111" s="919"/>
      <c r="AE111" s="920"/>
      <c r="AF111" s="921" t="s">
        <v>140</v>
      </c>
      <c r="AG111" s="919"/>
      <c r="AH111" s="919"/>
      <c r="AI111" s="919"/>
      <c r="AJ111" s="920"/>
      <c r="AK111" s="921" t="s">
        <v>449</v>
      </c>
      <c r="AL111" s="919"/>
      <c r="AM111" s="919"/>
      <c r="AN111" s="919"/>
      <c r="AO111" s="920"/>
      <c r="AP111" s="922" t="s">
        <v>140</v>
      </c>
      <c r="AQ111" s="923"/>
      <c r="AR111" s="923"/>
      <c r="AS111" s="923"/>
      <c r="AT111" s="924"/>
      <c r="AU111" s="932"/>
      <c r="AV111" s="933"/>
      <c r="AW111" s="933"/>
      <c r="AX111" s="933"/>
      <c r="AY111" s="933"/>
      <c r="AZ111" s="817" t="s">
        <v>451</v>
      </c>
      <c r="BA111" s="752"/>
      <c r="BB111" s="752"/>
      <c r="BC111" s="752"/>
      <c r="BD111" s="752"/>
      <c r="BE111" s="752"/>
      <c r="BF111" s="752"/>
      <c r="BG111" s="752"/>
      <c r="BH111" s="752"/>
      <c r="BI111" s="752"/>
      <c r="BJ111" s="752"/>
      <c r="BK111" s="752"/>
      <c r="BL111" s="752"/>
      <c r="BM111" s="752"/>
      <c r="BN111" s="752"/>
      <c r="BO111" s="752"/>
      <c r="BP111" s="753"/>
      <c r="BQ111" s="789" t="s">
        <v>140</v>
      </c>
      <c r="BR111" s="790"/>
      <c r="BS111" s="790"/>
      <c r="BT111" s="790"/>
      <c r="BU111" s="790"/>
      <c r="BV111" s="790" t="s">
        <v>449</v>
      </c>
      <c r="BW111" s="790"/>
      <c r="BX111" s="790"/>
      <c r="BY111" s="790"/>
      <c r="BZ111" s="790"/>
      <c r="CA111" s="790" t="s">
        <v>452</v>
      </c>
      <c r="CB111" s="790"/>
      <c r="CC111" s="790"/>
      <c r="CD111" s="790"/>
      <c r="CE111" s="790"/>
      <c r="CF111" s="875" t="s">
        <v>140</v>
      </c>
      <c r="CG111" s="876"/>
      <c r="CH111" s="876"/>
      <c r="CI111" s="876"/>
      <c r="CJ111" s="876"/>
      <c r="CK111" s="927"/>
      <c r="CL111" s="821"/>
      <c r="CM111" s="817" t="s">
        <v>453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140</v>
      </c>
      <c r="DH111" s="790"/>
      <c r="DI111" s="790"/>
      <c r="DJ111" s="790"/>
      <c r="DK111" s="790"/>
      <c r="DL111" s="790" t="s">
        <v>140</v>
      </c>
      <c r="DM111" s="790"/>
      <c r="DN111" s="790"/>
      <c r="DO111" s="790"/>
      <c r="DP111" s="790"/>
      <c r="DQ111" s="790" t="s">
        <v>449</v>
      </c>
      <c r="DR111" s="790"/>
      <c r="DS111" s="790"/>
      <c r="DT111" s="790"/>
      <c r="DU111" s="790"/>
      <c r="DV111" s="796" t="s">
        <v>454</v>
      </c>
      <c r="DW111" s="796"/>
      <c r="DX111" s="796"/>
      <c r="DY111" s="796"/>
      <c r="DZ111" s="797"/>
    </row>
    <row r="112" spans="1:131" s="230" customFormat="1" ht="26.25" customHeight="1" x14ac:dyDescent="0.15">
      <c r="A112" s="912" t="s">
        <v>455</v>
      </c>
      <c r="B112" s="913"/>
      <c r="C112" s="752" t="s">
        <v>456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140</v>
      </c>
      <c r="AB112" s="780"/>
      <c r="AC112" s="780"/>
      <c r="AD112" s="780"/>
      <c r="AE112" s="781"/>
      <c r="AF112" s="782" t="s">
        <v>140</v>
      </c>
      <c r="AG112" s="780"/>
      <c r="AH112" s="780"/>
      <c r="AI112" s="780"/>
      <c r="AJ112" s="781"/>
      <c r="AK112" s="782" t="s">
        <v>449</v>
      </c>
      <c r="AL112" s="780"/>
      <c r="AM112" s="780"/>
      <c r="AN112" s="780"/>
      <c r="AO112" s="781"/>
      <c r="AP112" s="824" t="s">
        <v>140</v>
      </c>
      <c r="AQ112" s="825"/>
      <c r="AR112" s="825"/>
      <c r="AS112" s="825"/>
      <c r="AT112" s="826"/>
      <c r="AU112" s="932"/>
      <c r="AV112" s="933"/>
      <c r="AW112" s="933"/>
      <c r="AX112" s="933"/>
      <c r="AY112" s="933"/>
      <c r="AZ112" s="817" t="s">
        <v>457</v>
      </c>
      <c r="BA112" s="752"/>
      <c r="BB112" s="752"/>
      <c r="BC112" s="752"/>
      <c r="BD112" s="752"/>
      <c r="BE112" s="752"/>
      <c r="BF112" s="752"/>
      <c r="BG112" s="752"/>
      <c r="BH112" s="752"/>
      <c r="BI112" s="752"/>
      <c r="BJ112" s="752"/>
      <c r="BK112" s="752"/>
      <c r="BL112" s="752"/>
      <c r="BM112" s="752"/>
      <c r="BN112" s="752"/>
      <c r="BO112" s="752"/>
      <c r="BP112" s="753"/>
      <c r="BQ112" s="789">
        <v>12232983</v>
      </c>
      <c r="BR112" s="790"/>
      <c r="BS112" s="790"/>
      <c r="BT112" s="790"/>
      <c r="BU112" s="790"/>
      <c r="BV112" s="790">
        <v>11438182</v>
      </c>
      <c r="BW112" s="790"/>
      <c r="BX112" s="790"/>
      <c r="BY112" s="790"/>
      <c r="BZ112" s="790"/>
      <c r="CA112" s="790">
        <v>10453295</v>
      </c>
      <c r="CB112" s="790"/>
      <c r="CC112" s="790"/>
      <c r="CD112" s="790"/>
      <c r="CE112" s="790"/>
      <c r="CF112" s="875">
        <v>65.599999999999994</v>
      </c>
      <c r="CG112" s="876"/>
      <c r="CH112" s="876"/>
      <c r="CI112" s="876"/>
      <c r="CJ112" s="876"/>
      <c r="CK112" s="927"/>
      <c r="CL112" s="821"/>
      <c r="CM112" s="817" t="s">
        <v>458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452</v>
      </c>
      <c r="DH112" s="790"/>
      <c r="DI112" s="790"/>
      <c r="DJ112" s="790"/>
      <c r="DK112" s="790"/>
      <c r="DL112" s="790" t="s">
        <v>449</v>
      </c>
      <c r="DM112" s="790"/>
      <c r="DN112" s="790"/>
      <c r="DO112" s="790"/>
      <c r="DP112" s="790"/>
      <c r="DQ112" s="790" t="s">
        <v>449</v>
      </c>
      <c r="DR112" s="790"/>
      <c r="DS112" s="790"/>
      <c r="DT112" s="790"/>
      <c r="DU112" s="790"/>
      <c r="DV112" s="796" t="s">
        <v>140</v>
      </c>
      <c r="DW112" s="796"/>
      <c r="DX112" s="796"/>
      <c r="DY112" s="796"/>
      <c r="DZ112" s="797"/>
    </row>
    <row r="113" spans="1:130" s="230" customFormat="1" ht="26.25" customHeight="1" x14ac:dyDescent="0.15">
      <c r="A113" s="914"/>
      <c r="B113" s="915"/>
      <c r="C113" s="752" t="s">
        <v>459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1112851</v>
      </c>
      <c r="AB113" s="919"/>
      <c r="AC113" s="919"/>
      <c r="AD113" s="919"/>
      <c r="AE113" s="920"/>
      <c r="AF113" s="921">
        <v>830628</v>
      </c>
      <c r="AG113" s="919"/>
      <c r="AH113" s="919"/>
      <c r="AI113" s="919"/>
      <c r="AJ113" s="920"/>
      <c r="AK113" s="921">
        <v>808034</v>
      </c>
      <c r="AL113" s="919"/>
      <c r="AM113" s="919"/>
      <c r="AN113" s="919"/>
      <c r="AO113" s="920"/>
      <c r="AP113" s="922">
        <v>5.0999999999999996</v>
      </c>
      <c r="AQ113" s="923"/>
      <c r="AR113" s="923"/>
      <c r="AS113" s="923"/>
      <c r="AT113" s="924"/>
      <c r="AU113" s="932"/>
      <c r="AV113" s="933"/>
      <c r="AW113" s="933"/>
      <c r="AX113" s="933"/>
      <c r="AY113" s="933"/>
      <c r="AZ113" s="817" t="s">
        <v>460</v>
      </c>
      <c r="BA113" s="752"/>
      <c r="BB113" s="752"/>
      <c r="BC113" s="752"/>
      <c r="BD113" s="752"/>
      <c r="BE113" s="752"/>
      <c r="BF113" s="752"/>
      <c r="BG113" s="752"/>
      <c r="BH113" s="752"/>
      <c r="BI113" s="752"/>
      <c r="BJ113" s="752"/>
      <c r="BK113" s="752"/>
      <c r="BL113" s="752"/>
      <c r="BM113" s="752"/>
      <c r="BN113" s="752"/>
      <c r="BO113" s="752"/>
      <c r="BP113" s="753"/>
      <c r="BQ113" s="789">
        <v>170720</v>
      </c>
      <c r="BR113" s="790"/>
      <c r="BS113" s="790"/>
      <c r="BT113" s="790"/>
      <c r="BU113" s="790"/>
      <c r="BV113" s="790">
        <v>117712</v>
      </c>
      <c r="BW113" s="790"/>
      <c r="BX113" s="790"/>
      <c r="BY113" s="790"/>
      <c r="BZ113" s="790"/>
      <c r="CA113" s="790">
        <v>76864</v>
      </c>
      <c r="CB113" s="790"/>
      <c r="CC113" s="790"/>
      <c r="CD113" s="790"/>
      <c r="CE113" s="790"/>
      <c r="CF113" s="875">
        <v>0.5</v>
      </c>
      <c r="CG113" s="876"/>
      <c r="CH113" s="876"/>
      <c r="CI113" s="876"/>
      <c r="CJ113" s="876"/>
      <c r="CK113" s="927"/>
      <c r="CL113" s="821"/>
      <c r="CM113" s="817" t="s">
        <v>461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452</v>
      </c>
      <c r="DH113" s="780"/>
      <c r="DI113" s="780"/>
      <c r="DJ113" s="780"/>
      <c r="DK113" s="781"/>
      <c r="DL113" s="782" t="s">
        <v>140</v>
      </c>
      <c r="DM113" s="780"/>
      <c r="DN113" s="780"/>
      <c r="DO113" s="780"/>
      <c r="DP113" s="781"/>
      <c r="DQ113" s="782" t="s">
        <v>449</v>
      </c>
      <c r="DR113" s="780"/>
      <c r="DS113" s="780"/>
      <c r="DT113" s="780"/>
      <c r="DU113" s="781"/>
      <c r="DV113" s="824" t="s">
        <v>454</v>
      </c>
      <c r="DW113" s="825"/>
      <c r="DX113" s="825"/>
      <c r="DY113" s="825"/>
      <c r="DZ113" s="826"/>
    </row>
    <row r="114" spans="1:130" s="230" customFormat="1" ht="26.25" customHeight="1" x14ac:dyDescent="0.15">
      <c r="A114" s="914"/>
      <c r="B114" s="915"/>
      <c r="C114" s="752" t="s">
        <v>462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64854</v>
      </c>
      <c r="AB114" s="780"/>
      <c r="AC114" s="780"/>
      <c r="AD114" s="780"/>
      <c r="AE114" s="781"/>
      <c r="AF114" s="782">
        <v>53034</v>
      </c>
      <c r="AG114" s="780"/>
      <c r="AH114" s="780"/>
      <c r="AI114" s="780"/>
      <c r="AJ114" s="781"/>
      <c r="AK114" s="782">
        <v>40867</v>
      </c>
      <c r="AL114" s="780"/>
      <c r="AM114" s="780"/>
      <c r="AN114" s="780"/>
      <c r="AO114" s="781"/>
      <c r="AP114" s="824">
        <v>0.3</v>
      </c>
      <c r="AQ114" s="825"/>
      <c r="AR114" s="825"/>
      <c r="AS114" s="825"/>
      <c r="AT114" s="826"/>
      <c r="AU114" s="932"/>
      <c r="AV114" s="933"/>
      <c r="AW114" s="933"/>
      <c r="AX114" s="933"/>
      <c r="AY114" s="933"/>
      <c r="AZ114" s="817" t="s">
        <v>463</v>
      </c>
      <c r="BA114" s="752"/>
      <c r="BB114" s="752"/>
      <c r="BC114" s="752"/>
      <c r="BD114" s="752"/>
      <c r="BE114" s="752"/>
      <c r="BF114" s="752"/>
      <c r="BG114" s="752"/>
      <c r="BH114" s="752"/>
      <c r="BI114" s="752"/>
      <c r="BJ114" s="752"/>
      <c r="BK114" s="752"/>
      <c r="BL114" s="752"/>
      <c r="BM114" s="752"/>
      <c r="BN114" s="752"/>
      <c r="BO114" s="752"/>
      <c r="BP114" s="753"/>
      <c r="BQ114" s="789">
        <v>4571310</v>
      </c>
      <c r="BR114" s="790"/>
      <c r="BS114" s="790"/>
      <c r="BT114" s="790"/>
      <c r="BU114" s="790"/>
      <c r="BV114" s="790">
        <v>4642989</v>
      </c>
      <c r="BW114" s="790"/>
      <c r="BX114" s="790"/>
      <c r="BY114" s="790"/>
      <c r="BZ114" s="790"/>
      <c r="CA114" s="790">
        <v>4256877</v>
      </c>
      <c r="CB114" s="790"/>
      <c r="CC114" s="790"/>
      <c r="CD114" s="790"/>
      <c r="CE114" s="790"/>
      <c r="CF114" s="875">
        <v>26.7</v>
      </c>
      <c r="CG114" s="876"/>
      <c r="CH114" s="876"/>
      <c r="CI114" s="876"/>
      <c r="CJ114" s="876"/>
      <c r="CK114" s="927"/>
      <c r="CL114" s="821"/>
      <c r="CM114" s="817" t="s">
        <v>464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140</v>
      </c>
      <c r="DH114" s="780"/>
      <c r="DI114" s="780"/>
      <c r="DJ114" s="780"/>
      <c r="DK114" s="781"/>
      <c r="DL114" s="782" t="s">
        <v>140</v>
      </c>
      <c r="DM114" s="780"/>
      <c r="DN114" s="780"/>
      <c r="DO114" s="780"/>
      <c r="DP114" s="781"/>
      <c r="DQ114" s="782" t="s">
        <v>140</v>
      </c>
      <c r="DR114" s="780"/>
      <c r="DS114" s="780"/>
      <c r="DT114" s="780"/>
      <c r="DU114" s="781"/>
      <c r="DV114" s="824" t="s">
        <v>449</v>
      </c>
      <c r="DW114" s="825"/>
      <c r="DX114" s="825"/>
      <c r="DY114" s="825"/>
      <c r="DZ114" s="826"/>
    </row>
    <row r="115" spans="1:130" s="230" customFormat="1" ht="26.25" customHeight="1" x14ac:dyDescent="0.15">
      <c r="A115" s="914"/>
      <c r="B115" s="915"/>
      <c r="C115" s="752" t="s">
        <v>465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150</v>
      </c>
      <c r="AB115" s="919"/>
      <c r="AC115" s="919"/>
      <c r="AD115" s="919"/>
      <c r="AE115" s="920"/>
      <c r="AF115" s="921">
        <v>1148</v>
      </c>
      <c r="AG115" s="919"/>
      <c r="AH115" s="919"/>
      <c r="AI115" s="919"/>
      <c r="AJ115" s="920"/>
      <c r="AK115" s="921">
        <v>1142</v>
      </c>
      <c r="AL115" s="919"/>
      <c r="AM115" s="919"/>
      <c r="AN115" s="919"/>
      <c r="AO115" s="920"/>
      <c r="AP115" s="922">
        <v>0</v>
      </c>
      <c r="AQ115" s="923"/>
      <c r="AR115" s="923"/>
      <c r="AS115" s="923"/>
      <c r="AT115" s="924"/>
      <c r="AU115" s="932"/>
      <c r="AV115" s="933"/>
      <c r="AW115" s="933"/>
      <c r="AX115" s="933"/>
      <c r="AY115" s="933"/>
      <c r="AZ115" s="817" t="s">
        <v>466</v>
      </c>
      <c r="BA115" s="752"/>
      <c r="BB115" s="752"/>
      <c r="BC115" s="752"/>
      <c r="BD115" s="752"/>
      <c r="BE115" s="752"/>
      <c r="BF115" s="752"/>
      <c r="BG115" s="752"/>
      <c r="BH115" s="752"/>
      <c r="BI115" s="752"/>
      <c r="BJ115" s="752"/>
      <c r="BK115" s="752"/>
      <c r="BL115" s="752"/>
      <c r="BM115" s="752"/>
      <c r="BN115" s="752"/>
      <c r="BO115" s="752"/>
      <c r="BP115" s="753"/>
      <c r="BQ115" s="789">
        <v>18502</v>
      </c>
      <c r="BR115" s="790"/>
      <c r="BS115" s="790"/>
      <c r="BT115" s="790"/>
      <c r="BU115" s="790"/>
      <c r="BV115" s="790">
        <v>10256</v>
      </c>
      <c r="BW115" s="790"/>
      <c r="BX115" s="790"/>
      <c r="BY115" s="790"/>
      <c r="BZ115" s="790"/>
      <c r="CA115" s="790" t="s">
        <v>449</v>
      </c>
      <c r="CB115" s="790"/>
      <c r="CC115" s="790"/>
      <c r="CD115" s="790"/>
      <c r="CE115" s="790"/>
      <c r="CF115" s="875" t="s">
        <v>140</v>
      </c>
      <c r="CG115" s="876"/>
      <c r="CH115" s="876"/>
      <c r="CI115" s="876"/>
      <c r="CJ115" s="876"/>
      <c r="CK115" s="927"/>
      <c r="CL115" s="821"/>
      <c r="CM115" s="817" t="s">
        <v>467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140</v>
      </c>
      <c r="DH115" s="780"/>
      <c r="DI115" s="780"/>
      <c r="DJ115" s="780"/>
      <c r="DK115" s="781"/>
      <c r="DL115" s="782" t="s">
        <v>140</v>
      </c>
      <c r="DM115" s="780"/>
      <c r="DN115" s="780"/>
      <c r="DO115" s="780"/>
      <c r="DP115" s="781"/>
      <c r="DQ115" s="782" t="s">
        <v>140</v>
      </c>
      <c r="DR115" s="780"/>
      <c r="DS115" s="780"/>
      <c r="DT115" s="780"/>
      <c r="DU115" s="781"/>
      <c r="DV115" s="824" t="s">
        <v>449</v>
      </c>
      <c r="DW115" s="825"/>
      <c r="DX115" s="825"/>
      <c r="DY115" s="825"/>
      <c r="DZ115" s="826"/>
    </row>
    <row r="116" spans="1:130" s="230" customFormat="1" ht="26.25" customHeight="1" x14ac:dyDescent="0.15">
      <c r="A116" s="916"/>
      <c r="B116" s="917"/>
      <c r="C116" s="839" t="s">
        <v>468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140</v>
      </c>
      <c r="AB116" s="780"/>
      <c r="AC116" s="780"/>
      <c r="AD116" s="780"/>
      <c r="AE116" s="781"/>
      <c r="AF116" s="782" t="s">
        <v>449</v>
      </c>
      <c r="AG116" s="780"/>
      <c r="AH116" s="780"/>
      <c r="AI116" s="780"/>
      <c r="AJ116" s="781"/>
      <c r="AK116" s="782" t="s">
        <v>140</v>
      </c>
      <c r="AL116" s="780"/>
      <c r="AM116" s="780"/>
      <c r="AN116" s="780"/>
      <c r="AO116" s="781"/>
      <c r="AP116" s="824" t="s">
        <v>140</v>
      </c>
      <c r="AQ116" s="825"/>
      <c r="AR116" s="825"/>
      <c r="AS116" s="825"/>
      <c r="AT116" s="826"/>
      <c r="AU116" s="932"/>
      <c r="AV116" s="933"/>
      <c r="AW116" s="933"/>
      <c r="AX116" s="933"/>
      <c r="AY116" s="933"/>
      <c r="AZ116" s="909" t="s">
        <v>469</v>
      </c>
      <c r="BA116" s="910"/>
      <c r="BB116" s="910"/>
      <c r="BC116" s="910"/>
      <c r="BD116" s="910"/>
      <c r="BE116" s="910"/>
      <c r="BF116" s="910"/>
      <c r="BG116" s="910"/>
      <c r="BH116" s="910"/>
      <c r="BI116" s="910"/>
      <c r="BJ116" s="910"/>
      <c r="BK116" s="910"/>
      <c r="BL116" s="910"/>
      <c r="BM116" s="910"/>
      <c r="BN116" s="910"/>
      <c r="BO116" s="910"/>
      <c r="BP116" s="911"/>
      <c r="BQ116" s="789" t="s">
        <v>140</v>
      </c>
      <c r="BR116" s="790"/>
      <c r="BS116" s="790"/>
      <c r="BT116" s="790"/>
      <c r="BU116" s="790"/>
      <c r="BV116" s="790" t="s">
        <v>449</v>
      </c>
      <c r="BW116" s="790"/>
      <c r="BX116" s="790"/>
      <c r="BY116" s="790"/>
      <c r="BZ116" s="790"/>
      <c r="CA116" s="790" t="s">
        <v>449</v>
      </c>
      <c r="CB116" s="790"/>
      <c r="CC116" s="790"/>
      <c r="CD116" s="790"/>
      <c r="CE116" s="790"/>
      <c r="CF116" s="875" t="s">
        <v>449</v>
      </c>
      <c r="CG116" s="876"/>
      <c r="CH116" s="876"/>
      <c r="CI116" s="876"/>
      <c r="CJ116" s="876"/>
      <c r="CK116" s="927"/>
      <c r="CL116" s="821"/>
      <c r="CM116" s="817" t="s">
        <v>470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140</v>
      </c>
      <c r="DH116" s="780"/>
      <c r="DI116" s="780"/>
      <c r="DJ116" s="780"/>
      <c r="DK116" s="781"/>
      <c r="DL116" s="782" t="s">
        <v>449</v>
      </c>
      <c r="DM116" s="780"/>
      <c r="DN116" s="780"/>
      <c r="DO116" s="780"/>
      <c r="DP116" s="781"/>
      <c r="DQ116" s="782" t="s">
        <v>449</v>
      </c>
      <c r="DR116" s="780"/>
      <c r="DS116" s="780"/>
      <c r="DT116" s="780"/>
      <c r="DU116" s="781"/>
      <c r="DV116" s="824" t="s">
        <v>449</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471</v>
      </c>
      <c r="Z117" s="897"/>
      <c r="AA117" s="902">
        <v>4485949</v>
      </c>
      <c r="AB117" s="903"/>
      <c r="AC117" s="903"/>
      <c r="AD117" s="903"/>
      <c r="AE117" s="904"/>
      <c r="AF117" s="905">
        <v>4360154</v>
      </c>
      <c r="AG117" s="903"/>
      <c r="AH117" s="903"/>
      <c r="AI117" s="903"/>
      <c r="AJ117" s="904"/>
      <c r="AK117" s="905">
        <v>4093508</v>
      </c>
      <c r="AL117" s="903"/>
      <c r="AM117" s="903"/>
      <c r="AN117" s="903"/>
      <c r="AO117" s="904"/>
      <c r="AP117" s="906"/>
      <c r="AQ117" s="907"/>
      <c r="AR117" s="907"/>
      <c r="AS117" s="907"/>
      <c r="AT117" s="908"/>
      <c r="AU117" s="932"/>
      <c r="AV117" s="933"/>
      <c r="AW117" s="933"/>
      <c r="AX117" s="933"/>
      <c r="AY117" s="933"/>
      <c r="AZ117" s="863" t="s">
        <v>472</v>
      </c>
      <c r="BA117" s="864"/>
      <c r="BB117" s="864"/>
      <c r="BC117" s="864"/>
      <c r="BD117" s="864"/>
      <c r="BE117" s="864"/>
      <c r="BF117" s="864"/>
      <c r="BG117" s="864"/>
      <c r="BH117" s="864"/>
      <c r="BI117" s="864"/>
      <c r="BJ117" s="864"/>
      <c r="BK117" s="864"/>
      <c r="BL117" s="864"/>
      <c r="BM117" s="864"/>
      <c r="BN117" s="864"/>
      <c r="BO117" s="864"/>
      <c r="BP117" s="865"/>
      <c r="BQ117" s="789" t="s">
        <v>140</v>
      </c>
      <c r="BR117" s="790"/>
      <c r="BS117" s="790"/>
      <c r="BT117" s="790"/>
      <c r="BU117" s="790"/>
      <c r="BV117" s="790" t="s">
        <v>452</v>
      </c>
      <c r="BW117" s="790"/>
      <c r="BX117" s="790"/>
      <c r="BY117" s="790"/>
      <c r="BZ117" s="790"/>
      <c r="CA117" s="790" t="s">
        <v>140</v>
      </c>
      <c r="CB117" s="790"/>
      <c r="CC117" s="790"/>
      <c r="CD117" s="790"/>
      <c r="CE117" s="790"/>
      <c r="CF117" s="875" t="s">
        <v>449</v>
      </c>
      <c r="CG117" s="876"/>
      <c r="CH117" s="876"/>
      <c r="CI117" s="876"/>
      <c r="CJ117" s="876"/>
      <c r="CK117" s="927"/>
      <c r="CL117" s="821"/>
      <c r="CM117" s="817" t="s">
        <v>473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449</v>
      </c>
      <c r="DH117" s="780"/>
      <c r="DI117" s="780"/>
      <c r="DJ117" s="780"/>
      <c r="DK117" s="781"/>
      <c r="DL117" s="782" t="s">
        <v>449</v>
      </c>
      <c r="DM117" s="780"/>
      <c r="DN117" s="780"/>
      <c r="DO117" s="780"/>
      <c r="DP117" s="781"/>
      <c r="DQ117" s="782" t="s">
        <v>452</v>
      </c>
      <c r="DR117" s="780"/>
      <c r="DS117" s="780"/>
      <c r="DT117" s="780"/>
      <c r="DU117" s="781"/>
      <c r="DV117" s="824" t="s">
        <v>140</v>
      </c>
      <c r="DW117" s="825"/>
      <c r="DX117" s="825"/>
      <c r="DY117" s="825"/>
      <c r="DZ117" s="826"/>
    </row>
    <row r="118" spans="1:130" s="230" customFormat="1" ht="26.25" customHeight="1" x14ac:dyDescent="0.15">
      <c r="A118" s="895" t="s">
        <v>444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441</v>
      </c>
      <c r="AB118" s="896"/>
      <c r="AC118" s="896"/>
      <c r="AD118" s="896"/>
      <c r="AE118" s="897"/>
      <c r="AF118" s="898" t="s">
        <v>442</v>
      </c>
      <c r="AG118" s="896"/>
      <c r="AH118" s="896"/>
      <c r="AI118" s="896"/>
      <c r="AJ118" s="897"/>
      <c r="AK118" s="898" t="s">
        <v>312</v>
      </c>
      <c r="AL118" s="896"/>
      <c r="AM118" s="896"/>
      <c r="AN118" s="896"/>
      <c r="AO118" s="897"/>
      <c r="AP118" s="899" t="s">
        <v>443</v>
      </c>
      <c r="AQ118" s="900"/>
      <c r="AR118" s="900"/>
      <c r="AS118" s="900"/>
      <c r="AT118" s="901"/>
      <c r="AU118" s="932"/>
      <c r="AV118" s="933"/>
      <c r="AW118" s="933"/>
      <c r="AX118" s="933"/>
      <c r="AY118" s="933"/>
      <c r="AZ118" s="838" t="s">
        <v>474</v>
      </c>
      <c r="BA118" s="839"/>
      <c r="BB118" s="839"/>
      <c r="BC118" s="839"/>
      <c r="BD118" s="839"/>
      <c r="BE118" s="839"/>
      <c r="BF118" s="839"/>
      <c r="BG118" s="839"/>
      <c r="BH118" s="839"/>
      <c r="BI118" s="839"/>
      <c r="BJ118" s="839"/>
      <c r="BK118" s="839"/>
      <c r="BL118" s="839"/>
      <c r="BM118" s="839"/>
      <c r="BN118" s="839"/>
      <c r="BO118" s="839"/>
      <c r="BP118" s="840"/>
      <c r="BQ118" s="879" t="s">
        <v>449</v>
      </c>
      <c r="BR118" s="845"/>
      <c r="BS118" s="845"/>
      <c r="BT118" s="845"/>
      <c r="BU118" s="845"/>
      <c r="BV118" s="845" t="s">
        <v>454</v>
      </c>
      <c r="BW118" s="845"/>
      <c r="BX118" s="845"/>
      <c r="BY118" s="845"/>
      <c r="BZ118" s="845"/>
      <c r="CA118" s="845" t="s">
        <v>449</v>
      </c>
      <c r="CB118" s="845"/>
      <c r="CC118" s="845"/>
      <c r="CD118" s="845"/>
      <c r="CE118" s="845"/>
      <c r="CF118" s="875" t="s">
        <v>454</v>
      </c>
      <c r="CG118" s="876"/>
      <c r="CH118" s="876"/>
      <c r="CI118" s="876"/>
      <c r="CJ118" s="876"/>
      <c r="CK118" s="927"/>
      <c r="CL118" s="821"/>
      <c r="CM118" s="817" t="s">
        <v>475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140</v>
      </c>
      <c r="DH118" s="780"/>
      <c r="DI118" s="780"/>
      <c r="DJ118" s="780"/>
      <c r="DK118" s="781"/>
      <c r="DL118" s="782" t="s">
        <v>449</v>
      </c>
      <c r="DM118" s="780"/>
      <c r="DN118" s="780"/>
      <c r="DO118" s="780"/>
      <c r="DP118" s="781"/>
      <c r="DQ118" s="782" t="s">
        <v>140</v>
      </c>
      <c r="DR118" s="780"/>
      <c r="DS118" s="780"/>
      <c r="DT118" s="780"/>
      <c r="DU118" s="781"/>
      <c r="DV118" s="824" t="s">
        <v>449</v>
      </c>
      <c r="DW118" s="825"/>
      <c r="DX118" s="825"/>
      <c r="DY118" s="825"/>
      <c r="DZ118" s="826"/>
    </row>
    <row r="119" spans="1:130" s="230" customFormat="1" ht="26.25" customHeight="1" x14ac:dyDescent="0.15">
      <c r="A119" s="818" t="s">
        <v>447</v>
      </c>
      <c r="B119" s="819"/>
      <c r="C119" s="860" t="s">
        <v>448</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140</v>
      </c>
      <c r="AB119" s="889"/>
      <c r="AC119" s="889"/>
      <c r="AD119" s="889"/>
      <c r="AE119" s="890"/>
      <c r="AF119" s="891" t="s">
        <v>449</v>
      </c>
      <c r="AG119" s="889"/>
      <c r="AH119" s="889"/>
      <c r="AI119" s="889"/>
      <c r="AJ119" s="890"/>
      <c r="AK119" s="891" t="s">
        <v>454</v>
      </c>
      <c r="AL119" s="889"/>
      <c r="AM119" s="889"/>
      <c r="AN119" s="889"/>
      <c r="AO119" s="890"/>
      <c r="AP119" s="892" t="s">
        <v>140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476</v>
      </c>
      <c r="BP119" s="878"/>
      <c r="BQ119" s="879">
        <v>56567707</v>
      </c>
      <c r="BR119" s="845"/>
      <c r="BS119" s="845"/>
      <c r="BT119" s="845"/>
      <c r="BU119" s="845"/>
      <c r="BV119" s="845">
        <v>46852500</v>
      </c>
      <c r="BW119" s="845"/>
      <c r="BX119" s="845"/>
      <c r="BY119" s="845"/>
      <c r="BZ119" s="845"/>
      <c r="CA119" s="845">
        <v>45044529</v>
      </c>
      <c r="CB119" s="845"/>
      <c r="CC119" s="845"/>
      <c r="CD119" s="845"/>
      <c r="CE119" s="845"/>
      <c r="CF119" s="748"/>
      <c r="CG119" s="749"/>
      <c r="CH119" s="749"/>
      <c r="CI119" s="749"/>
      <c r="CJ119" s="834"/>
      <c r="CK119" s="928"/>
      <c r="CL119" s="823"/>
      <c r="CM119" s="838" t="s">
        <v>477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449</v>
      </c>
      <c r="DH119" s="764"/>
      <c r="DI119" s="764"/>
      <c r="DJ119" s="764"/>
      <c r="DK119" s="765"/>
      <c r="DL119" s="766" t="s">
        <v>140</v>
      </c>
      <c r="DM119" s="764"/>
      <c r="DN119" s="764"/>
      <c r="DO119" s="764"/>
      <c r="DP119" s="765"/>
      <c r="DQ119" s="766" t="s">
        <v>449</v>
      </c>
      <c r="DR119" s="764"/>
      <c r="DS119" s="764"/>
      <c r="DT119" s="764"/>
      <c r="DU119" s="765"/>
      <c r="DV119" s="848" t="s">
        <v>449</v>
      </c>
      <c r="DW119" s="849"/>
      <c r="DX119" s="849"/>
      <c r="DY119" s="849"/>
      <c r="DZ119" s="850"/>
    </row>
    <row r="120" spans="1:130" s="230" customFormat="1" ht="26.25" customHeight="1" x14ac:dyDescent="0.15">
      <c r="A120" s="820"/>
      <c r="B120" s="821"/>
      <c r="C120" s="817" t="s">
        <v>453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449</v>
      </c>
      <c r="AB120" s="780"/>
      <c r="AC120" s="780"/>
      <c r="AD120" s="780"/>
      <c r="AE120" s="781"/>
      <c r="AF120" s="782" t="s">
        <v>454</v>
      </c>
      <c r="AG120" s="780"/>
      <c r="AH120" s="780"/>
      <c r="AI120" s="780"/>
      <c r="AJ120" s="781"/>
      <c r="AK120" s="782" t="s">
        <v>140</v>
      </c>
      <c r="AL120" s="780"/>
      <c r="AM120" s="780"/>
      <c r="AN120" s="780"/>
      <c r="AO120" s="781"/>
      <c r="AP120" s="824" t="s">
        <v>140</v>
      </c>
      <c r="AQ120" s="825"/>
      <c r="AR120" s="825"/>
      <c r="AS120" s="825"/>
      <c r="AT120" s="826"/>
      <c r="AU120" s="880" t="s">
        <v>478</v>
      </c>
      <c r="AV120" s="881"/>
      <c r="AW120" s="881"/>
      <c r="AX120" s="881"/>
      <c r="AY120" s="882"/>
      <c r="AZ120" s="860" t="s">
        <v>479</v>
      </c>
      <c r="BA120" s="810"/>
      <c r="BB120" s="810"/>
      <c r="BC120" s="810"/>
      <c r="BD120" s="810"/>
      <c r="BE120" s="810"/>
      <c r="BF120" s="810"/>
      <c r="BG120" s="810"/>
      <c r="BH120" s="810"/>
      <c r="BI120" s="810"/>
      <c r="BJ120" s="810"/>
      <c r="BK120" s="810"/>
      <c r="BL120" s="810"/>
      <c r="BM120" s="810"/>
      <c r="BN120" s="810"/>
      <c r="BO120" s="810"/>
      <c r="BP120" s="811"/>
      <c r="BQ120" s="861">
        <v>25409706</v>
      </c>
      <c r="BR120" s="842"/>
      <c r="BS120" s="842"/>
      <c r="BT120" s="842"/>
      <c r="BU120" s="842"/>
      <c r="BV120" s="842">
        <v>21057811</v>
      </c>
      <c r="BW120" s="842"/>
      <c r="BX120" s="842"/>
      <c r="BY120" s="842"/>
      <c r="BZ120" s="842"/>
      <c r="CA120" s="842">
        <v>23650220</v>
      </c>
      <c r="CB120" s="842"/>
      <c r="CC120" s="842"/>
      <c r="CD120" s="842"/>
      <c r="CE120" s="842"/>
      <c r="CF120" s="866">
        <v>148.4</v>
      </c>
      <c r="CG120" s="867"/>
      <c r="CH120" s="867"/>
      <c r="CI120" s="867"/>
      <c r="CJ120" s="867"/>
      <c r="CK120" s="868" t="s">
        <v>480</v>
      </c>
      <c r="CL120" s="852"/>
      <c r="CM120" s="852"/>
      <c r="CN120" s="852"/>
      <c r="CO120" s="853"/>
      <c r="CP120" s="872" t="s">
        <v>415</v>
      </c>
      <c r="CQ120" s="873"/>
      <c r="CR120" s="873"/>
      <c r="CS120" s="873"/>
      <c r="CT120" s="873"/>
      <c r="CU120" s="873"/>
      <c r="CV120" s="873"/>
      <c r="CW120" s="873"/>
      <c r="CX120" s="873"/>
      <c r="CY120" s="873"/>
      <c r="CZ120" s="873"/>
      <c r="DA120" s="873"/>
      <c r="DB120" s="873"/>
      <c r="DC120" s="873"/>
      <c r="DD120" s="873"/>
      <c r="DE120" s="873"/>
      <c r="DF120" s="874"/>
      <c r="DG120" s="861">
        <v>6594197</v>
      </c>
      <c r="DH120" s="842"/>
      <c r="DI120" s="842"/>
      <c r="DJ120" s="842"/>
      <c r="DK120" s="842"/>
      <c r="DL120" s="842">
        <v>6194920</v>
      </c>
      <c r="DM120" s="842"/>
      <c r="DN120" s="842"/>
      <c r="DO120" s="842"/>
      <c r="DP120" s="842"/>
      <c r="DQ120" s="842">
        <v>5534708</v>
      </c>
      <c r="DR120" s="842"/>
      <c r="DS120" s="842"/>
      <c r="DT120" s="842"/>
      <c r="DU120" s="842"/>
      <c r="DV120" s="843">
        <v>34.700000000000003</v>
      </c>
      <c r="DW120" s="843"/>
      <c r="DX120" s="843"/>
      <c r="DY120" s="843"/>
      <c r="DZ120" s="844"/>
    </row>
    <row r="121" spans="1:130" s="230" customFormat="1" ht="26.25" customHeight="1" x14ac:dyDescent="0.15">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140</v>
      </c>
      <c r="AB121" s="780"/>
      <c r="AC121" s="780"/>
      <c r="AD121" s="780"/>
      <c r="AE121" s="781"/>
      <c r="AF121" s="782" t="s">
        <v>449</v>
      </c>
      <c r="AG121" s="780"/>
      <c r="AH121" s="780"/>
      <c r="AI121" s="780"/>
      <c r="AJ121" s="781"/>
      <c r="AK121" s="782" t="s">
        <v>140</v>
      </c>
      <c r="AL121" s="780"/>
      <c r="AM121" s="780"/>
      <c r="AN121" s="780"/>
      <c r="AO121" s="781"/>
      <c r="AP121" s="824" t="s">
        <v>449</v>
      </c>
      <c r="AQ121" s="825"/>
      <c r="AR121" s="825"/>
      <c r="AS121" s="825"/>
      <c r="AT121" s="826"/>
      <c r="AU121" s="883"/>
      <c r="AV121" s="884"/>
      <c r="AW121" s="884"/>
      <c r="AX121" s="884"/>
      <c r="AY121" s="885"/>
      <c r="AZ121" s="817" t="s">
        <v>482</v>
      </c>
      <c r="BA121" s="752"/>
      <c r="BB121" s="752"/>
      <c r="BC121" s="752"/>
      <c r="BD121" s="752"/>
      <c r="BE121" s="752"/>
      <c r="BF121" s="752"/>
      <c r="BG121" s="752"/>
      <c r="BH121" s="752"/>
      <c r="BI121" s="752"/>
      <c r="BJ121" s="752"/>
      <c r="BK121" s="752"/>
      <c r="BL121" s="752"/>
      <c r="BM121" s="752"/>
      <c r="BN121" s="752"/>
      <c r="BO121" s="752"/>
      <c r="BP121" s="753"/>
      <c r="BQ121" s="789">
        <v>8528609</v>
      </c>
      <c r="BR121" s="790"/>
      <c r="BS121" s="790"/>
      <c r="BT121" s="790"/>
      <c r="BU121" s="790"/>
      <c r="BV121" s="790">
        <v>2536719</v>
      </c>
      <c r="BW121" s="790"/>
      <c r="BX121" s="790"/>
      <c r="BY121" s="790"/>
      <c r="BZ121" s="790"/>
      <c r="CA121" s="790">
        <v>2708663</v>
      </c>
      <c r="CB121" s="790"/>
      <c r="CC121" s="790"/>
      <c r="CD121" s="790"/>
      <c r="CE121" s="790"/>
      <c r="CF121" s="875">
        <v>17</v>
      </c>
      <c r="CG121" s="876"/>
      <c r="CH121" s="876"/>
      <c r="CI121" s="876"/>
      <c r="CJ121" s="876"/>
      <c r="CK121" s="869"/>
      <c r="CL121" s="855"/>
      <c r="CM121" s="855"/>
      <c r="CN121" s="855"/>
      <c r="CO121" s="856"/>
      <c r="CP121" s="835" t="s">
        <v>483</v>
      </c>
      <c r="CQ121" s="836"/>
      <c r="CR121" s="836"/>
      <c r="CS121" s="836"/>
      <c r="CT121" s="836"/>
      <c r="CU121" s="836"/>
      <c r="CV121" s="836"/>
      <c r="CW121" s="836"/>
      <c r="CX121" s="836"/>
      <c r="CY121" s="836"/>
      <c r="CZ121" s="836"/>
      <c r="DA121" s="836"/>
      <c r="DB121" s="836"/>
      <c r="DC121" s="836"/>
      <c r="DD121" s="836"/>
      <c r="DE121" s="836"/>
      <c r="DF121" s="837"/>
      <c r="DG121" s="789">
        <v>3564687</v>
      </c>
      <c r="DH121" s="790"/>
      <c r="DI121" s="790"/>
      <c r="DJ121" s="790"/>
      <c r="DK121" s="790"/>
      <c r="DL121" s="790">
        <v>3245751</v>
      </c>
      <c r="DM121" s="790"/>
      <c r="DN121" s="790"/>
      <c r="DO121" s="790"/>
      <c r="DP121" s="790"/>
      <c r="DQ121" s="790">
        <v>3001049</v>
      </c>
      <c r="DR121" s="790"/>
      <c r="DS121" s="790"/>
      <c r="DT121" s="790"/>
      <c r="DU121" s="790"/>
      <c r="DV121" s="796">
        <v>18.8</v>
      </c>
      <c r="DW121" s="796"/>
      <c r="DX121" s="796"/>
      <c r="DY121" s="796"/>
      <c r="DZ121" s="797"/>
    </row>
    <row r="122" spans="1:130" s="230" customFormat="1" ht="26.25" customHeight="1" x14ac:dyDescent="0.15">
      <c r="A122" s="820"/>
      <c r="B122" s="821"/>
      <c r="C122" s="817" t="s">
        <v>464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140</v>
      </c>
      <c r="AB122" s="780"/>
      <c r="AC122" s="780"/>
      <c r="AD122" s="780"/>
      <c r="AE122" s="781"/>
      <c r="AF122" s="782" t="s">
        <v>449</v>
      </c>
      <c r="AG122" s="780"/>
      <c r="AH122" s="780"/>
      <c r="AI122" s="780"/>
      <c r="AJ122" s="781"/>
      <c r="AK122" s="782" t="s">
        <v>452</v>
      </c>
      <c r="AL122" s="780"/>
      <c r="AM122" s="780"/>
      <c r="AN122" s="780"/>
      <c r="AO122" s="781"/>
      <c r="AP122" s="824" t="s">
        <v>449</v>
      </c>
      <c r="AQ122" s="825"/>
      <c r="AR122" s="825"/>
      <c r="AS122" s="825"/>
      <c r="AT122" s="826"/>
      <c r="AU122" s="883"/>
      <c r="AV122" s="884"/>
      <c r="AW122" s="884"/>
      <c r="AX122" s="884"/>
      <c r="AY122" s="885"/>
      <c r="AZ122" s="838" t="s">
        <v>484</v>
      </c>
      <c r="BA122" s="839"/>
      <c r="BB122" s="839"/>
      <c r="BC122" s="839"/>
      <c r="BD122" s="839"/>
      <c r="BE122" s="839"/>
      <c r="BF122" s="839"/>
      <c r="BG122" s="839"/>
      <c r="BH122" s="839"/>
      <c r="BI122" s="839"/>
      <c r="BJ122" s="839"/>
      <c r="BK122" s="839"/>
      <c r="BL122" s="839"/>
      <c r="BM122" s="839"/>
      <c r="BN122" s="839"/>
      <c r="BO122" s="839"/>
      <c r="BP122" s="840"/>
      <c r="BQ122" s="879">
        <v>27474716</v>
      </c>
      <c r="BR122" s="845"/>
      <c r="BS122" s="845"/>
      <c r="BT122" s="845"/>
      <c r="BU122" s="845"/>
      <c r="BV122" s="845">
        <v>27413310</v>
      </c>
      <c r="BW122" s="845"/>
      <c r="BX122" s="845"/>
      <c r="BY122" s="845"/>
      <c r="BZ122" s="845"/>
      <c r="CA122" s="845">
        <v>26545787</v>
      </c>
      <c r="CB122" s="845"/>
      <c r="CC122" s="845"/>
      <c r="CD122" s="845"/>
      <c r="CE122" s="845"/>
      <c r="CF122" s="846">
        <v>166.6</v>
      </c>
      <c r="CG122" s="847"/>
      <c r="CH122" s="847"/>
      <c r="CI122" s="847"/>
      <c r="CJ122" s="847"/>
      <c r="CK122" s="869"/>
      <c r="CL122" s="855"/>
      <c r="CM122" s="855"/>
      <c r="CN122" s="855"/>
      <c r="CO122" s="856"/>
      <c r="CP122" s="835" t="s">
        <v>485</v>
      </c>
      <c r="CQ122" s="836"/>
      <c r="CR122" s="836"/>
      <c r="CS122" s="836"/>
      <c r="CT122" s="836"/>
      <c r="CU122" s="836"/>
      <c r="CV122" s="836"/>
      <c r="CW122" s="836"/>
      <c r="CX122" s="836"/>
      <c r="CY122" s="836"/>
      <c r="CZ122" s="836"/>
      <c r="DA122" s="836"/>
      <c r="DB122" s="836"/>
      <c r="DC122" s="836"/>
      <c r="DD122" s="836"/>
      <c r="DE122" s="836"/>
      <c r="DF122" s="837"/>
      <c r="DG122" s="789">
        <v>911246</v>
      </c>
      <c r="DH122" s="790"/>
      <c r="DI122" s="790"/>
      <c r="DJ122" s="790"/>
      <c r="DK122" s="790"/>
      <c r="DL122" s="790">
        <v>888533</v>
      </c>
      <c r="DM122" s="790"/>
      <c r="DN122" s="790"/>
      <c r="DO122" s="790"/>
      <c r="DP122" s="790"/>
      <c r="DQ122" s="790">
        <v>825253</v>
      </c>
      <c r="DR122" s="790"/>
      <c r="DS122" s="790"/>
      <c r="DT122" s="790"/>
      <c r="DU122" s="790"/>
      <c r="DV122" s="796">
        <v>5.2</v>
      </c>
      <c r="DW122" s="796"/>
      <c r="DX122" s="796"/>
      <c r="DY122" s="796"/>
      <c r="DZ122" s="797"/>
    </row>
    <row r="123" spans="1:130" s="230" customFormat="1" ht="26.25" customHeight="1" x14ac:dyDescent="0.15">
      <c r="A123" s="820"/>
      <c r="B123" s="821"/>
      <c r="C123" s="817" t="s">
        <v>470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449</v>
      </c>
      <c r="AB123" s="780"/>
      <c r="AC123" s="780"/>
      <c r="AD123" s="780"/>
      <c r="AE123" s="781"/>
      <c r="AF123" s="782" t="s">
        <v>140</v>
      </c>
      <c r="AG123" s="780"/>
      <c r="AH123" s="780"/>
      <c r="AI123" s="780"/>
      <c r="AJ123" s="781"/>
      <c r="AK123" s="782" t="s">
        <v>452</v>
      </c>
      <c r="AL123" s="780"/>
      <c r="AM123" s="780"/>
      <c r="AN123" s="780"/>
      <c r="AO123" s="781"/>
      <c r="AP123" s="824" t="s">
        <v>449</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486</v>
      </c>
      <c r="BP123" s="878"/>
      <c r="BQ123" s="832">
        <v>61413031</v>
      </c>
      <c r="BR123" s="833"/>
      <c r="BS123" s="833"/>
      <c r="BT123" s="833"/>
      <c r="BU123" s="833"/>
      <c r="BV123" s="833">
        <v>51007840</v>
      </c>
      <c r="BW123" s="833"/>
      <c r="BX123" s="833"/>
      <c r="BY123" s="833"/>
      <c r="BZ123" s="833"/>
      <c r="CA123" s="833">
        <v>52904670</v>
      </c>
      <c r="CB123" s="833"/>
      <c r="CC123" s="833"/>
      <c r="CD123" s="833"/>
      <c r="CE123" s="833"/>
      <c r="CF123" s="748"/>
      <c r="CG123" s="749"/>
      <c r="CH123" s="749"/>
      <c r="CI123" s="749"/>
      <c r="CJ123" s="834"/>
      <c r="CK123" s="869"/>
      <c r="CL123" s="855"/>
      <c r="CM123" s="855"/>
      <c r="CN123" s="855"/>
      <c r="CO123" s="856"/>
      <c r="CP123" s="835" t="s">
        <v>487</v>
      </c>
      <c r="CQ123" s="836"/>
      <c r="CR123" s="836"/>
      <c r="CS123" s="836"/>
      <c r="CT123" s="836"/>
      <c r="CU123" s="836"/>
      <c r="CV123" s="836"/>
      <c r="CW123" s="836"/>
      <c r="CX123" s="836"/>
      <c r="CY123" s="836"/>
      <c r="CZ123" s="836"/>
      <c r="DA123" s="836"/>
      <c r="DB123" s="836"/>
      <c r="DC123" s="836"/>
      <c r="DD123" s="836"/>
      <c r="DE123" s="836"/>
      <c r="DF123" s="837"/>
      <c r="DG123" s="779">
        <v>560289</v>
      </c>
      <c r="DH123" s="780"/>
      <c r="DI123" s="780"/>
      <c r="DJ123" s="780"/>
      <c r="DK123" s="781"/>
      <c r="DL123" s="782">
        <v>543968</v>
      </c>
      <c r="DM123" s="780"/>
      <c r="DN123" s="780"/>
      <c r="DO123" s="780"/>
      <c r="DP123" s="781"/>
      <c r="DQ123" s="782">
        <v>500730</v>
      </c>
      <c r="DR123" s="780"/>
      <c r="DS123" s="780"/>
      <c r="DT123" s="780"/>
      <c r="DU123" s="781"/>
      <c r="DV123" s="824">
        <v>3.1</v>
      </c>
      <c r="DW123" s="825"/>
      <c r="DX123" s="825"/>
      <c r="DY123" s="825"/>
      <c r="DZ123" s="826"/>
    </row>
    <row r="124" spans="1:130" s="230" customFormat="1" ht="26.25" customHeight="1" thickBot="1" x14ac:dyDescent="0.2">
      <c r="A124" s="820"/>
      <c r="B124" s="821"/>
      <c r="C124" s="817" t="s">
        <v>473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140</v>
      </c>
      <c r="AB124" s="780"/>
      <c r="AC124" s="780"/>
      <c r="AD124" s="780"/>
      <c r="AE124" s="781"/>
      <c r="AF124" s="782" t="s">
        <v>449</v>
      </c>
      <c r="AG124" s="780"/>
      <c r="AH124" s="780"/>
      <c r="AI124" s="780"/>
      <c r="AJ124" s="781"/>
      <c r="AK124" s="782" t="s">
        <v>449</v>
      </c>
      <c r="AL124" s="780"/>
      <c r="AM124" s="780"/>
      <c r="AN124" s="780"/>
      <c r="AO124" s="781"/>
      <c r="AP124" s="824" t="s">
        <v>454</v>
      </c>
      <c r="AQ124" s="825"/>
      <c r="AR124" s="825"/>
      <c r="AS124" s="825"/>
      <c r="AT124" s="826"/>
      <c r="AU124" s="827" t="s">
        <v>488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449</v>
      </c>
      <c r="BR124" s="831"/>
      <c r="BS124" s="831"/>
      <c r="BT124" s="831"/>
      <c r="BU124" s="831"/>
      <c r="BV124" s="831" t="s">
        <v>140</v>
      </c>
      <c r="BW124" s="831"/>
      <c r="BX124" s="831"/>
      <c r="BY124" s="831"/>
      <c r="BZ124" s="831"/>
      <c r="CA124" s="831" t="s">
        <v>140</v>
      </c>
      <c r="CB124" s="831"/>
      <c r="CC124" s="831"/>
      <c r="CD124" s="831"/>
      <c r="CE124" s="831"/>
      <c r="CF124" s="726"/>
      <c r="CG124" s="727"/>
      <c r="CH124" s="727"/>
      <c r="CI124" s="727"/>
      <c r="CJ124" s="862"/>
      <c r="CK124" s="870"/>
      <c r="CL124" s="870"/>
      <c r="CM124" s="870"/>
      <c r="CN124" s="870"/>
      <c r="CO124" s="871"/>
      <c r="CP124" s="835" t="s">
        <v>489</v>
      </c>
      <c r="CQ124" s="836"/>
      <c r="CR124" s="836"/>
      <c r="CS124" s="836"/>
      <c r="CT124" s="836"/>
      <c r="CU124" s="836"/>
      <c r="CV124" s="836"/>
      <c r="CW124" s="836"/>
      <c r="CX124" s="836"/>
      <c r="CY124" s="836"/>
      <c r="CZ124" s="836"/>
      <c r="DA124" s="836"/>
      <c r="DB124" s="836"/>
      <c r="DC124" s="836"/>
      <c r="DD124" s="836"/>
      <c r="DE124" s="836"/>
      <c r="DF124" s="837"/>
      <c r="DG124" s="763">
        <v>602564</v>
      </c>
      <c r="DH124" s="764"/>
      <c r="DI124" s="764"/>
      <c r="DJ124" s="764"/>
      <c r="DK124" s="765"/>
      <c r="DL124" s="766">
        <v>565010</v>
      </c>
      <c r="DM124" s="764"/>
      <c r="DN124" s="764"/>
      <c r="DO124" s="764"/>
      <c r="DP124" s="765"/>
      <c r="DQ124" s="766">
        <v>591555</v>
      </c>
      <c r="DR124" s="764"/>
      <c r="DS124" s="764"/>
      <c r="DT124" s="764"/>
      <c r="DU124" s="765"/>
      <c r="DV124" s="848">
        <v>3.7</v>
      </c>
      <c r="DW124" s="849"/>
      <c r="DX124" s="849"/>
      <c r="DY124" s="849"/>
      <c r="DZ124" s="850"/>
    </row>
    <row r="125" spans="1:130" s="230" customFormat="1" ht="26.25" customHeight="1" x14ac:dyDescent="0.15">
      <c r="A125" s="820"/>
      <c r="B125" s="821"/>
      <c r="C125" s="817" t="s">
        <v>475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140</v>
      </c>
      <c r="AB125" s="780"/>
      <c r="AC125" s="780"/>
      <c r="AD125" s="780"/>
      <c r="AE125" s="781"/>
      <c r="AF125" s="782" t="s">
        <v>140</v>
      </c>
      <c r="AG125" s="780"/>
      <c r="AH125" s="780"/>
      <c r="AI125" s="780"/>
      <c r="AJ125" s="781"/>
      <c r="AK125" s="782" t="s">
        <v>140</v>
      </c>
      <c r="AL125" s="780"/>
      <c r="AM125" s="780"/>
      <c r="AN125" s="780"/>
      <c r="AO125" s="781"/>
      <c r="AP125" s="824" t="s">
        <v>449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490</v>
      </c>
      <c r="CL125" s="852"/>
      <c r="CM125" s="852"/>
      <c r="CN125" s="852"/>
      <c r="CO125" s="853"/>
      <c r="CP125" s="860" t="s">
        <v>491</v>
      </c>
      <c r="CQ125" s="810"/>
      <c r="CR125" s="810"/>
      <c r="CS125" s="810"/>
      <c r="CT125" s="810"/>
      <c r="CU125" s="810"/>
      <c r="CV125" s="810"/>
      <c r="CW125" s="810"/>
      <c r="CX125" s="810"/>
      <c r="CY125" s="810"/>
      <c r="CZ125" s="810"/>
      <c r="DA125" s="810"/>
      <c r="DB125" s="810"/>
      <c r="DC125" s="810"/>
      <c r="DD125" s="810"/>
      <c r="DE125" s="810"/>
      <c r="DF125" s="811"/>
      <c r="DG125" s="861" t="s">
        <v>140</v>
      </c>
      <c r="DH125" s="842"/>
      <c r="DI125" s="842"/>
      <c r="DJ125" s="842"/>
      <c r="DK125" s="842"/>
      <c r="DL125" s="842" t="s">
        <v>449</v>
      </c>
      <c r="DM125" s="842"/>
      <c r="DN125" s="842"/>
      <c r="DO125" s="842"/>
      <c r="DP125" s="842"/>
      <c r="DQ125" s="842" t="s">
        <v>140</v>
      </c>
      <c r="DR125" s="842"/>
      <c r="DS125" s="842"/>
      <c r="DT125" s="842"/>
      <c r="DU125" s="842"/>
      <c r="DV125" s="843" t="s">
        <v>140</v>
      </c>
      <c r="DW125" s="843"/>
      <c r="DX125" s="843"/>
      <c r="DY125" s="843"/>
      <c r="DZ125" s="844"/>
    </row>
    <row r="126" spans="1:130" s="230" customFormat="1" ht="26.25" customHeight="1" thickBot="1" x14ac:dyDescent="0.2">
      <c r="A126" s="820"/>
      <c r="B126" s="821"/>
      <c r="C126" s="817" t="s">
        <v>477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140</v>
      </c>
      <c r="AB126" s="780"/>
      <c r="AC126" s="780"/>
      <c r="AD126" s="780"/>
      <c r="AE126" s="781"/>
      <c r="AF126" s="782" t="s">
        <v>449</v>
      </c>
      <c r="AG126" s="780"/>
      <c r="AH126" s="780"/>
      <c r="AI126" s="780"/>
      <c r="AJ126" s="781"/>
      <c r="AK126" s="782" t="s">
        <v>140</v>
      </c>
      <c r="AL126" s="780"/>
      <c r="AM126" s="780"/>
      <c r="AN126" s="780"/>
      <c r="AO126" s="781"/>
      <c r="AP126" s="824" t="s">
        <v>140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492</v>
      </c>
      <c r="CQ126" s="752"/>
      <c r="CR126" s="752"/>
      <c r="CS126" s="752"/>
      <c r="CT126" s="752"/>
      <c r="CU126" s="752"/>
      <c r="CV126" s="752"/>
      <c r="CW126" s="752"/>
      <c r="CX126" s="752"/>
      <c r="CY126" s="752"/>
      <c r="CZ126" s="752"/>
      <c r="DA126" s="752"/>
      <c r="DB126" s="752"/>
      <c r="DC126" s="752"/>
      <c r="DD126" s="752"/>
      <c r="DE126" s="752"/>
      <c r="DF126" s="753"/>
      <c r="DG126" s="789" t="s">
        <v>449</v>
      </c>
      <c r="DH126" s="790"/>
      <c r="DI126" s="790"/>
      <c r="DJ126" s="790"/>
      <c r="DK126" s="790"/>
      <c r="DL126" s="790" t="s">
        <v>449</v>
      </c>
      <c r="DM126" s="790"/>
      <c r="DN126" s="790"/>
      <c r="DO126" s="790"/>
      <c r="DP126" s="790"/>
      <c r="DQ126" s="790" t="s">
        <v>140</v>
      </c>
      <c r="DR126" s="790"/>
      <c r="DS126" s="790"/>
      <c r="DT126" s="790"/>
      <c r="DU126" s="790"/>
      <c r="DV126" s="796" t="s">
        <v>454</v>
      </c>
      <c r="DW126" s="796"/>
      <c r="DX126" s="796"/>
      <c r="DY126" s="796"/>
      <c r="DZ126" s="797"/>
    </row>
    <row r="127" spans="1:130" s="230" customFormat="1" ht="26.25" customHeight="1" x14ac:dyDescent="0.15">
      <c r="A127" s="822"/>
      <c r="B127" s="823"/>
      <c r="C127" s="838" t="s">
        <v>493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150</v>
      </c>
      <c r="AB127" s="780"/>
      <c r="AC127" s="780"/>
      <c r="AD127" s="780"/>
      <c r="AE127" s="781"/>
      <c r="AF127" s="782">
        <v>1148</v>
      </c>
      <c r="AG127" s="780"/>
      <c r="AH127" s="780"/>
      <c r="AI127" s="780"/>
      <c r="AJ127" s="781"/>
      <c r="AK127" s="782">
        <v>1142</v>
      </c>
      <c r="AL127" s="780"/>
      <c r="AM127" s="780"/>
      <c r="AN127" s="780"/>
      <c r="AO127" s="781"/>
      <c r="AP127" s="824">
        <v>0</v>
      </c>
      <c r="AQ127" s="825"/>
      <c r="AR127" s="825"/>
      <c r="AS127" s="825"/>
      <c r="AT127" s="826"/>
      <c r="AU127" s="232"/>
      <c r="AV127" s="232"/>
      <c r="AW127" s="232"/>
      <c r="AX127" s="841" t="s">
        <v>494</v>
      </c>
      <c r="AY127" s="814"/>
      <c r="AZ127" s="814"/>
      <c r="BA127" s="814"/>
      <c r="BB127" s="814"/>
      <c r="BC127" s="814"/>
      <c r="BD127" s="814"/>
      <c r="BE127" s="815"/>
      <c r="BF127" s="813" t="s">
        <v>495</v>
      </c>
      <c r="BG127" s="814"/>
      <c r="BH127" s="814"/>
      <c r="BI127" s="814"/>
      <c r="BJ127" s="814"/>
      <c r="BK127" s="814"/>
      <c r="BL127" s="815"/>
      <c r="BM127" s="813" t="s">
        <v>496</v>
      </c>
      <c r="BN127" s="814"/>
      <c r="BO127" s="814"/>
      <c r="BP127" s="814"/>
      <c r="BQ127" s="814"/>
      <c r="BR127" s="814"/>
      <c r="BS127" s="815"/>
      <c r="BT127" s="813" t="s">
        <v>497</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498</v>
      </c>
      <c r="CQ127" s="752"/>
      <c r="CR127" s="752"/>
      <c r="CS127" s="752"/>
      <c r="CT127" s="752"/>
      <c r="CU127" s="752"/>
      <c r="CV127" s="752"/>
      <c r="CW127" s="752"/>
      <c r="CX127" s="752"/>
      <c r="CY127" s="752"/>
      <c r="CZ127" s="752"/>
      <c r="DA127" s="752"/>
      <c r="DB127" s="752"/>
      <c r="DC127" s="752"/>
      <c r="DD127" s="752"/>
      <c r="DE127" s="752"/>
      <c r="DF127" s="753"/>
      <c r="DG127" s="789" t="s">
        <v>449</v>
      </c>
      <c r="DH127" s="790"/>
      <c r="DI127" s="790"/>
      <c r="DJ127" s="790"/>
      <c r="DK127" s="790"/>
      <c r="DL127" s="790" t="s">
        <v>449</v>
      </c>
      <c r="DM127" s="790"/>
      <c r="DN127" s="790"/>
      <c r="DO127" s="790"/>
      <c r="DP127" s="790"/>
      <c r="DQ127" s="790" t="s">
        <v>140</v>
      </c>
      <c r="DR127" s="790"/>
      <c r="DS127" s="790"/>
      <c r="DT127" s="790"/>
      <c r="DU127" s="790"/>
      <c r="DV127" s="796" t="s">
        <v>449</v>
      </c>
      <c r="DW127" s="796"/>
      <c r="DX127" s="796"/>
      <c r="DY127" s="796"/>
      <c r="DZ127" s="797"/>
    </row>
    <row r="128" spans="1:130" s="230" customFormat="1" ht="26.25" customHeight="1" thickBot="1" x14ac:dyDescent="0.2">
      <c r="A128" s="798" t="s">
        <v>499</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500</v>
      </c>
      <c r="X128" s="800"/>
      <c r="Y128" s="800"/>
      <c r="Z128" s="801"/>
      <c r="AA128" s="802">
        <v>561181</v>
      </c>
      <c r="AB128" s="803"/>
      <c r="AC128" s="803"/>
      <c r="AD128" s="803"/>
      <c r="AE128" s="804"/>
      <c r="AF128" s="805">
        <v>368306</v>
      </c>
      <c r="AG128" s="803"/>
      <c r="AH128" s="803"/>
      <c r="AI128" s="803"/>
      <c r="AJ128" s="804"/>
      <c r="AK128" s="805">
        <v>233517</v>
      </c>
      <c r="AL128" s="803"/>
      <c r="AM128" s="803"/>
      <c r="AN128" s="803"/>
      <c r="AO128" s="804"/>
      <c r="AP128" s="806"/>
      <c r="AQ128" s="807"/>
      <c r="AR128" s="807"/>
      <c r="AS128" s="807"/>
      <c r="AT128" s="808"/>
      <c r="AU128" s="232"/>
      <c r="AV128" s="232"/>
      <c r="AW128" s="232"/>
      <c r="AX128" s="809" t="s">
        <v>501</v>
      </c>
      <c r="AY128" s="810"/>
      <c r="AZ128" s="810"/>
      <c r="BA128" s="810"/>
      <c r="BB128" s="810"/>
      <c r="BC128" s="810"/>
      <c r="BD128" s="810"/>
      <c r="BE128" s="811"/>
      <c r="BF128" s="786" t="s">
        <v>140</v>
      </c>
      <c r="BG128" s="787"/>
      <c r="BH128" s="787"/>
      <c r="BI128" s="787"/>
      <c r="BJ128" s="787"/>
      <c r="BK128" s="787"/>
      <c r="BL128" s="812"/>
      <c r="BM128" s="786">
        <v>12.57</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502</v>
      </c>
      <c r="CQ128" s="730"/>
      <c r="CR128" s="730"/>
      <c r="CS128" s="730"/>
      <c r="CT128" s="730"/>
      <c r="CU128" s="730"/>
      <c r="CV128" s="730"/>
      <c r="CW128" s="730"/>
      <c r="CX128" s="730"/>
      <c r="CY128" s="730"/>
      <c r="CZ128" s="730"/>
      <c r="DA128" s="730"/>
      <c r="DB128" s="730"/>
      <c r="DC128" s="730"/>
      <c r="DD128" s="730"/>
      <c r="DE128" s="730"/>
      <c r="DF128" s="731"/>
      <c r="DG128" s="792">
        <v>18502</v>
      </c>
      <c r="DH128" s="793"/>
      <c r="DI128" s="793"/>
      <c r="DJ128" s="793"/>
      <c r="DK128" s="793"/>
      <c r="DL128" s="793">
        <v>10256</v>
      </c>
      <c r="DM128" s="793"/>
      <c r="DN128" s="793"/>
      <c r="DO128" s="793"/>
      <c r="DP128" s="793"/>
      <c r="DQ128" s="793" t="s">
        <v>449</v>
      </c>
      <c r="DR128" s="793"/>
      <c r="DS128" s="793"/>
      <c r="DT128" s="793"/>
      <c r="DU128" s="793"/>
      <c r="DV128" s="794" t="s">
        <v>449</v>
      </c>
      <c r="DW128" s="794"/>
      <c r="DX128" s="794"/>
      <c r="DY128" s="794"/>
      <c r="DZ128" s="795"/>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503</v>
      </c>
      <c r="X129" s="777"/>
      <c r="Y129" s="777"/>
      <c r="Z129" s="778"/>
      <c r="AA129" s="779">
        <v>18365906</v>
      </c>
      <c r="AB129" s="780"/>
      <c r="AC129" s="780"/>
      <c r="AD129" s="780"/>
      <c r="AE129" s="781"/>
      <c r="AF129" s="782">
        <v>19242836</v>
      </c>
      <c r="AG129" s="780"/>
      <c r="AH129" s="780"/>
      <c r="AI129" s="780"/>
      <c r="AJ129" s="781"/>
      <c r="AK129" s="782">
        <v>18539799</v>
      </c>
      <c r="AL129" s="780"/>
      <c r="AM129" s="780"/>
      <c r="AN129" s="780"/>
      <c r="AO129" s="781"/>
      <c r="AP129" s="783"/>
      <c r="AQ129" s="784"/>
      <c r="AR129" s="784"/>
      <c r="AS129" s="784"/>
      <c r="AT129" s="785"/>
      <c r="AU129" s="233"/>
      <c r="AV129" s="233"/>
      <c r="AW129" s="233"/>
      <c r="AX129" s="751" t="s">
        <v>504</v>
      </c>
      <c r="AY129" s="752"/>
      <c r="AZ129" s="752"/>
      <c r="BA129" s="752"/>
      <c r="BB129" s="752"/>
      <c r="BC129" s="752"/>
      <c r="BD129" s="752"/>
      <c r="BE129" s="753"/>
      <c r="BF129" s="770" t="s">
        <v>449</v>
      </c>
      <c r="BG129" s="771"/>
      <c r="BH129" s="771"/>
      <c r="BI129" s="771"/>
      <c r="BJ129" s="771"/>
      <c r="BK129" s="771"/>
      <c r="BL129" s="772"/>
      <c r="BM129" s="770">
        <v>17.57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506</v>
      </c>
      <c r="X130" s="777"/>
      <c r="Y130" s="777"/>
      <c r="Z130" s="778"/>
      <c r="AA130" s="779">
        <v>2536556</v>
      </c>
      <c r="AB130" s="780"/>
      <c r="AC130" s="780"/>
      <c r="AD130" s="780"/>
      <c r="AE130" s="781"/>
      <c r="AF130" s="782">
        <v>2539130</v>
      </c>
      <c r="AG130" s="780"/>
      <c r="AH130" s="780"/>
      <c r="AI130" s="780"/>
      <c r="AJ130" s="781"/>
      <c r="AK130" s="782">
        <v>2607607</v>
      </c>
      <c r="AL130" s="780"/>
      <c r="AM130" s="780"/>
      <c r="AN130" s="780"/>
      <c r="AO130" s="781"/>
      <c r="AP130" s="783"/>
      <c r="AQ130" s="784"/>
      <c r="AR130" s="784"/>
      <c r="AS130" s="784"/>
      <c r="AT130" s="785"/>
      <c r="AU130" s="233"/>
      <c r="AV130" s="233"/>
      <c r="AW130" s="233"/>
      <c r="AX130" s="751" t="s">
        <v>507</v>
      </c>
      <c r="AY130" s="752"/>
      <c r="AZ130" s="752"/>
      <c r="BA130" s="752"/>
      <c r="BB130" s="752"/>
      <c r="BC130" s="752"/>
      <c r="BD130" s="752"/>
      <c r="BE130" s="753"/>
      <c r="BF130" s="754">
        <v>8.4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508</v>
      </c>
      <c r="X131" s="761"/>
      <c r="Y131" s="761"/>
      <c r="Z131" s="762"/>
      <c r="AA131" s="763">
        <v>15829350</v>
      </c>
      <c r="AB131" s="764"/>
      <c r="AC131" s="764"/>
      <c r="AD131" s="764"/>
      <c r="AE131" s="765"/>
      <c r="AF131" s="766">
        <v>16703706</v>
      </c>
      <c r="AG131" s="764"/>
      <c r="AH131" s="764"/>
      <c r="AI131" s="764"/>
      <c r="AJ131" s="765"/>
      <c r="AK131" s="766">
        <v>15932192</v>
      </c>
      <c r="AL131" s="764"/>
      <c r="AM131" s="764"/>
      <c r="AN131" s="764"/>
      <c r="AO131" s="765"/>
      <c r="AP131" s="767"/>
      <c r="AQ131" s="768"/>
      <c r="AR131" s="768"/>
      <c r="AS131" s="768"/>
      <c r="AT131" s="769"/>
      <c r="AU131" s="233"/>
      <c r="AV131" s="233"/>
      <c r="AW131" s="233"/>
      <c r="AX131" s="729" t="s">
        <v>509</v>
      </c>
      <c r="AY131" s="730"/>
      <c r="AZ131" s="730"/>
      <c r="BA131" s="730"/>
      <c r="BB131" s="730"/>
      <c r="BC131" s="730"/>
      <c r="BD131" s="730"/>
      <c r="BE131" s="731"/>
      <c r="BF131" s="732" t="s">
        <v>454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8.7698610489999993</v>
      </c>
      <c r="AB132" s="745"/>
      <c r="AC132" s="745"/>
      <c r="AD132" s="745"/>
      <c r="AE132" s="746"/>
      <c r="AF132" s="747">
        <v>8.6969801790000005</v>
      </c>
      <c r="AG132" s="745"/>
      <c r="AH132" s="745"/>
      <c r="AI132" s="745"/>
      <c r="AJ132" s="746"/>
      <c r="AK132" s="747">
        <v>7.8607137050000002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9.1999999999999993</v>
      </c>
      <c r="AB133" s="724"/>
      <c r="AC133" s="724"/>
      <c r="AD133" s="724"/>
      <c r="AE133" s="725"/>
      <c r="AF133" s="723">
        <v>8.9</v>
      </c>
      <c r="AG133" s="724"/>
      <c r="AH133" s="724"/>
      <c r="AI133" s="724"/>
      <c r="AJ133" s="725"/>
      <c r="AK133" s="723">
        <v>8.4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1GnatRqjgS6iXUZINcldkH9p4zNE9+HtoPdKL73HLjmjYPvQQAOmb69YF6pxkeMB+yyMuUsfKqcpFQtoXbHQg==" saltValue="rUSut9caF/U0Mt94AKw19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vDt81SzvmcWFVcW8KYV8JgeKOR0PwuQiOc5JtQ7rOAjROpreaR6ncfpg8/m9YSGmNLNGUnU+t/RvPgv/vVSvA==" saltValue="+eOXP3CMA4gERu+oRSFju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KQEc6QcQ3k45vtO1GmitvptUsr4KbE+pnqCbKPIaFYrN3qxQj77El7d6AfZu3qpjZ3ePL1nm+6WnNr40E8nVQ==" saltValue="EsxU2OLzrgnWXnm2YV76k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521</v>
      </c>
      <c r="AL9" s="1133"/>
      <c r="AM9" s="1133"/>
      <c r="AN9" s="1134"/>
      <c r="AO9" s="281">
        <v>6340224</v>
      </c>
      <c r="AP9" s="281">
        <v>107596</v>
      </c>
      <c r="AQ9" s="282">
        <v>86855</v>
      </c>
      <c r="AR9" s="283">
        <v>23.9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522</v>
      </c>
      <c r="AL10" s="1133"/>
      <c r="AM10" s="1133"/>
      <c r="AN10" s="1134"/>
      <c r="AO10" s="284">
        <v>1149741</v>
      </c>
      <c r="AP10" s="284">
        <v>19512</v>
      </c>
      <c r="AQ10" s="285">
        <v>6847</v>
      </c>
      <c r="AR10" s="286">
        <v>185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523</v>
      </c>
      <c r="AL11" s="1133"/>
      <c r="AM11" s="1133"/>
      <c r="AN11" s="1134"/>
      <c r="AO11" s="284">
        <v>449309</v>
      </c>
      <c r="AP11" s="284">
        <v>7625</v>
      </c>
      <c r="AQ11" s="285">
        <v>1522</v>
      </c>
      <c r="AR11" s="286">
        <v>401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524</v>
      </c>
      <c r="AL12" s="1133"/>
      <c r="AM12" s="1133"/>
      <c r="AN12" s="1134"/>
      <c r="AO12" s="284" t="s">
        <v>525</v>
      </c>
      <c r="AP12" s="284" t="s">
        <v>525</v>
      </c>
      <c r="AQ12" s="285">
        <v>12</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526</v>
      </c>
      <c r="AL13" s="1133"/>
      <c r="AM13" s="1133"/>
      <c r="AN13" s="1134"/>
      <c r="AO13" s="284">
        <v>292316</v>
      </c>
      <c r="AP13" s="284">
        <v>4961</v>
      </c>
      <c r="AQ13" s="285">
        <v>3290</v>
      </c>
      <c r="AR13" s="286">
        <v>50.8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527</v>
      </c>
      <c r="AL14" s="1133"/>
      <c r="AM14" s="1133"/>
      <c r="AN14" s="1134"/>
      <c r="AO14" s="284">
        <v>61095</v>
      </c>
      <c r="AP14" s="284">
        <v>1037</v>
      </c>
      <c r="AQ14" s="285">
        <v>1835</v>
      </c>
      <c r="AR14" s="286">
        <v>-43.5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528</v>
      </c>
      <c r="AL15" s="1136"/>
      <c r="AM15" s="1136"/>
      <c r="AN15" s="1137"/>
      <c r="AO15" s="284">
        <v>-507128</v>
      </c>
      <c r="AP15" s="284">
        <v>-8606</v>
      </c>
      <c r="AQ15" s="285">
        <v>-6144</v>
      </c>
      <c r="AR15" s="286">
        <v>40.1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190</v>
      </c>
      <c r="AL16" s="1136"/>
      <c r="AM16" s="1136"/>
      <c r="AN16" s="1137"/>
      <c r="AO16" s="284">
        <v>7785557</v>
      </c>
      <c r="AP16" s="284">
        <v>132124</v>
      </c>
      <c r="AQ16" s="285">
        <v>94217</v>
      </c>
      <c r="AR16" s="286">
        <v>40.200000000000003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533</v>
      </c>
      <c r="AL21" s="1139"/>
      <c r="AM21" s="1139"/>
      <c r="AN21" s="1140"/>
      <c r="AO21" s="297">
        <v>10.61</v>
      </c>
      <c r="AP21" s="298">
        <v>8.67</v>
      </c>
      <c r="AQ21" s="299">
        <v>1.94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534</v>
      </c>
      <c r="AL22" s="1139"/>
      <c r="AM22" s="1139"/>
      <c r="AN22" s="1140"/>
      <c r="AO22" s="302">
        <v>98.7</v>
      </c>
      <c r="AP22" s="303">
        <v>97.8</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535</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538</v>
      </c>
      <c r="AL32" s="1123"/>
      <c r="AM32" s="1123"/>
      <c r="AN32" s="1124"/>
      <c r="AO32" s="312">
        <v>3243465</v>
      </c>
      <c r="AP32" s="312">
        <v>55043</v>
      </c>
      <c r="AQ32" s="313">
        <v>62389</v>
      </c>
      <c r="AR32" s="314">
        <v>-11.8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539</v>
      </c>
      <c r="AL33" s="1123"/>
      <c r="AM33" s="1123"/>
      <c r="AN33" s="1124"/>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540</v>
      </c>
      <c r="AL34" s="1123"/>
      <c r="AM34" s="1123"/>
      <c r="AN34" s="1124"/>
      <c r="AO34" s="312" t="s">
        <v>525</v>
      </c>
      <c r="AP34" s="312" t="s">
        <v>525</v>
      </c>
      <c r="AQ34" s="313">
        <v>3</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541</v>
      </c>
      <c r="AL35" s="1123"/>
      <c r="AM35" s="1123"/>
      <c r="AN35" s="1124"/>
      <c r="AO35" s="312">
        <v>808034</v>
      </c>
      <c r="AP35" s="312">
        <v>13713</v>
      </c>
      <c r="AQ35" s="313">
        <v>14672</v>
      </c>
      <c r="AR35" s="314">
        <v>-6.5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542</v>
      </c>
      <c r="AL36" s="1123"/>
      <c r="AM36" s="1123"/>
      <c r="AN36" s="1124"/>
      <c r="AO36" s="312">
        <v>40867</v>
      </c>
      <c r="AP36" s="312">
        <v>694</v>
      </c>
      <c r="AQ36" s="313">
        <v>1817</v>
      </c>
      <c r="AR36" s="314">
        <v>-61.8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543</v>
      </c>
      <c r="AL37" s="1123"/>
      <c r="AM37" s="1123"/>
      <c r="AN37" s="1124"/>
      <c r="AO37" s="312">
        <v>1142</v>
      </c>
      <c r="AP37" s="312">
        <v>19</v>
      </c>
      <c r="AQ37" s="313">
        <v>585</v>
      </c>
      <c r="AR37" s="314">
        <v>-96.8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544</v>
      </c>
      <c r="AL38" s="1126"/>
      <c r="AM38" s="1126"/>
      <c r="AN38" s="1127"/>
      <c r="AO38" s="315" t="s">
        <v>525</v>
      </c>
      <c r="AP38" s="315" t="s">
        <v>525</v>
      </c>
      <c r="AQ38" s="316">
        <v>1</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545</v>
      </c>
      <c r="AL39" s="1126"/>
      <c r="AM39" s="1126"/>
      <c r="AN39" s="1127"/>
      <c r="AO39" s="312">
        <v>-233517</v>
      </c>
      <c r="AP39" s="312">
        <v>-3963</v>
      </c>
      <c r="AQ39" s="313">
        <v>-3091</v>
      </c>
      <c r="AR39" s="314">
        <v>28.2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546</v>
      </c>
      <c r="AL40" s="1123"/>
      <c r="AM40" s="1123"/>
      <c r="AN40" s="1124"/>
      <c r="AO40" s="312">
        <v>-2607607</v>
      </c>
      <c r="AP40" s="312">
        <v>-44252</v>
      </c>
      <c r="AQ40" s="313">
        <v>-54269</v>
      </c>
      <c r="AR40" s="314">
        <v>-18.5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305</v>
      </c>
      <c r="AL41" s="1129"/>
      <c r="AM41" s="1129"/>
      <c r="AN41" s="1130"/>
      <c r="AO41" s="312">
        <v>1252384</v>
      </c>
      <c r="AP41" s="312">
        <v>21254</v>
      </c>
      <c r="AQ41" s="313">
        <v>22106</v>
      </c>
      <c r="AR41" s="314">
        <v>-3.9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516</v>
      </c>
      <c r="AN49" s="1117" t="s">
        <v>550</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33058921</v>
      </c>
      <c r="AN51" s="334">
        <v>517621</v>
      </c>
      <c r="AO51" s="335">
        <v>-23.2</v>
      </c>
      <c r="AP51" s="336">
        <v>54684</v>
      </c>
      <c r="AQ51" s="337">
        <v>1.1000000000000001</v>
      </c>
      <c r="AR51" s="338">
        <v>-24.3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1716920</v>
      </c>
      <c r="AN52" s="342">
        <v>26883</v>
      </c>
      <c r="AO52" s="343">
        <v>-6.4</v>
      </c>
      <c r="AP52" s="344">
        <v>32829</v>
      </c>
      <c r="AQ52" s="345">
        <v>7.2</v>
      </c>
      <c r="AR52" s="346">
        <v>-13.6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26183959</v>
      </c>
      <c r="AN53" s="334">
        <v>418267</v>
      </c>
      <c r="AO53" s="335">
        <v>-19.2</v>
      </c>
      <c r="AP53" s="336">
        <v>62383</v>
      </c>
      <c r="AQ53" s="337">
        <v>14.1</v>
      </c>
      <c r="AR53" s="338">
        <v>-33.299999999999997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1601258</v>
      </c>
      <c r="AN54" s="342">
        <v>25579</v>
      </c>
      <c r="AO54" s="343">
        <v>-4.9000000000000004</v>
      </c>
      <c r="AP54" s="344">
        <v>35325</v>
      </c>
      <c r="AQ54" s="345">
        <v>7.6</v>
      </c>
      <c r="AR54" s="346">
        <v>-12.5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28346740</v>
      </c>
      <c r="AN55" s="334">
        <v>461335</v>
      </c>
      <c r="AO55" s="335">
        <v>10.3</v>
      </c>
      <c r="AP55" s="336">
        <v>63812</v>
      </c>
      <c r="AQ55" s="337">
        <v>2.2999999999999998</v>
      </c>
      <c r="AR55" s="338">
        <v>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2874127</v>
      </c>
      <c r="AN56" s="342">
        <v>46776</v>
      </c>
      <c r="AO56" s="343">
        <v>82.9</v>
      </c>
      <c r="AP56" s="344">
        <v>33848</v>
      </c>
      <c r="AQ56" s="345">
        <v>-4.2</v>
      </c>
      <c r="AR56" s="346">
        <v>87.1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17270080</v>
      </c>
      <c r="AN57" s="334">
        <v>287112</v>
      </c>
      <c r="AO57" s="335">
        <v>-37.799999999999997</v>
      </c>
      <c r="AP57" s="336">
        <v>71871</v>
      </c>
      <c r="AQ57" s="337">
        <v>12.6</v>
      </c>
      <c r="AR57" s="338">
        <v>-50.4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1711734</v>
      </c>
      <c r="AN58" s="342">
        <v>28457</v>
      </c>
      <c r="AO58" s="343">
        <v>-39.200000000000003</v>
      </c>
      <c r="AP58" s="344">
        <v>38232</v>
      </c>
      <c r="AQ58" s="345">
        <v>13</v>
      </c>
      <c r="AR58" s="346">
        <v>-52.2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8649462</v>
      </c>
      <c r="AN59" s="334">
        <v>146785</v>
      </c>
      <c r="AO59" s="335">
        <v>-48.9</v>
      </c>
      <c r="AP59" s="336">
        <v>71807</v>
      </c>
      <c r="AQ59" s="337">
        <v>-0.1</v>
      </c>
      <c r="AR59" s="338">
        <v>-48.8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2217556</v>
      </c>
      <c r="AN60" s="342">
        <v>37633</v>
      </c>
      <c r="AO60" s="343">
        <v>32.200000000000003</v>
      </c>
      <c r="AP60" s="344">
        <v>37333</v>
      </c>
      <c r="AQ60" s="345">
        <v>-2.4</v>
      </c>
      <c r="AR60" s="346">
        <v>34.6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22701832</v>
      </c>
      <c r="AN61" s="349">
        <v>366224</v>
      </c>
      <c r="AO61" s="350">
        <v>-23.8</v>
      </c>
      <c r="AP61" s="351">
        <v>64911</v>
      </c>
      <c r="AQ61" s="352">
        <v>6</v>
      </c>
      <c r="AR61" s="338">
        <v>-29.8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2024319</v>
      </c>
      <c r="AN62" s="342">
        <v>33066</v>
      </c>
      <c r="AO62" s="343">
        <v>12.9</v>
      </c>
      <c r="AP62" s="344">
        <v>35513</v>
      </c>
      <c r="AQ62" s="345">
        <v>4.2</v>
      </c>
      <c r="AR62" s="346">
        <v>8.6999999999999993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x8Yg7164D6ZT2d8tGEkp3K2pCKc69M024XzUMuK2Zg73m4Jb5EXk5HMgZoQ9pNhjmEr2/ilZo0BKD8ax5Ggzw==" saltValue="DmZkOeQMnTPu2c41G5uch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ujMdyaVHhVQLQH+j8Dp5Ouhq/vSPMQA/q/f8X70gjdq7oDmkeN5VLuDezPx0g867CvXQTpUSvVxeBCXDSrgYYw==" saltValue="YNsB4bfd4RVVlrET74cc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R5vlf/l9Mmi7Mj6UgU5PPxnxE0yHN1PJT+xiqmqkHKYj24aDM5ipkIPLce6PSfPOrsYoC5CJ/jc05HPP0BnXvA==" saltValue="ck4zCYZ1sKu6U+amhaDZ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41" t="s">
        <v>3</v>
      </c>
      <c r="D47" s="1141"/>
      <c r="E47" s="1142"/>
      <c r="F47" s="11">
        <v>94.18</v>
      </c>
      <c r="G47" s="12">
        <v>82.74</v>
      </c>
      <c r="H47" s="12">
        <v>63.1</v>
      </c>
      <c r="I47" s="12">
        <v>70.099999999999994</v>
      </c>
      <c r="J47" s="13">
        <v>65.75</v>
      </c>
    </row>
    <row r="48" spans="2:10" ht="57.75" customHeight="1" x14ac:dyDescent="0.15">
      <c r="B48" s="14"/>
      <c r="C48" s="1143" t="s">
        <v>4</v>
      </c>
      <c r="D48" s="1143"/>
      <c r="E48" s="1144"/>
      <c r="F48" s="15">
        <v>32.200000000000003</v>
      </c>
      <c r="G48" s="16">
        <v>25.53</v>
      </c>
      <c r="H48" s="16">
        <v>19.32</v>
      </c>
      <c r="I48" s="16">
        <v>19.940000000000001</v>
      </c>
      <c r="J48" s="17">
        <v>13.82</v>
      </c>
    </row>
    <row r="49" spans="2:10" ht="57.75" customHeight="1" thickBot="1" x14ac:dyDescent="0.2">
      <c r="B49" s="18"/>
      <c r="C49" s="1145" t="s">
        <v>5</v>
      </c>
      <c r="D49" s="1145"/>
      <c r="E49" s="1146"/>
      <c r="F49" s="19" t="s">
        <v>571</v>
      </c>
      <c r="G49" s="20" t="s">
        <v>572</v>
      </c>
      <c r="H49" s="20" t="s">
        <v>573</v>
      </c>
      <c r="I49" s="20">
        <v>44.09</v>
      </c>
      <c r="J49" s="21" t="s">
        <v>574</v>
      </c>
    </row>
    <row r="50" spans="2:10" x14ac:dyDescent="0.15"/>
  </sheetData>
  <sheetProtection algorithmName="SHA-512" hashValue="UpDHCMHLFvUVR8uImtbV6hM1WHeU12FT5QsQ+jdcy3RrWK0LDrb6M3lOwTO4nQAJtwjk/OL9eULnxPFceLPbSQ==" saltValue="iEmhuC5FReEA569Zbho4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3" t="s">
        <v>575</v>
      </c>
      <c r="D34" s="1153"/>
      <c r="E34" s="1154"/>
      <c r="F34" s="32">
        <v>3.6</v>
      </c>
      <c r="G34" s="33">
        <v>2.81</v>
      </c>
      <c r="H34" s="33">
        <v>4.58</v>
      </c>
      <c r="I34" s="33">
        <v>11.55</v>
      </c>
      <c r="J34" s="34">
        <v>18.47</v>
      </c>
      <c r="K34" s="22"/>
      <c r="L34" s="22"/>
      <c r="M34" s="22"/>
      <c r="N34" s="22"/>
      <c r="O34" s="22"/>
      <c r="P34" s="22"/>
    </row>
    <row r="35" spans="1:16" ht="39" customHeight="1" x14ac:dyDescent="0.15">
      <c r="A35" s="22"/>
      <c r="B35" s="35"/>
      <c r="C35" s="1147" t="s">
        <v>576</v>
      </c>
      <c r="D35" s="1148"/>
      <c r="E35" s="1149"/>
      <c r="F35" s="36">
        <v>32.19</v>
      </c>
      <c r="G35" s="37">
        <v>25.53</v>
      </c>
      <c r="H35" s="37">
        <v>19.309999999999999</v>
      </c>
      <c r="I35" s="37">
        <v>19.93</v>
      </c>
      <c r="J35" s="38">
        <v>13.82</v>
      </c>
      <c r="K35" s="22"/>
      <c r="L35" s="22"/>
      <c r="M35" s="22"/>
      <c r="N35" s="22"/>
      <c r="O35" s="22"/>
      <c r="P35" s="22"/>
    </row>
    <row r="36" spans="1:16" ht="39" customHeight="1" x14ac:dyDescent="0.15">
      <c r="A36" s="22"/>
      <c r="B36" s="35"/>
      <c r="C36" s="1147" t="s">
        <v>577</v>
      </c>
      <c r="D36" s="1148"/>
      <c r="E36" s="1149"/>
      <c r="F36" s="36">
        <v>6.75</v>
      </c>
      <c r="G36" s="37">
        <v>7.07</v>
      </c>
      <c r="H36" s="37">
        <v>6.94</v>
      </c>
      <c r="I36" s="37">
        <v>6.35</v>
      </c>
      <c r="J36" s="38">
        <v>7.26</v>
      </c>
      <c r="K36" s="22"/>
      <c r="L36" s="22"/>
      <c r="M36" s="22"/>
      <c r="N36" s="22"/>
      <c r="O36" s="22"/>
      <c r="P36" s="22"/>
    </row>
    <row r="37" spans="1:16" ht="39" customHeight="1" x14ac:dyDescent="0.15">
      <c r="A37" s="22"/>
      <c r="B37" s="35"/>
      <c r="C37" s="1147" t="s">
        <v>578</v>
      </c>
      <c r="D37" s="1148"/>
      <c r="E37" s="1149"/>
      <c r="F37" s="36">
        <v>0.7</v>
      </c>
      <c r="G37" s="37">
        <v>0.37</v>
      </c>
      <c r="H37" s="37">
        <v>0.97</v>
      </c>
      <c r="I37" s="37">
        <v>1.64</v>
      </c>
      <c r="J37" s="38">
        <v>2.44</v>
      </c>
      <c r="K37" s="22"/>
      <c r="L37" s="22"/>
      <c r="M37" s="22"/>
      <c r="N37" s="22"/>
      <c r="O37" s="22"/>
      <c r="P37" s="22"/>
    </row>
    <row r="38" spans="1:16" ht="39" customHeight="1" x14ac:dyDescent="0.15">
      <c r="A38" s="22"/>
      <c r="B38" s="35"/>
      <c r="C38" s="1147" t="s">
        <v>579</v>
      </c>
      <c r="D38" s="1148"/>
      <c r="E38" s="1149"/>
      <c r="F38" s="36">
        <v>0.76</v>
      </c>
      <c r="G38" s="37">
        <v>0.62</v>
      </c>
      <c r="H38" s="37">
        <v>0.85</v>
      </c>
      <c r="I38" s="37">
        <v>0.91</v>
      </c>
      <c r="J38" s="38">
        <v>1.07</v>
      </c>
      <c r="K38" s="22"/>
      <c r="L38" s="22"/>
      <c r="M38" s="22"/>
      <c r="N38" s="22"/>
      <c r="O38" s="22"/>
      <c r="P38" s="22"/>
    </row>
    <row r="39" spans="1:16" ht="39" customHeight="1" x14ac:dyDescent="0.15">
      <c r="A39" s="22"/>
      <c r="B39" s="35"/>
      <c r="C39" s="1147" t="s">
        <v>580</v>
      </c>
      <c r="D39" s="1148"/>
      <c r="E39" s="1149"/>
      <c r="F39" s="36">
        <v>1.37</v>
      </c>
      <c r="G39" s="37">
        <v>1.06</v>
      </c>
      <c r="H39" s="37">
        <v>0.59</v>
      </c>
      <c r="I39" s="37">
        <v>0.77</v>
      </c>
      <c r="J39" s="38">
        <v>0.79</v>
      </c>
      <c r="K39" s="22"/>
      <c r="L39" s="22"/>
      <c r="M39" s="22"/>
      <c r="N39" s="22"/>
      <c r="O39" s="22"/>
      <c r="P39" s="22"/>
    </row>
    <row r="40" spans="1:16" ht="39" customHeight="1" x14ac:dyDescent="0.15">
      <c r="A40" s="22"/>
      <c r="B40" s="35"/>
      <c r="C40" s="1147" t="s">
        <v>581</v>
      </c>
      <c r="D40" s="1148"/>
      <c r="E40" s="1149"/>
      <c r="F40" s="36" t="s">
        <v>525</v>
      </c>
      <c r="G40" s="37" t="s">
        <v>525</v>
      </c>
      <c r="H40" s="37">
        <v>0.34</v>
      </c>
      <c r="I40" s="37">
        <v>0.25</v>
      </c>
      <c r="J40" s="38">
        <v>0.73</v>
      </c>
      <c r="K40" s="22"/>
      <c r="L40" s="22"/>
      <c r="M40" s="22"/>
      <c r="N40" s="22"/>
      <c r="O40" s="22"/>
      <c r="P40" s="22"/>
    </row>
    <row r="41" spans="1:16" ht="39" customHeight="1" x14ac:dyDescent="0.15">
      <c r="A41" s="22"/>
      <c r="B41" s="35"/>
      <c r="C41" s="1147" t="s">
        <v>582</v>
      </c>
      <c r="D41" s="1148"/>
      <c r="E41" s="1149"/>
      <c r="F41" s="36" t="s">
        <v>525</v>
      </c>
      <c r="G41" s="37" t="s">
        <v>525</v>
      </c>
      <c r="H41" s="37">
        <v>0.06</v>
      </c>
      <c r="I41" s="37">
        <v>0.08</v>
      </c>
      <c r="J41" s="38">
        <v>0.09</v>
      </c>
      <c r="K41" s="22"/>
      <c r="L41" s="22"/>
      <c r="M41" s="22"/>
      <c r="N41" s="22"/>
      <c r="O41" s="22"/>
      <c r="P41" s="22"/>
    </row>
    <row r="42" spans="1:16" ht="39" customHeight="1" x14ac:dyDescent="0.15">
      <c r="A42" s="22"/>
      <c r="B42" s="39"/>
      <c r="C42" s="1147" t="s">
        <v>583</v>
      </c>
      <c r="D42" s="1148"/>
      <c r="E42" s="1149"/>
      <c r="F42" s="36" t="s">
        <v>525</v>
      </c>
      <c r="G42" s="37" t="s">
        <v>525</v>
      </c>
      <c r="H42" s="37" t="s">
        <v>525</v>
      </c>
      <c r="I42" s="37" t="s">
        <v>525</v>
      </c>
      <c r="J42" s="38" t="s">
        <v>525</v>
      </c>
      <c r="K42" s="22"/>
      <c r="L42" s="22"/>
      <c r="M42" s="22"/>
      <c r="N42" s="22"/>
      <c r="O42" s="22"/>
      <c r="P42" s="22"/>
    </row>
    <row r="43" spans="1:16" ht="39" customHeight="1" thickBot="1" x14ac:dyDescent="0.2">
      <c r="A43" s="22"/>
      <c r="B43" s="40"/>
      <c r="C43" s="1150" t="s">
        <v>584</v>
      </c>
      <c r="D43" s="1151"/>
      <c r="E43" s="1152"/>
      <c r="F43" s="41">
        <v>0.04</v>
      </c>
      <c r="G43" s="42">
        <v>0.08</v>
      </c>
      <c r="H43" s="42">
        <v>0</v>
      </c>
      <c r="I43" s="42">
        <v>0.05</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EoekD3Rs0x7zpG/RrWsu7vjiCoKL49fP0nHBS38kndDOf+OxOxYTkfel0PsKpzLXFiqkdMfKgdMrxlPHYuN5Q==" saltValue="AFz7pvTK2ofqcubCBvvR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78" t="s">
        <v>11</v>
      </c>
      <c r="C45" s="1179"/>
      <c r="D45" s="58"/>
      <c r="E45" s="1184" t="s">
        <v>12</v>
      </c>
      <c r="F45" s="1184"/>
      <c r="G45" s="1184"/>
      <c r="H45" s="1184"/>
      <c r="I45" s="1184"/>
      <c r="J45" s="1185"/>
      <c r="K45" s="59">
        <v>3121</v>
      </c>
      <c r="L45" s="60">
        <v>3040</v>
      </c>
      <c r="M45" s="60">
        <v>3308</v>
      </c>
      <c r="N45" s="60">
        <v>3475</v>
      </c>
      <c r="O45" s="61">
        <v>3243</v>
      </c>
      <c r="P45" s="48"/>
      <c r="Q45" s="48"/>
      <c r="R45" s="48"/>
      <c r="S45" s="48"/>
      <c r="T45" s="48"/>
      <c r="U45" s="48"/>
    </row>
    <row r="46" spans="1:21" ht="30.75" customHeight="1" x14ac:dyDescent="0.15">
      <c r="A46" s="48"/>
      <c r="B46" s="1180"/>
      <c r="C46" s="1181"/>
      <c r="D46" s="62"/>
      <c r="E46" s="1157" t="s">
        <v>13</v>
      </c>
      <c r="F46" s="1157"/>
      <c r="G46" s="1157"/>
      <c r="H46" s="1157"/>
      <c r="I46" s="1157"/>
      <c r="J46" s="1158"/>
      <c r="K46" s="63" t="s">
        <v>525</v>
      </c>
      <c r="L46" s="64" t="s">
        <v>525</v>
      </c>
      <c r="M46" s="64" t="s">
        <v>525</v>
      </c>
      <c r="N46" s="64" t="s">
        <v>525</v>
      </c>
      <c r="O46" s="65" t="s">
        <v>525</v>
      </c>
      <c r="P46" s="48"/>
      <c r="Q46" s="48"/>
      <c r="R46" s="48"/>
      <c r="S46" s="48"/>
      <c r="T46" s="48"/>
      <c r="U46" s="48"/>
    </row>
    <row r="47" spans="1:21" ht="30.75" customHeight="1" x14ac:dyDescent="0.15">
      <c r="A47" s="48"/>
      <c r="B47" s="1180"/>
      <c r="C47" s="1181"/>
      <c r="D47" s="62"/>
      <c r="E47" s="1157" t="s">
        <v>14</v>
      </c>
      <c r="F47" s="1157"/>
      <c r="G47" s="1157"/>
      <c r="H47" s="1157"/>
      <c r="I47" s="1157"/>
      <c r="J47" s="1158"/>
      <c r="K47" s="63" t="s">
        <v>525</v>
      </c>
      <c r="L47" s="64" t="s">
        <v>525</v>
      </c>
      <c r="M47" s="64" t="s">
        <v>525</v>
      </c>
      <c r="N47" s="64" t="s">
        <v>525</v>
      </c>
      <c r="O47" s="65" t="s">
        <v>525</v>
      </c>
      <c r="P47" s="48"/>
      <c r="Q47" s="48"/>
      <c r="R47" s="48"/>
      <c r="S47" s="48"/>
      <c r="T47" s="48"/>
      <c r="U47" s="48"/>
    </row>
    <row r="48" spans="1:21" ht="30.75" customHeight="1" x14ac:dyDescent="0.15">
      <c r="A48" s="48"/>
      <c r="B48" s="1180"/>
      <c r="C48" s="1181"/>
      <c r="D48" s="62"/>
      <c r="E48" s="1157" t="s">
        <v>15</v>
      </c>
      <c r="F48" s="1157"/>
      <c r="G48" s="1157"/>
      <c r="H48" s="1157"/>
      <c r="I48" s="1157"/>
      <c r="J48" s="1158"/>
      <c r="K48" s="63">
        <v>1389</v>
      </c>
      <c r="L48" s="64">
        <v>1313</v>
      </c>
      <c r="M48" s="64">
        <v>1113</v>
      </c>
      <c r="N48" s="64">
        <v>831</v>
      </c>
      <c r="O48" s="65">
        <v>808</v>
      </c>
      <c r="P48" s="48"/>
      <c r="Q48" s="48"/>
      <c r="R48" s="48"/>
      <c r="S48" s="48"/>
      <c r="T48" s="48"/>
      <c r="U48" s="48"/>
    </row>
    <row r="49" spans="1:21" ht="30.75" customHeight="1" x14ac:dyDescent="0.15">
      <c r="A49" s="48"/>
      <c r="B49" s="1180"/>
      <c r="C49" s="1181"/>
      <c r="D49" s="62"/>
      <c r="E49" s="1157" t="s">
        <v>16</v>
      </c>
      <c r="F49" s="1157"/>
      <c r="G49" s="1157"/>
      <c r="H49" s="1157"/>
      <c r="I49" s="1157"/>
      <c r="J49" s="1158"/>
      <c r="K49" s="63">
        <v>63</v>
      </c>
      <c r="L49" s="64">
        <v>65</v>
      </c>
      <c r="M49" s="64">
        <v>65</v>
      </c>
      <c r="N49" s="64">
        <v>53</v>
      </c>
      <c r="O49" s="65">
        <v>41</v>
      </c>
      <c r="P49" s="48"/>
      <c r="Q49" s="48"/>
      <c r="R49" s="48"/>
      <c r="S49" s="48"/>
      <c r="T49" s="48"/>
      <c r="U49" s="48"/>
    </row>
    <row r="50" spans="1:21" ht="30.75" customHeight="1" x14ac:dyDescent="0.15">
      <c r="A50" s="48"/>
      <c r="B50" s="1180"/>
      <c r="C50" s="1181"/>
      <c r="D50" s="62"/>
      <c r="E50" s="1157" t="s">
        <v>17</v>
      </c>
      <c r="F50" s="1157"/>
      <c r="G50" s="1157"/>
      <c r="H50" s="1157"/>
      <c r="I50" s="1157"/>
      <c r="J50" s="1158"/>
      <c r="K50" s="63">
        <v>0</v>
      </c>
      <c r="L50" s="64">
        <v>0</v>
      </c>
      <c r="M50" s="64">
        <v>0</v>
      </c>
      <c r="N50" s="64">
        <v>1</v>
      </c>
      <c r="O50" s="65">
        <v>1</v>
      </c>
      <c r="P50" s="48"/>
      <c r="Q50" s="48"/>
      <c r="R50" s="48"/>
      <c r="S50" s="48"/>
      <c r="T50" s="48"/>
      <c r="U50" s="48"/>
    </row>
    <row r="51" spans="1:21" ht="30.75" customHeight="1" x14ac:dyDescent="0.15">
      <c r="A51" s="48"/>
      <c r="B51" s="1182"/>
      <c r="C51" s="1183"/>
      <c r="D51" s="66"/>
      <c r="E51" s="1157" t="s">
        <v>18</v>
      </c>
      <c r="F51" s="1157"/>
      <c r="G51" s="1157"/>
      <c r="H51" s="1157"/>
      <c r="I51" s="1157"/>
      <c r="J51" s="1158"/>
      <c r="K51" s="63" t="s">
        <v>525</v>
      </c>
      <c r="L51" s="64" t="s">
        <v>525</v>
      </c>
      <c r="M51" s="64" t="s">
        <v>525</v>
      </c>
      <c r="N51" s="64" t="s">
        <v>525</v>
      </c>
      <c r="O51" s="65" t="s">
        <v>525</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3080</v>
      </c>
      <c r="L52" s="64">
        <v>2976</v>
      </c>
      <c r="M52" s="64">
        <v>3097</v>
      </c>
      <c r="N52" s="64">
        <v>2903</v>
      </c>
      <c r="O52" s="65">
        <v>2842</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1493</v>
      </c>
      <c r="L53" s="69">
        <v>1442</v>
      </c>
      <c r="M53" s="69">
        <v>1389</v>
      </c>
      <c r="N53" s="69">
        <v>1457</v>
      </c>
      <c r="O53" s="70">
        <v>1251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63" t="s">
        <v>26</v>
      </c>
      <c r="C58" s="1164"/>
      <c r="D58" s="1169" t="s">
        <v>27</v>
      </c>
      <c r="E58" s="1170"/>
      <c r="F58" s="1170"/>
      <c r="G58" s="1170"/>
      <c r="H58" s="1170"/>
      <c r="I58" s="1170"/>
      <c r="J58" s="1171"/>
      <c r="K58" s="83"/>
      <c r="L58" s="84"/>
      <c r="M58" s="84"/>
      <c r="N58" s="84"/>
      <c r="O58" s="85"/>
    </row>
    <row r="59" spans="1:21" ht="31.5" customHeight="1" x14ac:dyDescent="0.15">
      <c r="B59" s="1165"/>
      <c r="C59" s="1166"/>
      <c r="D59" s="1172" t="s">
        <v>28</v>
      </c>
      <c r="E59" s="1173"/>
      <c r="F59" s="1173"/>
      <c r="G59" s="1173"/>
      <c r="H59" s="1173"/>
      <c r="I59" s="1173"/>
      <c r="J59" s="1174"/>
      <c r="K59" s="86"/>
      <c r="L59" s="87"/>
      <c r="M59" s="87"/>
      <c r="N59" s="87"/>
      <c r="O59" s="88"/>
    </row>
    <row r="60" spans="1:21" ht="31.5" customHeight="1" thickBot="1" x14ac:dyDescent="0.2">
      <c r="B60" s="1167"/>
      <c r="C60" s="1168"/>
      <c r="D60" s="1175" t="s">
        <v>29</v>
      </c>
      <c r="E60" s="1176"/>
      <c r="F60" s="1176"/>
      <c r="G60" s="1176"/>
      <c r="H60" s="1176"/>
      <c r="I60" s="1176"/>
      <c r="J60" s="1177"/>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hN3fOLJXRatTRzoyUgK0sxpgAr0trMaIFlF5wUIv6X88qlGvuojkk3tCd6tO3j+sSkx2dXN0PIUB2ryiu0Oqg==" saltValue="j42ZzmOn0ykzfoWrtuZZ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198" t="s">
        <v>32</v>
      </c>
      <c r="C41" s="1199"/>
      <c r="D41" s="105"/>
      <c r="E41" s="1200" t="s">
        <v>33</v>
      </c>
      <c r="F41" s="1200"/>
      <c r="G41" s="1200"/>
      <c r="H41" s="1201"/>
      <c r="I41" s="355">
        <v>39672</v>
      </c>
      <c r="J41" s="356">
        <v>38851</v>
      </c>
      <c r="K41" s="356">
        <v>39574</v>
      </c>
      <c r="L41" s="356">
        <v>30643</v>
      </c>
      <c r="M41" s="357">
        <v>30257</v>
      </c>
    </row>
    <row r="42" spans="2:13" ht="27.75" customHeight="1" x14ac:dyDescent="0.15">
      <c r="B42" s="1188"/>
      <c r="C42" s="1189"/>
      <c r="D42" s="106"/>
      <c r="E42" s="1192" t="s">
        <v>34</v>
      </c>
      <c r="F42" s="1192"/>
      <c r="G42" s="1192"/>
      <c r="H42" s="1193"/>
      <c r="I42" s="358">
        <v>80</v>
      </c>
      <c r="J42" s="359">
        <v>60</v>
      </c>
      <c r="K42" s="359" t="s">
        <v>525</v>
      </c>
      <c r="L42" s="359" t="s">
        <v>525</v>
      </c>
      <c r="M42" s="360" t="s">
        <v>525</v>
      </c>
    </row>
    <row r="43" spans="2:13" ht="27.75" customHeight="1" x14ac:dyDescent="0.15">
      <c r="B43" s="1188"/>
      <c r="C43" s="1189"/>
      <c r="D43" s="106"/>
      <c r="E43" s="1192" t="s">
        <v>35</v>
      </c>
      <c r="F43" s="1192"/>
      <c r="G43" s="1192"/>
      <c r="H43" s="1193"/>
      <c r="I43" s="358">
        <v>14184</v>
      </c>
      <c r="J43" s="359">
        <v>13246</v>
      </c>
      <c r="K43" s="359">
        <v>12233</v>
      </c>
      <c r="L43" s="359">
        <v>11438</v>
      </c>
      <c r="M43" s="360">
        <v>10453</v>
      </c>
    </row>
    <row r="44" spans="2:13" ht="27.75" customHeight="1" x14ac:dyDescent="0.15">
      <c r="B44" s="1188"/>
      <c r="C44" s="1189"/>
      <c r="D44" s="106"/>
      <c r="E44" s="1192" t="s">
        <v>36</v>
      </c>
      <c r="F44" s="1192"/>
      <c r="G44" s="1192"/>
      <c r="H44" s="1193"/>
      <c r="I44" s="358">
        <v>256</v>
      </c>
      <c r="J44" s="359">
        <v>236</v>
      </c>
      <c r="K44" s="359">
        <v>171</v>
      </c>
      <c r="L44" s="359">
        <v>118</v>
      </c>
      <c r="M44" s="360">
        <v>77</v>
      </c>
    </row>
    <row r="45" spans="2:13" ht="27.75" customHeight="1" x14ac:dyDescent="0.15">
      <c r="B45" s="1188"/>
      <c r="C45" s="1189"/>
      <c r="D45" s="106"/>
      <c r="E45" s="1192" t="s">
        <v>37</v>
      </c>
      <c r="F45" s="1192"/>
      <c r="G45" s="1192"/>
      <c r="H45" s="1193"/>
      <c r="I45" s="358">
        <v>4587</v>
      </c>
      <c r="J45" s="359">
        <v>4705</v>
      </c>
      <c r="K45" s="359">
        <v>4571</v>
      </c>
      <c r="L45" s="359">
        <v>4643</v>
      </c>
      <c r="M45" s="360">
        <v>4257</v>
      </c>
    </row>
    <row r="46" spans="2:13" ht="27.75" customHeight="1" x14ac:dyDescent="0.15">
      <c r="B46" s="1188"/>
      <c r="C46" s="1189"/>
      <c r="D46" s="107"/>
      <c r="E46" s="1192" t="s">
        <v>38</v>
      </c>
      <c r="F46" s="1192"/>
      <c r="G46" s="1192"/>
      <c r="H46" s="1193"/>
      <c r="I46" s="358">
        <v>19</v>
      </c>
      <c r="J46" s="359">
        <v>17</v>
      </c>
      <c r="K46" s="359">
        <v>19</v>
      </c>
      <c r="L46" s="359">
        <v>10</v>
      </c>
      <c r="M46" s="360" t="s">
        <v>525</v>
      </c>
    </row>
    <row r="47" spans="2:13" ht="27.75" customHeight="1" x14ac:dyDescent="0.15">
      <c r="B47" s="1188"/>
      <c r="C47" s="1189"/>
      <c r="D47" s="108"/>
      <c r="E47" s="1202" t="s">
        <v>39</v>
      </c>
      <c r="F47" s="1203"/>
      <c r="G47" s="1203"/>
      <c r="H47" s="1204"/>
      <c r="I47" s="358" t="s">
        <v>525</v>
      </c>
      <c r="J47" s="359" t="s">
        <v>525</v>
      </c>
      <c r="K47" s="359" t="s">
        <v>525</v>
      </c>
      <c r="L47" s="359" t="s">
        <v>525</v>
      </c>
      <c r="M47" s="360" t="s">
        <v>525</v>
      </c>
    </row>
    <row r="48" spans="2:13" ht="27.75" customHeight="1" x14ac:dyDescent="0.15">
      <c r="B48" s="1188"/>
      <c r="C48" s="1189"/>
      <c r="D48" s="106"/>
      <c r="E48" s="1192" t="s">
        <v>40</v>
      </c>
      <c r="F48" s="1192"/>
      <c r="G48" s="1192"/>
      <c r="H48" s="1193"/>
      <c r="I48" s="358" t="s">
        <v>525</v>
      </c>
      <c r="J48" s="359" t="s">
        <v>525</v>
      </c>
      <c r="K48" s="359" t="s">
        <v>525</v>
      </c>
      <c r="L48" s="359" t="s">
        <v>525</v>
      </c>
      <c r="M48" s="360" t="s">
        <v>525</v>
      </c>
    </row>
    <row r="49" spans="2:13" ht="27.75" customHeight="1" x14ac:dyDescent="0.15">
      <c r="B49" s="1190"/>
      <c r="C49" s="1191"/>
      <c r="D49" s="106"/>
      <c r="E49" s="1192" t="s">
        <v>41</v>
      </c>
      <c r="F49" s="1192"/>
      <c r="G49" s="1192"/>
      <c r="H49" s="1193"/>
      <c r="I49" s="358" t="s">
        <v>525</v>
      </c>
      <c r="J49" s="359" t="s">
        <v>525</v>
      </c>
      <c r="K49" s="359" t="s">
        <v>525</v>
      </c>
      <c r="L49" s="359" t="s">
        <v>525</v>
      </c>
      <c r="M49" s="360" t="s">
        <v>525</v>
      </c>
    </row>
    <row r="50" spans="2:13" ht="27.75" customHeight="1" x14ac:dyDescent="0.15">
      <c r="B50" s="1186" t="s">
        <v>42</v>
      </c>
      <c r="C50" s="1187"/>
      <c r="D50" s="109"/>
      <c r="E50" s="1192" t="s">
        <v>43</v>
      </c>
      <c r="F50" s="1192"/>
      <c r="G50" s="1192"/>
      <c r="H50" s="1193"/>
      <c r="I50" s="358">
        <v>26349</v>
      </c>
      <c r="J50" s="359">
        <v>26455</v>
      </c>
      <c r="K50" s="359">
        <v>25410</v>
      </c>
      <c r="L50" s="359">
        <v>21058</v>
      </c>
      <c r="M50" s="360">
        <v>23650</v>
      </c>
    </row>
    <row r="51" spans="2:13" ht="27.75" customHeight="1" x14ac:dyDescent="0.15">
      <c r="B51" s="1188"/>
      <c r="C51" s="1189"/>
      <c r="D51" s="106"/>
      <c r="E51" s="1192" t="s">
        <v>44</v>
      </c>
      <c r="F51" s="1192"/>
      <c r="G51" s="1192"/>
      <c r="H51" s="1193"/>
      <c r="I51" s="358">
        <v>11476</v>
      </c>
      <c r="J51" s="359">
        <v>11756</v>
      </c>
      <c r="K51" s="359">
        <v>8529</v>
      </c>
      <c r="L51" s="359">
        <v>2537</v>
      </c>
      <c r="M51" s="360">
        <v>2709</v>
      </c>
    </row>
    <row r="52" spans="2:13" ht="27.75" customHeight="1" x14ac:dyDescent="0.15">
      <c r="B52" s="1190"/>
      <c r="C52" s="1191"/>
      <c r="D52" s="106"/>
      <c r="E52" s="1192" t="s">
        <v>45</v>
      </c>
      <c r="F52" s="1192"/>
      <c r="G52" s="1192"/>
      <c r="H52" s="1193"/>
      <c r="I52" s="358">
        <v>26857</v>
      </c>
      <c r="J52" s="359">
        <v>28142</v>
      </c>
      <c r="K52" s="359">
        <v>27475</v>
      </c>
      <c r="L52" s="359">
        <v>27413</v>
      </c>
      <c r="M52" s="360">
        <v>26546</v>
      </c>
    </row>
    <row r="53" spans="2:13" ht="27.75" customHeight="1" thickBot="1" x14ac:dyDescent="0.2">
      <c r="B53" s="1194" t="s">
        <v>46</v>
      </c>
      <c r="C53" s="1195"/>
      <c r="D53" s="110"/>
      <c r="E53" s="1196" t="s">
        <v>47</v>
      </c>
      <c r="F53" s="1196"/>
      <c r="G53" s="1196"/>
      <c r="H53" s="1197"/>
      <c r="I53" s="361">
        <v>-5885</v>
      </c>
      <c r="J53" s="362">
        <v>-9238</v>
      </c>
      <c r="K53" s="362">
        <v>-4845</v>
      </c>
      <c r="L53" s="362">
        <v>-4155</v>
      </c>
      <c r="M53" s="363">
        <v>-7860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Obb5h4yDoSlbuLj4pxhOapyptgsISfDQy7TPuSC5ZBdQo3UcO9uvFKhbqyQHTP2ObUTI4vz+UAyuCqOpX4ghKA==" saltValue="Xetx6BdvY53gpMCVPaZh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13" t="s">
        <v>50</v>
      </c>
      <c r="D55" s="1213"/>
      <c r="E55" s="1214"/>
      <c r="F55" s="122">
        <v>11589</v>
      </c>
      <c r="G55" s="122">
        <v>13490</v>
      </c>
      <c r="H55" s="123">
        <v>12190</v>
      </c>
    </row>
    <row r="56" spans="2:8" ht="52.5" customHeight="1" x14ac:dyDescent="0.15">
      <c r="B56" s="124"/>
      <c r="C56" s="1215" t="s">
        <v>51</v>
      </c>
      <c r="D56" s="1215"/>
      <c r="E56" s="1216"/>
      <c r="F56" s="125">
        <v>4</v>
      </c>
      <c r="G56" s="125">
        <v>4</v>
      </c>
      <c r="H56" s="126">
        <v>4</v>
      </c>
    </row>
    <row r="57" spans="2:8" ht="53.25" customHeight="1" x14ac:dyDescent="0.15">
      <c r="B57" s="124"/>
      <c r="C57" s="1217" t="s">
        <v>52</v>
      </c>
      <c r="D57" s="1217"/>
      <c r="E57" s="1218"/>
      <c r="F57" s="127">
        <v>14447</v>
      </c>
      <c r="G57" s="127">
        <v>8428</v>
      </c>
      <c r="H57" s="128">
        <v>12216</v>
      </c>
    </row>
    <row r="58" spans="2:8" ht="45.75" customHeight="1" x14ac:dyDescent="0.15">
      <c r="B58" s="129"/>
      <c r="C58" s="1205" t="s">
        <v>600</v>
      </c>
      <c r="D58" s="1206"/>
      <c r="E58" s="1207"/>
      <c r="F58" s="130">
        <v>11071</v>
      </c>
      <c r="G58" s="130">
        <v>5142</v>
      </c>
      <c r="H58" s="131">
        <v>7805</v>
      </c>
    </row>
    <row r="59" spans="2:8" ht="45.75" customHeight="1" x14ac:dyDescent="0.15">
      <c r="B59" s="129"/>
      <c r="C59" s="1205" t="s">
        <v>601</v>
      </c>
      <c r="D59" s="1206"/>
      <c r="E59" s="1207"/>
      <c r="F59" s="130">
        <v>1561</v>
      </c>
      <c r="G59" s="130">
        <v>1561</v>
      </c>
      <c r="H59" s="131">
        <v>1522</v>
      </c>
    </row>
    <row r="60" spans="2:8" ht="45.75" customHeight="1" x14ac:dyDescent="0.15">
      <c r="B60" s="129"/>
      <c r="C60" s="1205" t="s">
        <v>602</v>
      </c>
      <c r="D60" s="1206"/>
      <c r="E60" s="1207"/>
      <c r="F60" s="130"/>
      <c r="G60" s="130"/>
      <c r="H60" s="131">
        <v>1431</v>
      </c>
    </row>
    <row r="61" spans="2:8" ht="45.75" customHeight="1" x14ac:dyDescent="0.15">
      <c r="B61" s="129"/>
      <c r="C61" s="1205" t="s">
        <v>603</v>
      </c>
      <c r="D61" s="1206"/>
      <c r="E61" s="1207"/>
      <c r="F61" s="130">
        <v>751</v>
      </c>
      <c r="G61" s="130">
        <v>841</v>
      </c>
      <c r="H61" s="131">
        <v>821</v>
      </c>
    </row>
    <row r="62" spans="2:8" ht="45.75" customHeight="1" thickBot="1" x14ac:dyDescent="0.2">
      <c r="B62" s="132"/>
      <c r="C62" s="1208" t="s">
        <v>604</v>
      </c>
      <c r="D62" s="1209"/>
      <c r="E62" s="1210"/>
      <c r="F62" s="133">
        <v>835</v>
      </c>
      <c r="G62" s="133">
        <v>683</v>
      </c>
      <c r="H62" s="134">
        <v>482</v>
      </c>
    </row>
    <row r="63" spans="2:8" ht="52.5" customHeight="1" thickBot="1" x14ac:dyDescent="0.2">
      <c r="B63" s="135"/>
      <c r="C63" s="1211" t="s">
        <v>53</v>
      </c>
      <c r="D63" s="1211"/>
      <c r="E63" s="1212"/>
      <c r="F63" s="136">
        <v>26041</v>
      </c>
      <c r="G63" s="136">
        <v>21922</v>
      </c>
      <c r="H63" s="137">
        <v>24410</v>
      </c>
    </row>
    <row r="64" spans="2:8" x14ac:dyDescent="0.15"/>
  </sheetData>
  <sheetProtection algorithmName="SHA-512" hashValue="cl8+nBS+5H+g4VXg+wr9DLhUpE1J18SzyLwLkhPBpxfzBV+TrjIt5Yk4WISjyndUvGZrW9sPJShVJIZJLz0kYQ==" saltValue="QiBoCNPEhHRR+8TocNR2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9" customWidth="1"/>
    <col min="2" max="107" width="2.5" style="1219" customWidth="1"/>
    <col min="108" max="108" width="6.125" style="1221" customWidth="1"/>
    <col min="109" max="109" width="5.875" style="1220" customWidth="1"/>
    <col min="110" max="16384" width="8.625" style="1219" hidden="1"/>
  </cols>
  <sheetData>
    <row r="1" spans="1:109" ht="42.75" customHeight="1" x14ac:dyDescent="0.15">
      <c r="A1" s="1277"/>
      <c r="B1" s="1276"/>
      <c r="DD1" s="1219"/>
      <c r="DE1" s="1219"/>
    </row>
    <row r="2" spans="1:109"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19"/>
      <c r="DE2" s="1219"/>
    </row>
    <row r="3" spans="1:109"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19"/>
      <c r="DE3" s="1219"/>
    </row>
    <row r="4" spans="1:109" s="259" customFormat="1" ht="13.5"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row>
    <row r="5" spans="1:109" s="259" customFormat="1" ht="13.5"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row>
    <row r="6" spans="1:109" s="259" customFormat="1" ht="13.5"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row>
    <row r="7" spans="1:109" s="259" customFormat="1" ht="13.5"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row>
    <row r="8" spans="1:109" s="259" customFormat="1" ht="13.5"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row>
    <row r="9" spans="1:109" s="259" customFormat="1" ht="13.5"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row>
    <row r="10" spans="1:109" s="259" customFormat="1" ht="13.5"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row>
    <row r="11" spans="1:109" s="259" customFormat="1" ht="13.5"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row>
    <row r="12" spans="1:109" s="259" customFormat="1" ht="13.5"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row>
    <row r="13" spans="1:109" s="259" customFormat="1" ht="13.5"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row>
    <row r="14" spans="1:109" s="259" customFormat="1" ht="13.5"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row>
    <row r="15" spans="1:109" s="259" customFormat="1" ht="13.5" x14ac:dyDescent="0.15">
      <c r="A15" s="1219"/>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row>
    <row r="16" spans="1:109" s="259" customFormat="1" ht="13.5" x14ac:dyDescent="0.15">
      <c r="A16" s="1219"/>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row>
    <row r="17" spans="1:109" s="259" customFormat="1" ht="13.5" x14ac:dyDescent="0.15">
      <c r="A17" s="1219"/>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row>
    <row r="18" spans="1:109" s="259" customFormat="1" ht="13.5" x14ac:dyDescent="0.15">
      <c r="A18" s="1219"/>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row>
    <row r="19" spans="1:109" ht="13.5" x14ac:dyDescent="0.15">
      <c r="DD19" s="1219"/>
      <c r="DE19" s="1219"/>
    </row>
    <row r="20" spans="1:109" ht="13.5" x14ac:dyDescent="0.15">
      <c r="DD20" s="1219"/>
      <c r="DE20" s="1219"/>
    </row>
    <row r="21" spans="1:109" ht="17.25" customHeight="1" x14ac:dyDescent="0.15">
      <c r="B21" s="1274"/>
      <c r="C21" s="1271"/>
      <c r="D21" s="1271"/>
      <c r="E21" s="1271"/>
      <c r="F21" s="1271"/>
      <c r="G21" s="1271"/>
      <c r="H21" s="1271"/>
      <c r="I21" s="1271"/>
      <c r="J21" s="1271"/>
      <c r="K21" s="1271"/>
      <c r="L21" s="1271"/>
      <c r="M21" s="1271"/>
      <c r="N21" s="1273"/>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3"/>
      <c r="AU21" s="1271"/>
      <c r="AV21" s="1271"/>
      <c r="AW21" s="1271"/>
      <c r="AX21" s="1271"/>
      <c r="AY21" s="1271"/>
      <c r="AZ21" s="1271"/>
      <c r="BA21" s="1271"/>
      <c r="BB21" s="1271"/>
      <c r="BC21" s="1271"/>
      <c r="BD21" s="1271"/>
      <c r="BE21" s="1271"/>
      <c r="BF21" s="1273"/>
      <c r="BG21" s="1271"/>
      <c r="BH21" s="1271"/>
      <c r="BI21" s="1271"/>
      <c r="BJ21" s="1271"/>
      <c r="BK21" s="1271"/>
      <c r="BL21" s="1271"/>
      <c r="BM21" s="1271"/>
      <c r="BN21" s="1271"/>
      <c r="BO21" s="1271"/>
      <c r="BP21" s="1271"/>
      <c r="BQ21" s="1271"/>
      <c r="BR21" s="1273"/>
      <c r="BS21" s="1271"/>
      <c r="BT21" s="1271"/>
      <c r="BU21" s="1271"/>
      <c r="BV21" s="1271"/>
      <c r="BW21" s="1271"/>
      <c r="BX21" s="1271"/>
      <c r="BY21" s="1271"/>
      <c r="BZ21" s="1271"/>
      <c r="CA21" s="1271"/>
      <c r="CB21" s="1271"/>
      <c r="CC21" s="1271"/>
      <c r="CD21" s="1273"/>
      <c r="CE21" s="1271"/>
      <c r="CF21" s="1271"/>
      <c r="CG21" s="1271"/>
      <c r="CH21" s="1271"/>
      <c r="CI21" s="1271"/>
      <c r="CJ21" s="1271"/>
      <c r="CK21" s="1271"/>
      <c r="CL21" s="1271"/>
      <c r="CM21" s="1271"/>
      <c r="CN21" s="1271"/>
      <c r="CO21" s="1271"/>
      <c r="CP21" s="1273"/>
      <c r="CQ21" s="1271"/>
      <c r="CR21" s="1271"/>
      <c r="CS21" s="1271"/>
      <c r="CT21" s="1271"/>
      <c r="CU21" s="1271"/>
      <c r="CV21" s="1271"/>
      <c r="CW21" s="1271"/>
      <c r="CX21" s="1271"/>
      <c r="CY21" s="1271"/>
      <c r="CZ21" s="1271"/>
      <c r="DA21" s="1271"/>
      <c r="DB21" s="1273"/>
      <c r="DC21" s="1271"/>
      <c r="DD21" s="1270"/>
      <c r="DE21" s="1219"/>
    </row>
    <row r="22" spans="1:109" ht="17.25" customHeight="1" x14ac:dyDescent="0.15">
      <c r="B22" s="1220"/>
    </row>
    <row r="23" spans="1:109" ht="13.5" x14ac:dyDescent="0.15">
      <c r="B23" s="1220"/>
    </row>
    <row r="24" spans="1:109" ht="13.5" x14ac:dyDescent="0.15">
      <c r="B24" s="1220"/>
    </row>
    <row r="25" spans="1:109" ht="13.5" x14ac:dyDescent="0.15">
      <c r="B25" s="1220"/>
    </row>
    <row r="26" spans="1:109" ht="13.5" x14ac:dyDescent="0.15">
      <c r="B26" s="1220"/>
    </row>
    <row r="27" spans="1:109" ht="13.5" x14ac:dyDescent="0.15">
      <c r="B27" s="1220"/>
    </row>
    <row r="28" spans="1:109" ht="13.5" x14ac:dyDescent="0.15">
      <c r="B28" s="1220"/>
    </row>
    <row r="29" spans="1:109" ht="13.5" x14ac:dyDescent="0.15">
      <c r="B29" s="1220"/>
    </row>
    <row r="30" spans="1:109" ht="13.5" x14ac:dyDescent="0.15">
      <c r="B30" s="1220"/>
    </row>
    <row r="31" spans="1:109" ht="13.5" x14ac:dyDescent="0.15">
      <c r="B31" s="1220"/>
    </row>
    <row r="32" spans="1:109" ht="13.5" x14ac:dyDescent="0.15">
      <c r="B32" s="1220"/>
    </row>
    <row r="33" spans="2:109" ht="13.5" x14ac:dyDescent="0.15">
      <c r="B33" s="1220"/>
    </row>
    <row r="34" spans="2:109" ht="13.5" x14ac:dyDescent="0.15">
      <c r="B34" s="1220"/>
    </row>
    <row r="35" spans="2:109" ht="13.5" x14ac:dyDescent="0.15">
      <c r="B35" s="1220"/>
    </row>
    <row r="36" spans="2:109" ht="13.5" x14ac:dyDescent="0.15">
      <c r="B36" s="1220"/>
    </row>
    <row r="37" spans="2:109" ht="13.5" x14ac:dyDescent="0.15">
      <c r="B37" s="1220"/>
    </row>
    <row r="38" spans="2:109" ht="13.5" x14ac:dyDescent="0.15">
      <c r="B38" s="1220"/>
    </row>
    <row r="39" spans="2:109" ht="13.5" x14ac:dyDescent="0.15">
      <c r="B39" s="1224"/>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U39" s="1223"/>
      <c r="AV39" s="1223"/>
      <c r="AW39" s="1223"/>
      <c r="AX39" s="1223"/>
      <c r="AY39" s="1223"/>
      <c r="AZ39" s="1223"/>
      <c r="BA39" s="1223"/>
      <c r="BB39" s="1223"/>
      <c r="BC39" s="1223"/>
      <c r="BD39" s="1223"/>
      <c r="BE39" s="1223"/>
      <c r="BF39" s="1223"/>
      <c r="BG39" s="1223"/>
      <c r="BH39" s="1223"/>
      <c r="BI39" s="1223"/>
      <c r="BJ39" s="1223"/>
      <c r="BK39" s="1223"/>
      <c r="BL39" s="1223"/>
      <c r="BM39" s="1223"/>
      <c r="BN39" s="1223"/>
      <c r="BO39" s="1223"/>
      <c r="BP39" s="1223"/>
      <c r="BQ39" s="1223"/>
      <c r="BR39" s="1223"/>
      <c r="BS39" s="1223"/>
      <c r="BT39" s="1223"/>
      <c r="BU39" s="1223"/>
      <c r="BV39" s="1223"/>
      <c r="BW39" s="1223"/>
      <c r="BX39" s="1223"/>
      <c r="BY39" s="1223"/>
      <c r="BZ39" s="1223"/>
      <c r="CA39" s="1223"/>
      <c r="CB39" s="1223"/>
      <c r="CC39" s="1223"/>
      <c r="CD39" s="1223"/>
      <c r="CE39" s="1223"/>
      <c r="CF39" s="1223"/>
      <c r="CG39" s="1223"/>
      <c r="CH39" s="1223"/>
      <c r="CI39" s="1223"/>
      <c r="CJ39" s="1223"/>
      <c r="CK39" s="1223"/>
      <c r="CL39" s="1223"/>
      <c r="CM39" s="1223"/>
      <c r="CN39" s="1223"/>
      <c r="CO39" s="1223"/>
      <c r="CP39" s="1223"/>
      <c r="CQ39" s="1223"/>
      <c r="CR39" s="1223"/>
      <c r="CS39" s="1223"/>
      <c r="CT39" s="1223"/>
      <c r="CU39" s="1223"/>
      <c r="CV39" s="1223"/>
      <c r="CW39" s="1223"/>
      <c r="CX39" s="1223"/>
      <c r="CY39" s="1223"/>
      <c r="CZ39" s="1223"/>
      <c r="DA39" s="1223"/>
      <c r="DB39" s="1223"/>
      <c r="DC39" s="1223"/>
      <c r="DD39" s="1222"/>
    </row>
    <row r="40" spans="2:109" ht="13.5" x14ac:dyDescent="0.15">
      <c r="B40" s="1260"/>
      <c r="DD40" s="1260"/>
      <c r="DE40" s="1219"/>
    </row>
    <row r="41" spans="2:109" ht="17.25" x14ac:dyDescent="0.15">
      <c r="B41" s="1272" t="s">
        <v>615</v>
      </c>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1"/>
      <c r="DD41" s="1270"/>
    </row>
    <row r="42" spans="2:109" ht="13.5" x14ac:dyDescent="0.15">
      <c r="B42" s="1220"/>
      <c r="G42" s="1256"/>
      <c r="I42" s="1255"/>
      <c r="J42" s="1255"/>
      <c r="K42" s="1255"/>
      <c r="AM42" s="1256"/>
      <c r="AN42" s="1256" t="s">
        <v>611</v>
      </c>
      <c r="AP42" s="1255"/>
      <c r="AQ42" s="1255"/>
      <c r="AR42" s="1255"/>
      <c r="AY42" s="1256"/>
      <c r="BA42" s="1255"/>
      <c r="BB42" s="1255"/>
      <c r="BC42" s="1255"/>
      <c r="BK42" s="1256"/>
      <c r="BM42" s="1255"/>
      <c r="BN42" s="1255"/>
      <c r="BO42" s="1255"/>
      <c r="BW42" s="1256"/>
      <c r="BY42" s="1255"/>
      <c r="BZ42" s="1255"/>
      <c r="CA42" s="1255"/>
      <c r="CI42" s="1256"/>
      <c r="CK42" s="1255"/>
      <c r="CL42" s="1255"/>
      <c r="CM42" s="1255"/>
      <c r="CU42" s="1256"/>
      <c r="CW42" s="1255"/>
      <c r="CX42" s="1255"/>
      <c r="CY42" s="1255"/>
    </row>
    <row r="43" spans="2:109" ht="13.5" customHeight="1" x14ac:dyDescent="0.15">
      <c r="B43" s="1220"/>
      <c r="AN43" s="1254" t="s">
        <v>614</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2"/>
    </row>
    <row r="44" spans="2:109" ht="13.5" x14ac:dyDescent="0.15">
      <c r="B44" s="1220"/>
      <c r="AN44" s="1251"/>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49"/>
    </row>
    <row r="45" spans="2:109" ht="13.5" x14ac:dyDescent="0.15">
      <c r="B45" s="1220"/>
      <c r="AN45" s="1251"/>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49"/>
    </row>
    <row r="46" spans="2:109" ht="13.5" x14ac:dyDescent="0.15">
      <c r="B46" s="1220"/>
      <c r="AN46" s="1251"/>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49"/>
    </row>
    <row r="47" spans="2:109" ht="13.5" x14ac:dyDescent="0.15">
      <c r="B47" s="1220"/>
      <c r="AN47" s="1248"/>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6"/>
    </row>
    <row r="48" spans="2:109" ht="13.5" x14ac:dyDescent="0.15">
      <c r="B48" s="1220"/>
      <c r="H48" s="1233"/>
      <c r="I48" s="1233"/>
      <c r="J48" s="1233"/>
      <c r="AN48" s="1233"/>
      <c r="AO48" s="1233"/>
      <c r="AP48" s="1233"/>
      <c r="AZ48" s="1233"/>
      <c r="BA48" s="1233"/>
      <c r="BB48" s="1233"/>
      <c r="BL48" s="1233"/>
      <c r="BM48" s="1233"/>
      <c r="BN48" s="1233"/>
      <c r="BX48" s="1233"/>
      <c r="BY48" s="1233"/>
      <c r="BZ48" s="1233"/>
      <c r="CJ48" s="1233"/>
      <c r="CK48" s="1233"/>
      <c r="CL48" s="1233"/>
      <c r="CV48" s="1233"/>
      <c r="CW48" s="1233"/>
      <c r="CX48" s="1233"/>
    </row>
    <row r="49" spans="1:109" ht="13.5" x14ac:dyDescent="0.15">
      <c r="B49" s="1220"/>
      <c r="AN49" s="1219" t="s">
        <v>609</v>
      </c>
    </row>
    <row r="50" spans="1:109" ht="13.5" x14ac:dyDescent="0.15">
      <c r="B50" s="1220"/>
      <c r="G50" s="1231"/>
      <c r="H50" s="1231"/>
      <c r="I50" s="1231"/>
      <c r="J50" s="1231"/>
      <c r="K50" s="1240"/>
      <c r="L50" s="1240"/>
      <c r="M50" s="1239"/>
      <c r="N50" s="1239"/>
      <c r="AN50" s="1238"/>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6"/>
      <c r="BP50" s="1228" t="s">
        <v>566</v>
      </c>
      <c r="BQ50" s="1228"/>
      <c r="BR50" s="1228"/>
      <c r="BS50" s="1228"/>
      <c r="BT50" s="1228"/>
      <c r="BU50" s="1228"/>
      <c r="BV50" s="1228"/>
      <c r="BW50" s="1228"/>
      <c r="BX50" s="1228" t="s">
        <v>567</v>
      </c>
      <c r="BY50" s="1228"/>
      <c r="BZ50" s="1228"/>
      <c r="CA50" s="1228"/>
      <c r="CB50" s="1228"/>
      <c r="CC50" s="1228"/>
      <c r="CD50" s="1228"/>
      <c r="CE50" s="1228"/>
      <c r="CF50" s="1228" t="s">
        <v>568</v>
      </c>
      <c r="CG50" s="1228"/>
      <c r="CH50" s="1228"/>
      <c r="CI50" s="1228"/>
      <c r="CJ50" s="1228"/>
      <c r="CK50" s="1228"/>
      <c r="CL50" s="1228"/>
      <c r="CM50" s="1228"/>
      <c r="CN50" s="1228" t="s">
        <v>569</v>
      </c>
      <c r="CO50" s="1228"/>
      <c r="CP50" s="1228"/>
      <c r="CQ50" s="1228"/>
      <c r="CR50" s="1228"/>
      <c r="CS50" s="1228"/>
      <c r="CT50" s="1228"/>
      <c r="CU50" s="1228"/>
      <c r="CV50" s="1228" t="s">
        <v>570</v>
      </c>
      <c r="CW50" s="1228"/>
      <c r="CX50" s="1228"/>
      <c r="CY50" s="1228"/>
      <c r="CZ50" s="1228"/>
      <c r="DA50" s="1228"/>
      <c r="DB50" s="1228"/>
      <c r="DC50" s="1228"/>
    </row>
    <row r="51" spans="1:109" ht="13.5" customHeight="1" x14ac:dyDescent="0.15">
      <c r="B51" s="1220"/>
      <c r="G51" s="1235"/>
      <c r="H51" s="1235"/>
      <c r="I51" s="1269"/>
      <c r="J51" s="1269"/>
      <c r="K51" s="1234"/>
      <c r="L51" s="1234"/>
      <c r="M51" s="1234"/>
      <c r="N51" s="1234"/>
      <c r="AM51" s="1233"/>
      <c r="AN51" s="1227" t="s">
        <v>608</v>
      </c>
      <c r="AO51" s="1227"/>
      <c r="AP51" s="1227"/>
      <c r="AQ51" s="1227"/>
      <c r="AR51" s="1227"/>
      <c r="AS51" s="1227"/>
      <c r="AT51" s="1227"/>
      <c r="AU51" s="1227"/>
      <c r="AV51" s="1227"/>
      <c r="AW51" s="1227"/>
      <c r="AX51" s="1227"/>
      <c r="AY51" s="1227"/>
      <c r="AZ51" s="1227"/>
      <c r="BA51" s="1227"/>
      <c r="BB51" s="1227" t="s">
        <v>606</v>
      </c>
      <c r="BC51" s="1227"/>
      <c r="BD51" s="1227"/>
      <c r="BE51" s="1227"/>
      <c r="BF51" s="1227"/>
      <c r="BG51" s="1227"/>
      <c r="BH51" s="1227"/>
      <c r="BI51" s="1227"/>
      <c r="BJ51" s="1227"/>
      <c r="BK51" s="1227"/>
      <c r="BL51" s="1227"/>
      <c r="BM51" s="1227"/>
      <c r="BN51" s="1227"/>
      <c r="BO51" s="1227"/>
      <c r="BP51" s="1268"/>
      <c r="BQ51" s="1226"/>
      <c r="BR51" s="1226"/>
      <c r="BS51" s="1226"/>
      <c r="BT51" s="1226"/>
      <c r="BU51" s="1226"/>
      <c r="BV51" s="1226"/>
      <c r="BW51" s="1226"/>
      <c r="BX51" s="1268"/>
      <c r="BY51" s="1226"/>
      <c r="BZ51" s="1226"/>
      <c r="CA51" s="1226"/>
      <c r="CB51" s="1226"/>
      <c r="CC51" s="1226"/>
      <c r="CD51" s="1226"/>
      <c r="CE51" s="1226"/>
      <c r="CF51" s="1226"/>
      <c r="CG51" s="1226"/>
      <c r="CH51" s="1226"/>
      <c r="CI51" s="1226"/>
      <c r="CJ51" s="1226"/>
      <c r="CK51" s="1226"/>
      <c r="CL51" s="1226"/>
      <c r="CM51" s="1226"/>
      <c r="CN51" s="1226"/>
      <c r="CO51" s="1226"/>
      <c r="CP51" s="1226"/>
      <c r="CQ51" s="1226"/>
      <c r="CR51" s="1226"/>
      <c r="CS51" s="1226"/>
      <c r="CT51" s="1226"/>
      <c r="CU51" s="1226"/>
      <c r="CV51" s="1226"/>
      <c r="CW51" s="1226"/>
      <c r="CX51" s="1226"/>
      <c r="CY51" s="1226"/>
      <c r="CZ51" s="1226"/>
      <c r="DA51" s="1226"/>
      <c r="DB51" s="1226"/>
      <c r="DC51" s="1226"/>
    </row>
    <row r="52" spans="1:109" ht="13.5" x14ac:dyDescent="0.15">
      <c r="B52" s="1220"/>
      <c r="G52" s="1235"/>
      <c r="H52" s="1235"/>
      <c r="I52" s="1269"/>
      <c r="J52" s="1269"/>
      <c r="K52" s="1234"/>
      <c r="L52" s="1234"/>
      <c r="M52" s="1234"/>
      <c r="N52" s="1234"/>
      <c r="AM52" s="1233"/>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ht="13.5" x14ac:dyDescent="0.15">
      <c r="A53" s="1255"/>
      <c r="B53" s="1220"/>
      <c r="G53" s="1235"/>
      <c r="H53" s="1235"/>
      <c r="I53" s="1231"/>
      <c r="J53" s="1231"/>
      <c r="K53" s="1234"/>
      <c r="L53" s="1234"/>
      <c r="M53" s="1234"/>
      <c r="N53" s="1234"/>
      <c r="AM53" s="1233"/>
      <c r="AN53" s="1227"/>
      <c r="AO53" s="1227"/>
      <c r="AP53" s="1227"/>
      <c r="AQ53" s="1227"/>
      <c r="AR53" s="1227"/>
      <c r="AS53" s="1227"/>
      <c r="AT53" s="1227"/>
      <c r="AU53" s="1227"/>
      <c r="AV53" s="1227"/>
      <c r="AW53" s="1227"/>
      <c r="AX53" s="1227"/>
      <c r="AY53" s="1227"/>
      <c r="AZ53" s="1227"/>
      <c r="BA53" s="1227"/>
      <c r="BB53" s="1227" t="s">
        <v>613</v>
      </c>
      <c r="BC53" s="1227"/>
      <c r="BD53" s="1227"/>
      <c r="BE53" s="1227"/>
      <c r="BF53" s="1227"/>
      <c r="BG53" s="1227"/>
      <c r="BH53" s="1227"/>
      <c r="BI53" s="1227"/>
      <c r="BJ53" s="1227"/>
      <c r="BK53" s="1227"/>
      <c r="BL53" s="1227"/>
      <c r="BM53" s="1227"/>
      <c r="BN53" s="1227"/>
      <c r="BO53" s="1227"/>
      <c r="BP53" s="1268"/>
      <c r="BQ53" s="1226"/>
      <c r="BR53" s="1226"/>
      <c r="BS53" s="1226"/>
      <c r="BT53" s="1226"/>
      <c r="BU53" s="1226"/>
      <c r="BV53" s="1226"/>
      <c r="BW53" s="1226"/>
      <c r="BX53" s="1268"/>
      <c r="BY53" s="1226"/>
      <c r="BZ53" s="1226"/>
      <c r="CA53" s="1226"/>
      <c r="CB53" s="1226"/>
      <c r="CC53" s="1226"/>
      <c r="CD53" s="1226"/>
      <c r="CE53" s="1226"/>
      <c r="CF53" s="1226">
        <v>43.9</v>
      </c>
      <c r="CG53" s="1226"/>
      <c r="CH53" s="1226"/>
      <c r="CI53" s="1226"/>
      <c r="CJ53" s="1226"/>
      <c r="CK53" s="1226"/>
      <c r="CL53" s="1226"/>
      <c r="CM53" s="1226"/>
      <c r="CN53" s="1226">
        <v>46.9</v>
      </c>
      <c r="CO53" s="1226"/>
      <c r="CP53" s="1226"/>
      <c r="CQ53" s="1226"/>
      <c r="CR53" s="1226"/>
      <c r="CS53" s="1226"/>
      <c r="CT53" s="1226"/>
      <c r="CU53" s="1226"/>
      <c r="CV53" s="1226">
        <v>46</v>
      </c>
      <c r="CW53" s="1226"/>
      <c r="CX53" s="1226"/>
      <c r="CY53" s="1226"/>
      <c r="CZ53" s="1226"/>
      <c r="DA53" s="1226"/>
      <c r="DB53" s="1226"/>
      <c r="DC53" s="1226"/>
    </row>
    <row r="54" spans="1:109" ht="13.5" x14ac:dyDescent="0.15">
      <c r="A54" s="1255"/>
      <c r="B54" s="1220"/>
      <c r="G54" s="1235"/>
      <c r="H54" s="1235"/>
      <c r="I54" s="1231"/>
      <c r="J54" s="1231"/>
      <c r="K54" s="1234"/>
      <c r="L54" s="1234"/>
      <c r="M54" s="1234"/>
      <c r="N54" s="1234"/>
      <c r="AM54" s="1233"/>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ht="13.5" x14ac:dyDescent="0.15">
      <c r="A55" s="1255"/>
      <c r="B55" s="1220"/>
      <c r="G55" s="1231"/>
      <c r="H55" s="1231"/>
      <c r="I55" s="1231"/>
      <c r="J55" s="1231"/>
      <c r="K55" s="1234"/>
      <c r="L55" s="1234"/>
      <c r="M55" s="1234"/>
      <c r="N55" s="1234"/>
      <c r="AN55" s="1228" t="s">
        <v>607</v>
      </c>
      <c r="AO55" s="1228"/>
      <c r="AP55" s="1228"/>
      <c r="AQ55" s="1228"/>
      <c r="AR55" s="1228"/>
      <c r="AS55" s="1228"/>
      <c r="AT55" s="1228"/>
      <c r="AU55" s="1228"/>
      <c r="AV55" s="1228"/>
      <c r="AW55" s="1228"/>
      <c r="AX55" s="1228"/>
      <c r="AY55" s="1228"/>
      <c r="AZ55" s="1228"/>
      <c r="BA55" s="1228"/>
      <c r="BB55" s="1227" t="s">
        <v>606</v>
      </c>
      <c r="BC55" s="1227"/>
      <c r="BD55" s="1227"/>
      <c r="BE55" s="1227"/>
      <c r="BF55" s="1227"/>
      <c r="BG55" s="1227"/>
      <c r="BH55" s="1227"/>
      <c r="BI55" s="1227"/>
      <c r="BJ55" s="1227"/>
      <c r="BK55" s="1227"/>
      <c r="BL55" s="1227"/>
      <c r="BM55" s="1227"/>
      <c r="BN55" s="1227"/>
      <c r="BO55" s="1227"/>
      <c r="BP55" s="1268"/>
      <c r="BQ55" s="1226"/>
      <c r="BR55" s="1226"/>
      <c r="BS55" s="1226"/>
      <c r="BT55" s="1226"/>
      <c r="BU55" s="1226"/>
      <c r="BV55" s="1226"/>
      <c r="BW55" s="1226"/>
      <c r="BX55" s="1268"/>
      <c r="BY55" s="1226"/>
      <c r="BZ55" s="1226"/>
      <c r="CA55" s="1226"/>
      <c r="CB55" s="1226"/>
      <c r="CC55" s="1226"/>
      <c r="CD55" s="1226"/>
      <c r="CE55" s="1226"/>
      <c r="CF55" s="1226">
        <v>25.1</v>
      </c>
      <c r="CG55" s="1226"/>
      <c r="CH55" s="1226"/>
      <c r="CI55" s="1226"/>
      <c r="CJ55" s="1226"/>
      <c r="CK55" s="1226"/>
      <c r="CL55" s="1226"/>
      <c r="CM55" s="1226"/>
      <c r="CN55" s="1226">
        <v>19.2</v>
      </c>
      <c r="CO55" s="1226"/>
      <c r="CP55" s="1226"/>
      <c r="CQ55" s="1226"/>
      <c r="CR55" s="1226"/>
      <c r="CS55" s="1226"/>
      <c r="CT55" s="1226"/>
      <c r="CU55" s="1226"/>
      <c r="CV55" s="1226">
        <v>4</v>
      </c>
      <c r="CW55" s="1226"/>
      <c r="CX55" s="1226"/>
      <c r="CY55" s="1226"/>
      <c r="CZ55" s="1226"/>
      <c r="DA55" s="1226"/>
      <c r="DB55" s="1226"/>
      <c r="DC55" s="1226"/>
    </row>
    <row r="56" spans="1:109" ht="13.5" x14ac:dyDescent="0.15">
      <c r="A56" s="1255"/>
      <c r="B56" s="1220"/>
      <c r="G56" s="1231"/>
      <c r="H56" s="1231"/>
      <c r="I56" s="1231"/>
      <c r="J56" s="1231"/>
      <c r="K56" s="1234"/>
      <c r="L56" s="1234"/>
      <c r="M56" s="1234"/>
      <c r="N56" s="1234"/>
      <c r="AN56" s="1228"/>
      <c r="AO56" s="1228"/>
      <c r="AP56" s="1228"/>
      <c r="AQ56" s="1228"/>
      <c r="AR56" s="1228"/>
      <c r="AS56" s="1228"/>
      <c r="AT56" s="1228"/>
      <c r="AU56" s="1228"/>
      <c r="AV56" s="1228"/>
      <c r="AW56" s="1228"/>
      <c r="AX56" s="1228"/>
      <c r="AY56" s="1228"/>
      <c r="AZ56" s="1228"/>
      <c r="BA56" s="1228"/>
      <c r="BB56" s="1227"/>
      <c r="BC56" s="1227"/>
      <c r="BD56" s="1227"/>
      <c r="BE56" s="1227"/>
      <c r="BF56" s="1227"/>
      <c r="BG56" s="1227"/>
      <c r="BH56" s="1227"/>
      <c r="BI56" s="1227"/>
      <c r="BJ56" s="1227"/>
      <c r="BK56" s="1227"/>
      <c r="BL56" s="1227"/>
      <c r="BM56" s="1227"/>
      <c r="BN56" s="1227"/>
      <c r="BO56" s="1227"/>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1255" customFormat="1" ht="13.5" x14ac:dyDescent="0.15">
      <c r="B57" s="1261"/>
      <c r="G57" s="1231"/>
      <c r="H57" s="1231"/>
      <c r="I57" s="1230"/>
      <c r="J57" s="1230"/>
      <c r="K57" s="1234"/>
      <c r="L57" s="1234"/>
      <c r="M57" s="1234"/>
      <c r="N57" s="1234"/>
      <c r="AM57" s="1219"/>
      <c r="AN57" s="1228"/>
      <c r="AO57" s="1228"/>
      <c r="AP57" s="1228"/>
      <c r="AQ57" s="1228"/>
      <c r="AR57" s="1228"/>
      <c r="AS57" s="1228"/>
      <c r="AT57" s="1228"/>
      <c r="AU57" s="1228"/>
      <c r="AV57" s="1228"/>
      <c r="AW57" s="1228"/>
      <c r="AX57" s="1228"/>
      <c r="AY57" s="1228"/>
      <c r="AZ57" s="1228"/>
      <c r="BA57" s="1228"/>
      <c r="BB57" s="1227" t="s">
        <v>613</v>
      </c>
      <c r="BC57" s="1227"/>
      <c r="BD57" s="1227"/>
      <c r="BE57" s="1227"/>
      <c r="BF57" s="1227"/>
      <c r="BG57" s="1227"/>
      <c r="BH57" s="1227"/>
      <c r="BI57" s="1227"/>
      <c r="BJ57" s="1227"/>
      <c r="BK57" s="1227"/>
      <c r="BL57" s="1227"/>
      <c r="BM57" s="1227"/>
      <c r="BN57" s="1227"/>
      <c r="BO57" s="1227"/>
      <c r="BP57" s="1268"/>
      <c r="BQ57" s="1226"/>
      <c r="BR57" s="1226"/>
      <c r="BS57" s="1226"/>
      <c r="BT57" s="1226"/>
      <c r="BU57" s="1226"/>
      <c r="BV57" s="1226"/>
      <c r="BW57" s="1226"/>
      <c r="BX57" s="1268"/>
      <c r="BY57" s="1226"/>
      <c r="BZ57" s="1226"/>
      <c r="CA57" s="1226"/>
      <c r="CB57" s="1226"/>
      <c r="CC57" s="1226"/>
      <c r="CD57" s="1226"/>
      <c r="CE57" s="1226"/>
      <c r="CF57" s="1226">
        <v>61</v>
      </c>
      <c r="CG57" s="1226"/>
      <c r="CH57" s="1226"/>
      <c r="CI57" s="1226"/>
      <c r="CJ57" s="1226"/>
      <c r="CK57" s="1226"/>
      <c r="CL57" s="1226"/>
      <c r="CM57" s="1226"/>
      <c r="CN57" s="1226">
        <v>62.2</v>
      </c>
      <c r="CO57" s="1226"/>
      <c r="CP57" s="1226"/>
      <c r="CQ57" s="1226"/>
      <c r="CR57" s="1226"/>
      <c r="CS57" s="1226"/>
      <c r="CT57" s="1226"/>
      <c r="CU57" s="1226"/>
      <c r="CV57" s="1226">
        <v>63.5</v>
      </c>
      <c r="CW57" s="1226"/>
      <c r="CX57" s="1226"/>
      <c r="CY57" s="1226"/>
      <c r="CZ57" s="1226"/>
      <c r="DA57" s="1226"/>
      <c r="DB57" s="1226"/>
      <c r="DC57" s="1226"/>
      <c r="DD57" s="1266"/>
      <c r="DE57" s="1261"/>
    </row>
    <row r="58" spans="1:109" s="1255" customFormat="1" ht="13.5" x14ac:dyDescent="0.15">
      <c r="A58" s="1219"/>
      <c r="B58" s="1261"/>
      <c r="G58" s="1231"/>
      <c r="H58" s="1231"/>
      <c r="I58" s="1230"/>
      <c r="J58" s="1230"/>
      <c r="K58" s="1234"/>
      <c r="L58" s="1234"/>
      <c r="M58" s="1234"/>
      <c r="N58" s="1234"/>
      <c r="AM58" s="1219"/>
      <c r="AN58" s="1228"/>
      <c r="AO58" s="1228"/>
      <c r="AP58" s="1228"/>
      <c r="AQ58" s="1228"/>
      <c r="AR58" s="1228"/>
      <c r="AS58" s="1228"/>
      <c r="AT58" s="1228"/>
      <c r="AU58" s="1228"/>
      <c r="AV58" s="1228"/>
      <c r="AW58" s="1228"/>
      <c r="AX58" s="1228"/>
      <c r="AY58" s="1228"/>
      <c r="AZ58" s="1228"/>
      <c r="BA58" s="1228"/>
      <c r="BB58" s="1227"/>
      <c r="BC58" s="1227"/>
      <c r="BD58" s="1227"/>
      <c r="BE58" s="1227"/>
      <c r="BF58" s="1227"/>
      <c r="BG58" s="1227"/>
      <c r="BH58" s="1227"/>
      <c r="BI58" s="1227"/>
      <c r="BJ58" s="1227"/>
      <c r="BK58" s="1227"/>
      <c r="BL58" s="1227"/>
      <c r="BM58" s="1227"/>
      <c r="BN58" s="1227"/>
      <c r="BO58" s="1227"/>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1266"/>
      <c r="DE58" s="1261"/>
    </row>
    <row r="59" spans="1:109" s="1255" customFormat="1" ht="13.5" x14ac:dyDescent="0.15">
      <c r="A59" s="1219"/>
      <c r="B59" s="1261"/>
      <c r="K59" s="1267"/>
      <c r="L59" s="1267"/>
      <c r="M59" s="1267"/>
      <c r="N59" s="1267"/>
      <c r="AQ59" s="1267"/>
      <c r="AR59" s="1267"/>
      <c r="AS59" s="1267"/>
      <c r="AT59" s="1267"/>
      <c r="BC59" s="1267"/>
      <c r="BD59" s="1267"/>
      <c r="BE59" s="1267"/>
      <c r="BF59" s="1267"/>
      <c r="BO59" s="1267"/>
      <c r="BP59" s="1267"/>
      <c r="BQ59" s="1267"/>
      <c r="BR59" s="1267"/>
      <c r="CA59" s="1267"/>
      <c r="CB59" s="1267"/>
      <c r="CC59" s="1267"/>
      <c r="CD59" s="1267"/>
      <c r="CM59" s="1267"/>
      <c r="CN59" s="1267"/>
      <c r="CO59" s="1267"/>
      <c r="CP59" s="1267"/>
      <c r="CY59" s="1267"/>
      <c r="CZ59" s="1267"/>
      <c r="DA59" s="1267"/>
      <c r="DB59" s="1267"/>
      <c r="DC59" s="1267"/>
      <c r="DD59" s="1266"/>
      <c r="DE59" s="1261"/>
    </row>
    <row r="60" spans="1:109" s="1255" customFormat="1" ht="13.5" x14ac:dyDescent="0.15">
      <c r="A60" s="1219"/>
      <c r="B60" s="1261"/>
      <c r="K60" s="1267"/>
      <c r="L60" s="1267"/>
      <c r="M60" s="1267"/>
      <c r="N60" s="1267"/>
      <c r="AQ60" s="1267"/>
      <c r="AR60" s="1267"/>
      <c r="AS60" s="1267"/>
      <c r="AT60" s="1267"/>
      <c r="BC60" s="1267"/>
      <c r="BD60" s="1267"/>
      <c r="BE60" s="1267"/>
      <c r="BF60" s="1267"/>
      <c r="BO60" s="1267"/>
      <c r="BP60" s="1267"/>
      <c r="BQ60" s="1267"/>
      <c r="BR60" s="1267"/>
      <c r="CA60" s="1267"/>
      <c r="CB60" s="1267"/>
      <c r="CC60" s="1267"/>
      <c r="CD60" s="1267"/>
      <c r="CM60" s="1267"/>
      <c r="CN60" s="1267"/>
      <c r="CO60" s="1267"/>
      <c r="CP60" s="1267"/>
      <c r="CY60" s="1267"/>
      <c r="CZ60" s="1267"/>
      <c r="DA60" s="1267"/>
      <c r="DB60" s="1267"/>
      <c r="DC60" s="1267"/>
      <c r="DD60" s="1266"/>
      <c r="DE60" s="1261"/>
    </row>
    <row r="61" spans="1:109" s="1255" customFormat="1" ht="13.5" x14ac:dyDescent="0.15">
      <c r="A61" s="1219"/>
      <c r="B61" s="1265"/>
      <c r="C61" s="1264"/>
      <c r="D61" s="1264"/>
      <c r="E61" s="1264"/>
      <c r="F61" s="1264"/>
      <c r="G61" s="1264"/>
      <c r="H61" s="1264"/>
      <c r="I61" s="1264"/>
      <c r="J61" s="1264"/>
      <c r="K61" s="1264"/>
      <c r="L61" s="1264"/>
      <c r="M61" s="1263"/>
      <c r="N61" s="1263"/>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3"/>
      <c r="AT61" s="1263"/>
      <c r="AU61" s="1264"/>
      <c r="AV61" s="1264"/>
      <c r="AW61" s="1264"/>
      <c r="AX61" s="1264"/>
      <c r="AY61" s="1264"/>
      <c r="AZ61" s="1264"/>
      <c r="BA61" s="1264"/>
      <c r="BB61" s="1264"/>
      <c r="BC61" s="1264"/>
      <c r="BD61" s="1264"/>
      <c r="BE61" s="1263"/>
      <c r="BF61" s="1263"/>
      <c r="BG61" s="1264"/>
      <c r="BH61" s="1264"/>
      <c r="BI61" s="1264"/>
      <c r="BJ61" s="1264"/>
      <c r="BK61" s="1264"/>
      <c r="BL61" s="1264"/>
      <c r="BM61" s="1264"/>
      <c r="BN61" s="1264"/>
      <c r="BO61" s="1264"/>
      <c r="BP61" s="1264"/>
      <c r="BQ61" s="1263"/>
      <c r="BR61" s="1263"/>
      <c r="BS61" s="1264"/>
      <c r="BT61" s="1264"/>
      <c r="BU61" s="1264"/>
      <c r="BV61" s="1264"/>
      <c r="BW61" s="1264"/>
      <c r="BX61" s="1264"/>
      <c r="BY61" s="1264"/>
      <c r="BZ61" s="1264"/>
      <c r="CA61" s="1264"/>
      <c r="CB61" s="1264"/>
      <c r="CC61" s="1263"/>
      <c r="CD61" s="1263"/>
      <c r="CE61" s="1264"/>
      <c r="CF61" s="1264"/>
      <c r="CG61" s="1264"/>
      <c r="CH61" s="1264"/>
      <c r="CI61" s="1264"/>
      <c r="CJ61" s="1264"/>
      <c r="CK61" s="1264"/>
      <c r="CL61" s="1264"/>
      <c r="CM61" s="1264"/>
      <c r="CN61" s="1264"/>
      <c r="CO61" s="1263"/>
      <c r="CP61" s="1263"/>
      <c r="CQ61" s="1264"/>
      <c r="CR61" s="1264"/>
      <c r="CS61" s="1264"/>
      <c r="CT61" s="1264"/>
      <c r="CU61" s="1264"/>
      <c r="CV61" s="1264"/>
      <c r="CW61" s="1264"/>
      <c r="CX61" s="1264"/>
      <c r="CY61" s="1264"/>
      <c r="CZ61" s="1264"/>
      <c r="DA61" s="1263"/>
      <c r="DB61" s="1263"/>
      <c r="DC61" s="1263"/>
      <c r="DD61" s="1262"/>
      <c r="DE61" s="1261"/>
    </row>
    <row r="62" spans="1:109" ht="13.5" x14ac:dyDescent="0.15">
      <c r="B62" s="1260"/>
      <c r="C62" s="1260"/>
      <c r="D62" s="1260"/>
      <c r="E62" s="1260"/>
      <c r="F62" s="1260"/>
      <c r="G62" s="1260"/>
      <c r="H62" s="1260"/>
      <c r="I62" s="1260"/>
      <c r="J62" s="1260"/>
      <c r="K62" s="1260"/>
      <c r="L62" s="1260"/>
      <c r="M62" s="1260"/>
      <c r="N62" s="1260"/>
      <c r="O62" s="1260"/>
      <c r="P62" s="1260"/>
      <c r="Q62" s="1260"/>
      <c r="R62" s="1260"/>
      <c r="S62" s="1260"/>
      <c r="T62" s="1260"/>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D62" s="1260"/>
      <c r="BE62" s="1260"/>
      <c r="BF62" s="1260"/>
      <c r="BG62" s="1260"/>
      <c r="BH62" s="1260"/>
      <c r="BI62" s="1260"/>
      <c r="BJ62" s="1260"/>
      <c r="BK62" s="1260"/>
      <c r="BL62" s="1260"/>
      <c r="BM62" s="1260"/>
      <c r="BN62" s="1260"/>
      <c r="BO62" s="1260"/>
      <c r="BP62" s="1260"/>
      <c r="BQ62" s="1260"/>
      <c r="BR62" s="1260"/>
      <c r="BS62" s="1260"/>
      <c r="BT62" s="1260"/>
      <c r="BU62" s="1260"/>
      <c r="BV62" s="1260"/>
      <c r="BW62" s="1260"/>
      <c r="BX62" s="1260"/>
      <c r="BY62" s="1260"/>
      <c r="BZ62" s="1260"/>
      <c r="CA62" s="1260"/>
      <c r="CB62" s="1260"/>
      <c r="CC62" s="1260"/>
      <c r="CD62" s="1260"/>
      <c r="CE62" s="1260"/>
      <c r="CF62" s="1260"/>
      <c r="CG62" s="1260"/>
      <c r="CH62" s="1260"/>
      <c r="CI62" s="1260"/>
      <c r="CJ62" s="1260"/>
      <c r="CK62" s="1260"/>
      <c r="CL62" s="1260"/>
      <c r="CM62" s="1260"/>
      <c r="CN62" s="1260"/>
      <c r="CO62" s="1260"/>
      <c r="CP62" s="1260"/>
      <c r="CQ62" s="1260"/>
      <c r="CR62" s="1260"/>
      <c r="CS62" s="1260"/>
      <c r="CT62" s="1260"/>
      <c r="CU62" s="1260"/>
      <c r="CV62" s="1260"/>
      <c r="CW62" s="1260"/>
      <c r="CX62" s="1260"/>
      <c r="CY62" s="1260"/>
      <c r="CZ62" s="1260"/>
      <c r="DA62" s="1260"/>
      <c r="DB62" s="1260"/>
      <c r="DC62" s="1260"/>
      <c r="DD62" s="1260"/>
      <c r="DE62" s="1219"/>
    </row>
    <row r="63" spans="1:109" ht="17.25" x14ac:dyDescent="0.15">
      <c r="B63" s="1259" t="s">
        <v>612</v>
      </c>
    </row>
    <row r="64" spans="1:109" ht="13.5" x14ac:dyDescent="0.15">
      <c r="B64" s="1220"/>
      <c r="G64" s="1256"/>
      <c r="I64" s="1258"/>
      <c r="J64" s="1258"/>
      <c r="K64" s="1258"/>
      <c r="L64" s="1258"/>
      <c r="M64" s="1258"/>
      <c r="N64" s="1257"/>
      <c r="AM64" s="1256"/>
      <c r="AN64" s="1256" t="s">
        <v>611</v>
      </c>
      <c r="AP64" s="1255"/>
      <c r="AQ64" s="1255"/>
      <c r="AR64" s="1255"/>
      <c r="AY64" s="1256"/>
      <c r="BA64" s="1255"/>
      <c r="BB64" s="1255"/>
      <c r="BC64" s="1255"/>
      <c r="BK64" s="1256"/>
      <c r="BM64" s="1255"/>
      <c r="BN64" s="1255"/>
      <c r="BO64" s="1255"/>
      <c r="BW64" s="1256"/>
      <c r="BY64" s="1255"/>
      <c r="BZ64" s="1255"/>
      <c r="CA64" s="1255"/>
      <c r="CI64" s="1256"/>
      <c r="CK64" s="1255"/>
      <c r="CL64" s="1255"/>
      <c r="CM64" s="1255"/>
      <c r="CU64" s="1256"/>
      <c r="CW64" s="1255"/>
      <c r="CX64" s="1255"/>
      <c r="CY64" s="1255"/>
    </row>
    <row r="65" spans="2:107" ht="13.5" x14ac:dyDescent="0.15">
      <c r="B65" s="1220"/>
      <c r="AN65" s="1254" t="s">
        <v>610</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2"/>
    </row>
    <row r="66" spans="2:107" ht="13.5" x14ac:dyDescent="0.15">
      <c r="B66" s="1220"/>
      <c r="AN66" s="1251"/>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49"/>
    </row>
    <row r="67" spans="2:107" ht="13.5" x14ac:dyDescent="0.15">
      <c r="B67" s="1220"/>
      <c r="AN67" s="1251"/>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49"/>
    </row>
    <row r="68" spans="2:107" ht="13.5" x14ac:dyDescent="0.15">
      <c r="B68" s="1220"/>
      <c r="AN68" s="1251"/>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49"/>
    </row>
    <row r="69" spans="2:107" ht="13.5" x14ac:dyDescent="0.15">
      <c r="B69" s="1220"/>
      <c r="AN69" s="1248"/>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6"/>
    </row>
    <row r="70" spans="2:107" ht="13.5" x14ac:dyDescent="0.15">
      <c r="B70" s="1220"/>
      <c r="H70" s="1245"/>
      <c r="I70" s="1245"/>
      <c r="J70" s="1243"/>
      <c r="K70" s="1243"/>
      <c r="L70" s="1242"/>
      <c r="M70" s="1243"/>
      <c r="N70" s="1242"/>
      <c r="AN70" s="1233"/>
      <c r="AO70" s="1233"/>
      <c r="AP70" s="1233"/>
      <c r="AZ70" s="1233"/>
      <c r="BA70" s="1233"/>
      <c r="BB70" s="1233"/>
      <c r="BL70" s="1233"/>
      <c r="BM70" s="1233"/>
      <c r="BN70" s="1233"/>
      <c r="BX70" s="1233"/>
      <c r="BY70" s="1233"/>
      <c r="BZ70" s="1233"/>
      <c r="CJ70" s="1233"/>
      <c r="CK70" s="1233"/>
      <c r="CL70" s="1233"/>
      <c r="CV70" s="1233"/>
      <c r="CW70" s="1233"/>
      <c r="CX70" s="1233"/>
    </row>
    <row r="71" spans="2:107" ht="13.5" x14ac:dyDescent="0.15">
      <c r="B71" s="1220"/>
      <c r="G71" s="1241"/>
      <c r="I71" s="1244"/>
      <c r="J71" s="1243"/>
      <c r="K71" s="1243"/>
      <c r="L71" s="1242"/>
      <c r="M71" s="1243"/>
      <c r="N71" s="1242"/>
      <c r="AM71" s="1241"/>
      <c r="AN71" s="1219" t="s">
        <v>609</v>
      </c>
    </row>
    <row r="72" spans="2:107" ht="13.5" x14ac:dyDescent="0.15">
      <c r="B72" s="1220"/>
      <c r="G72" s="1231"/>
      <c r="H72" s="1231"/>
      <c r="I72" s="1231"/>
      <c r="J72" s="1231"/>
      <c r="K72" s="1240"/>
      <c r="L72" s="1240"/>
      <c r="M72" s="1239"/>
      <c r="N72" s="1239"/>
      <c r="AN72" s="1238"/>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6"/>
      <c r="BP72" s="1228" t="s">
        <v>566</v>
      </c>
      <c r="BQ72" s="1228"/>
      <c r="BR72" s="1228"/>
      <c r="BS72" s="1228"/>
      <c r="BT72" s="1228"/>
      <c r="BU72" s="1228"/>
      <c r="BV72" s="1228"/>
      <c r="BW72" s="1228"/>
      <c r="BX72" s="1228" t="s">
        <v>567</v>
      </c>
      <c r="BY72" s="1228"/>
      <c r="BZ72" s="1228"/>
      <c r="CA72" s="1228"/>
      <c r="CB72" s="1228"/>
      <c r="CC72" s="1228"/>
      <c r="CD72" s="1228"/>
      <c r="CE72" s="1228"/>
      <c r="CF72" s="1228" t="s">
        <v>568</v>
      </c>
      <c r="CG72" s="1228"/>
      <c r="CH72" s="1228"/>
      <c r="CI72" s="1228"/>
      <c r="CJ72" s="1228"/>
      <c r="CK72" s="1228"/>
      <c r="CL72" s="1228"/>
      <c r="CM72" s="1228"/>
      <c r="CN72" s="1228" t="s">
        <v>569</v>
      </c>
      <c r="CO72" s="1228"/>
      <c r="CP72" s="1228"/>
      <c r="CQ72" s="1228"/>
      <c r="CR72" s="1228"/>
      <c r="CS72" s="1228"/>
      <c r="CT72" s="1228"/>
      <c r="CU72" s="1228"/>
      <c r="CV72" s="1228" t="s">
        <v>570</v>
      </c>
      <c r="CW72" s="1228"/>
      <c r="CX72" s="1228"/>
      <c r="CY72" s="1228"/>
      <c r="CZ72" s="1228"/>
      <c r="DA72" s="1228"/>
      <c r="DB72" s="1228"/>
      <c r="DC72" s="1228"/>
    </row>
    <row r="73" spans="2:107" ht="13.5" x14ac:dyDescent="0.15">
      <c r="B73" s="1220"/>
      <c r="G73" s="1235"/>
      <c r="H73" s="1235"/>
      <c r="I73" s="1235"/>
      <c r="J73" s="1235"/>
      <c r="K73" s="1232"/>
      <c r="L73" s="1232"/>
      <c r="M73" s="1232"/>
      <c r="N73" s="1232"/>
      <c r="AM73" s="1233"/>
      <c r="AN73" s="1227" t="s">
        <v>608</v>
      </c>
      <c r="AO73" s="1227"/>
      <c r="AP73" s="1227"/>
      <c r="AQ73" s="1227"/>
      <c r="AR73" s="1227"/>
      <c r="AS73" s="1227"/>
      <c r="AT73" s="1227"/>
      <c r="AU73" s="1227"/>
      <c r="AV73" s="1227"/>
      <c r="AW73" s="1227"/>
      <c r="AX73" s="1227"/>
      <c r="AY73" s="1227"/>
      <c r="AZ73" s="1227"/>
      <c r="BA73" s="1227"/>
      <c r="BB73" s="1227" t="s">
        <v>606</v>
      </c>
      <c r="BC73" s="1227"/>
      <c r="BD73" s="1227"/>
      <c r="BE73" s="1227"/>
      <c r="BF73" s="1227"/>
      <c r="BG73" s="1227"/>
      <c r="BH73" s="1227"/>
      <c r="BI73" s="1227"/>
      <c r="BJ73" s="1227"/>
      <c r="BK73" s="1227"/>
      <c r="BL73" s="1227"/>
      <c r="BM73" s="1227"/>
      <c r="BN73" s="1227"/>
      <c r="BO73" s="1227"/>
      <c r="BP73" s="1226"/>
      <c r="BQ73" s="1226"/>
      <c r="BR73" s="1226"/>
      <c r="BS73" s="1226"/>
      <c r="BT73" s="1226"/>
      <c r="BU73" s="1226"/>
      <c r="BV73" s="1226"/>
      <c r="BW73" s="1226"/>
      <c r="BX73" s="1226"/>
      <c r="BY73" s="1226"/>
      <c r="BZ73" s="1226"/>
      <c r="CA73" s="1226"/>
      <c r="CB73" s="1226"/>
      <c r="CC73" s="1226"/>
      <c r="CD73" s="1226"/>
      <c r="CE73" s="1226"/>
      <c r="CF73" s="1226"/>
      <c r="CG73" s="1226"/>
      <c r="CH73" s="1226"/>
      <c r="CI73" s="1226"/>
      <c r="CJ73" s="1226"/>
      <c r="CK73" s="1226"/>
      <c r="CL73" s="1226"/>
      <c r="CM73" s="1226"/>
      <c r="CN73" s="1226"/>
      <c r="CO73" s="1226"/>
      <c r="CP73" s="1226"/>
      <c r="CQ73" s="1226"/>
      <c r="CR73" s="1226"/>
      <c r="CS73" s="1226"/>
      <c r="CT73" s="1226"/>
      <c r="CU73" s="1226"/>
      <c r="CV73" s="1226"/>
      <c r="CW73" s="1226"/>
      <c r="CX73" s="1226"/>
      <c r="CY73" s="1226"/>
      <c r="CZ73" s="1226"/>
      <c r="DA73" s="1226"/>
      <c r="DB73" s="1226"/>
      <c r="DC73" s="1226"/>
    </row>
    <row r="74" spans="2:107" ht="13.5" x14ac:dyDescent="0.15">
      <c r="B74" s="1220"/>
      <c r="G74" s="1235"/>
      <c r="H74" s="1235"/>
      <c r="I74" s="1235"/>
      <c r="J74" s="1235"/>
      <c r="K74" s="1232"/>
      <c r="L74" s="1232"/>
      <c r="M74" s="1232"/>
      <c r="N74" s="1232"/>
      <c r="AM74" s="1233"/>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ht="13.5" x14ac:dyDescent="0.15">
      <c r="B75" s="1220"/>
      <c r="G75" s="1235"/>
      <c r="H75" s="1235"/>
      <c r="I75" s="1231"/>
      <c r="J75" s="1231"/>
      <c r="K75" s="1234"/>
      <c r="L75" s="1234"/>
      <c r="M75" s="1234"/>
      <c r="N75" s="1234"/>
      <c r="AM75" s="1233"/>
      <c r="AN75" s="1227"/>
      <c r="AO75" s="1227"/>
      <c r="AP75" s="1227"/>
      <c r="AQ75" s="1227"/>
      <c r="AR75" s="1227"/>
      <c r="AS75" s="1227"/>
      <c r="AT75" s="1227"/>
      <c r="AU75" s="1227"/>
      <c r="AV75" s="1227"/>
      <c r="AW75" s="1227"/>
      <c r="AX75" s="1227"/>
      <c r="AY75" s="1227"/>
      <c r="AZ75" s="1227"/>
      <c r="BA75" s="1227"/>
      <c r="BB75" s="1227" t="s">
        <v>605</v>
      </c>
      <c r="BC75" s="1227"/>
      <c r="BD75" s="1227"/>
      <c r="BE75" s="1227"/>
      <c r="BF75" s="1227"/>
      <c r="BG75" s="1227"/>
      <c r="BH75" s="1227"/>
      <c r="BI75" s="1227"/>
      <c r="BJ75" s="1227"/>
      <c r="BK75" s="1227"/>
      <c r="BL75" s="1227"/>
      <c r="BM75" s="1227"/>
      <c r="BN75" s="1227"/>
      <c r="BO75" s="1227"/>
      <c r="BP75" s="1226">
        <v>10.3</v>
      </c>
      <c r="BQ75" s="1226"/>
      <c r="BR75" s="1226"/>
      <c r="BS75" s="1226"/>
      <c r="BT75" s="1226"/>
      <c r="BU75" s="1226"/>
      <c r="BV75" s="1226"/>
      <c r="BW75" s="1226"/>
      <c r="BX75" s="1226">
        <v>9.5</v>
      </c>
      <c r="BY75" s="1226"/>
      <c r="BZ75" s="1226"/>
      <c r="CA75" s="1226"/>
      <c r="CB75" s="1226"/>
      <c r="CC75" s="1226"/>
      <c r="CD75" s="1226"/>
      <c r="CE75" s="1226"/>
      <c r="CF75" s="1226">
        <v>9.1999999999999993</v>
      </c>
      <c r="CG75" s="1226"/>
      <c r="CH75" s="1226"/>
      <c r="CI75" s="1226"/>
      <c r="CJ75" s="1226"/>
      <c r="CK75" s="1226"/>
      <c r="CL75" s="1226"/>
      <c r="CM75" s="1226"/>
      <c r="CN75" s="1226">
        <v>8.9</v>
      </c>
      <c r="CO75" s="1226"/>
      <c r="CP75" s="1226"/>
      <c r="CQ75" s="1226"/>
      <c r="CR75" s="1226"/>
      <c r="CS75" s="1226"/>
      <c r="CT75" s="1226"/>
      <c r="CU75" s="1226"/>
      <c r="CV75" s="1226">
        <v>8.4</v>
      </c>
      <c r="CW75" s="1226"/>
      <c r="CX75" s="1226"/>
      <c r="CY75" s="1226"/>
      <c r="CZ75" s="1226"/>
      <c r="DA75" s="1226"/>
      <c r="DB75" s="1226"/>
      <c r="DC75" s="1226"/>
    </row>
    <row r="76" spans="2:107" ht="13.5" x14ac:dyDescent="0.15">
      <c r="B76" s="1220"/>
      <c r="G76" s="1235"/>
      <c r="H76" s="1235"/>
      <c r="I76" s="1231"/>
      <c r="J76" s="1231"/>
      <c r="K76" s="1234"/>
      <c r="L76" s="1234"/>
      <c r="M76" s="1234"/>
      <c r="N76" s="1234"/>
      <c r="AM76" s="1233"/>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ht="13.5" x14ac:dyDescent="0.15">
      <c r="B77" s="1220"/>
      <c r="G77" s="1231"/>
      <c r="H77" s="1231"/>
      <c r="I77" s="1231"/>
      <c r="J77" s="1231"/>
      <c r="K77" s="1232"/>
      <c r="L77" s="1232"/>
      <c r="M77" s="1232"/>
      <c r="N77" s="1232"/>
      <c r="AN77" s="1228" t="s">
        <v>607</v>
      </c>
      <c r="AO77" s="1228"/>
      <c r="AP77" s="1228"/>
      <c r="AQ77" s="1228"/>
      <c r="AR77" s="1228"/>
      <c r="AS77" s="1228"/>
      <c r="AT77" s="1228"/>
      <c r="AU77" s="1228"/>
      <c r="AV77" s="1228"/>
      <c r="AW77" s="1228"/>
      <c r="AX77" s="1228"/>
      <c r="AY77" s="1228"/>
      <c r="AZ77" s="1228"/>
      <c r="BA77" s="1228"/>
      <c r="BB77" s="1227" t="s">
        <v>606</v>
      </c>
      <c r="BC77" s="1227"/>
      <c r="BD77" s="1227"/>
      <c r="BE77" s="1227"/>
      <c r="BF77" s="1227"/>
      <c r="BG77" s="1227"/>
      <c r="BH77" s="1227"/>
      <c r="BI77" s="1227"/>
      <c r="BJ77" s="1227"/>
      <c r="BK77" s="1227"/>
      <c r="BL77" s="1227"/>
      <c r="BM77" s="1227"/>
      <c r="BN77" s="1227"/>
      <c r="BO77" s="1227"/>
      <c r="BP77" s="1226">
        <v>25.3</v>
      </c>
      <c r="BQ77" s="1226"/>
      <c r="BR77" s="1226"/>
      <c r="BS77" s="1226"/>
      <c r="BT77" s="1226"/>
      <c r="BU77" s="1226"/>
      <c r="BV77" s="1226"/>
      <c r="BW77" s="1226"/>
      <c r="BX77" s="1226">
        <v>25.5</v>
      </c>
      <c r="BY77" s="1226"/>
      <c r="BZ77" s="1226"/>
      <c r="CA77" s="1226"/>
      <c r="CB77" s="1226"/>
      <c r="CC77" s="1226"/>
      <c r="CD77" s="1226"/>
      <c r="CE77" s="1226"/>
      <c r="CF77" s="1226">
        <v>25.1</v>
      </c>
      <c r="CG77" s="1226"/>
      <c r="CH77" s="1226"/>
      <c r="CI77" s="1226"/>
      <c r="CJ77" s="1226"/>
      <c r="CK77" s="1226"/>
      <c r="CL77" s="1226"/>
      <c r="CM77" s="1226"/>
      <c r="CN77" s="1226">
        <v>19.2</v>
      </c>
      <c r="CO77" s="1226"/>
      <c r="CP77" s="1226"/>
      <c r="CQ77" s="1226"/>
      <c r="CR77" s="1226"/>
      <c r="CS77" s="1226"/>
      <c r="CT77" s="1226"/>
      <c r="CU77" s="1226"/>
      <c r="CV77" s="1226">
        <v>4</v>
      </c>
      <c r="CW77" s="1226"/>
      <c r="CX77" s="1226"/>
      <c r="CY77" s="1226"/>
      <c r="CZ77" s="1226"/>
      <c r="DA77" s="1226"/>
      <c r="DB77" s="1226"/>
      <c r="DC77" s="1226"/>
    </row>
    <row r="78" spans="2:107" ht="13.5" x14ac:dyDescent="0.15">
      <c r="B78" s="1220"/>
      <c r="G78" s="1231"/>
      <c r="H78" s="1231"/>
      <c r="I78" s="1231"/>
      <c r="J78" s="1231"/>
      <c r="K78" s="1232"/>
      <c r="L78" s="1232"/>
      <c r="M78" s="1232"/>
      <c r="N78" s="1232"/>
      <c r="AN78" s="1228"/>
      <c r="AO78" s="1228"/>
      <c r="AP78" s="1228"/>
      <c r="AQ78" s="1228"/>
      <c r="AR78" s="1228"/>
      <c r="AS78" s="1228"/>
      <c r="AT78" s="1228"/>
      <c r="AU78" s="1228"/>
      <c r="AV78" s="1228"/>
      <c r="AW78" s="1228"/>
      <c r="AX78" s="1228"/>
      <c r="AY78" s="1228"/>
      <c r="AZ78" s="1228"/>
      <c r="BA78" s="1228"/>
      <c r="BB78" s="1227"/>
      <c r="BC78" s="1227"/>
      <c r="BD78" s="1227"/>
      <c r="BE78" s="1227"/>
      <c r="BF78" s="1227"/>
      <c r="BG78" s="1227"/>
      <c r="BH78" s="1227"/>
      <c r="BI78" s="1227"/>
      <c r="BJ78" s="1227"/>
      <c r="BK78" s="1227"/>
      <c r="BL78" s="1227"/>
      <c r="BM78" s="1227"/>
      <c r="BN78" s="1227"/>
      <c r="BO78" s="1227"/>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ht="13.5" x14ac:dyDescent="0.15">
      <c r="B79" s="1220"/>
      <c r="G79" s="1231"/>
      <c r="H79" s="1231"/>
      <c r="I79" s="1230"/>
      <c r="J79" s="1230"/>
      <c r="K79" s="1229"/>
      <c r="L79" s="1229"/>
      <c r="M79" s="1229"/>
      <c r="N79" s="1229"/>
      <c r="AN79" s="1228"/>
      <c r="AO79" s="1228"/>
      <c r="AP79" s="1228"/>
      <c r="AQ79" s="1228"/>
      <c r="AR79" s="1228"/>
      <c r="AS79" s="1228"/>
      <c r="AT79" s="1228"/>
      <c r="AU79" s="1228"/>
      <c r="AV79" s="1228"/>
      <c r="AW79" s="1228"/>
      <c r="AX79" s="1228"/>
      <c r="AY79" s="1228"/>
      <c r="AZ79" s="1228"/>
      <c r="BA79" s="1228"/>
      <c r="BB79" s="1227" t="s">
        <v>605</v>
      </c>
      <c r="BC79" s="1227"/>
      <c r="BD79" s="1227"/>
      <c r="BE79" s="1227"/>
      <c r="BF79" s="1227"/>
      <c r="BG79" s="1227"/>
      <c r="BH79" s="1227"/>
      <c r="BI79" s="1227"/>
      <c r="BJ79" s="1227"/>
      <c r="BK79" s="1227"/>
      <c r="BL79" s="1227"/>
      <c r="BM79" s="1227"/>
      <c r="BN79" s="1227"/>
      <c r="BO79" s="1227"/>
      <c r="BP79" s="1226">
        <v>6.9</v>
      </c>
      <c r="BQ79" s="1226"/>
      <c r="BR79" s="1226"/>
      <c r="BS79" s="1226"/>
      <c r="BT79" s="1226"/>
      <c r="BU79" s="1226"/>
      <c r="BV79" s="1226"/>
      <c r="BW79" s="1226"/>
      <c r="BX79" s="1226">
        <v>6.6</v>
      </c>
      <c r="BY79" s="1226"/>
      <c r="BZ79" s="1226"/>
      <c r="CA79" s="1226"/>
      <c r="CB79" s="1226"/>
      <c r="CC79" s="1226"/>
      <c r="CD79" s="1226"/>
      <c r="CE79" s="1226"/>
      <c r="CF79" s="1226">
        <v>6.4</v>
      </c>
      <c r="CG79" s="1226"/>
      <c r="CH79" s="1226"/>
      <c r="CI79" s="1226"/>
      <c r="CJ79" s="1226"/>
      <c r="CK79" s="1226"/>
      <c r="CL79" s="1226"/>
      <c r="CM79" s="1226"/>
      <c r="CN79" s="1226">
        <v>8</v>
      </c>
      <c r="CO79" s="1226"/>
      <c r="CP79" s="1226"/>
      <c r="CQ79" s="1226"/>
      <c r="CR79" s="1226"/>
      <c r="CS79" s="1226"/>
      <c r="CT79" s="1226"/>
      <c r="CU79" s="1226"/>
      <c r="CV79" s="1226">
        <v>8</v>
      </c>
      <c r="CW79" s="1226"/>
      <c r="CX79" s="1226"/>
      <c r="CY79" s="1226"/>
      <c r="CZ79" s="1226"/>
      <c r="DA79" s="1226"/>
      <c r="DB79" s="1226"/>
      <c r="DC79" s="1226"/>
    </row>
    <row r="80" spans="2:107" ht="13.5" x14ac:dyDescent="0.15">
      <c r="B80" s="1220"/>
      <c r="G80" s="1231"/>
      <c r="H80" s="1231"/>
      <c r="I80" s="1230"/>
      <c r="J80" s="1230"/>
      <c r="K80" s="1229"/>
      <c r="L80" s="1229"/>
      <c r="M80" s="1229"/>
      <c r="N80" s="1229"/>
      <c r="AN80" s="1228"/>
      <c r="AO80" s="1228"/>
      <c r="AP80" s="1228"/>
      <c r="AQ80" s="1228"/>
      <c r="AR80" s="1228"/>
      <c r="AS80" s="1228"/>
      <c r="AT80" s="1228"/>
      <c r="AU80" s="1228"/>
      <c r="AV80" s="1228"/>
      <c r="AW80" s="1228"/>
      <c r="AX80" s="1228"/>
      <c r="AY80" s="1228"/>
      <c r="AZ80" s="1228"/>
      <c r="BA80" s="1228"/>
      <c r="BB80" s="1227"/>
      <c r="BC80" s="1227"/>
      <c r="BD80" s="1227"/>
      <c r="BE80" s="1227"/>
      <c r="BF80" s="1227"/>
      <c r="BG80" s="1227"/>
      <c r="BH80" s="1227"/>
      <c r="BI80" s="1227"/>
      <c r="BJ80" s="1227"/>
      <c r="BK80" s="1227"/>
      <c r="BL80" s="1227"/>
      <c r="BM80" s="1227"/>
      <c r="BN80" s="1227"/>
      <c r="BO80" s="1227"/>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ht="13.5" x14ac:dyDescent="0.15">
      <c r="B81" s="1220"/>
    </row>
    <row r="82" spans="2:109" ht="17.25" x14ac:dyDescent="0.15">
      <c r="B82" s="1220"/>
      <c r="K82" s="1225"/>
      <c r="L82" s="1225"/>
      <c r="M82" s="1225"/>
      <c r="N82" s="1225"/>
      <c r="AQ82" s="1225"/>
      <c r="AR82" s="1225"/>
      <c r="AS82" s="1225"/>
      <c r="AT82" s="1225"/>
      <c r="BC82" s="1225"/>
      <c r="BD82" s="1225"/>
      <c r="BE82" s="1225"/>
      <c r="BF82" s="1225"/>
      <c r="BO82" s="1225"/>
      <c r="BP82" s="1225"/>
      <c r="BQ82" s="1225"/>
      <c r="BR82" s="1225"/>
      <c r="CA82" s="1225"/>
      <c r="CB82" s="1225"/>
      <c r="CC82" s="1225"/>
      <c r="CD82" s="1225"/>
      <c r="CM82" s="1225"/>
      <c r="CN82" s="1225"/>
      <c r="CO82" s="1225"/>
      <c r="CP82" s="1225"/>
      <c r="CY82" s="1225"/>
      <c r="CZ82" s="1225"/>
      <c r="DA82" s="1225"/>
      <c r="DB82" s="1225"/>
      <c r="DC82" s="1225"/>
    </row>
    <row r="83" spans="2:109" ht="13.5" x14ac:dyDescent="0.15">
      <c r="B83" s="1224"/>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223"/>
      <c r="AV83" s="1223"/>
      <c r="AW83" s="1223"/>
      <c r="AX83" s="1223"/>
      <c r="AY83" s="1223"/>
      <c r="AZ83" s="1223"/>
      <c r="BA83" s="1223"/>
      <c r="BB83" s="1223"/>
      <c r="BC83" s="1223"/>
      <c r="BD83" s="1223"/>
      <c r="BE83" s="1223"/>
      <c r="BF83" s="1223"/>
      <c r="BG83" s="1223"/>
      <c r="BH83" s="1223"/>
      <c r="BI83" s="1223"/>
      <c r="BJ83" s="1223"/>
      <c r="BK83" s="1223"/>
      <c r="BL83" s="1223"/>
      <c r="BM83" s="1223"/>
      <c r="BN83" s="1223"/>
      <c r="BO83" s="1223"/>
      <c r="BP83" s="1223"/>
      <c r="BQ83" s="1223"/>
      <c r="BR83" s="1223"/>
      <c r="BS83" s="1223"/>
      <c r="BT83" s="1223"/>
      <c r="BU83" s="1223"/>
      <c r="BV83" s="1223"/>
      <c r="BW83" s="1223"/>
      <c r="BX83" s="1223"/>
      <c r="BY83" s="1223"/>
      <c r="BZ83" s="1223"/>
      <c r="CA83" s="1223"/>
      <c r="CB83" s="1223"/>
      <c r="CC83" s="1223"/>
      <c r="CD83" s="1223"/>
      <c r="CE83" s="1223"/>
      <c r="CF83" s="1223"/>
      <c r="CG83" s="1223"/>
      <c r="CH83" s="1223"/>
      <c r="CI83" s="1223"/>
      <c r="CJ83" s="1223"/>
      <c r="CK83" s="1223"/>
      <c r="CL83" s="1223"/>
      <c r="CM83" s="1223"/>
      <c r="CN83" s="1223"/>
      <c r="CO83" s="1223"/>
      <c r="CP83" s="1223"/>
      <c r="CQ83" s="1223"/>
      <c r="CR83" s="1223"/>
      <c r="CS83" s="1223"/>
      <c r="CT83" s="1223"/>
      <c r="CU83" s="1223"/>
      <c r="CV83" s="1223"/>
      <c r="CW83" s="1223"/>
      <c r="CX83" s="1223"/>
      <c r="CY83" s="1223"/>
      <c r="CZ83" s="1223"/>
      <c r="DA83" s="1223"/>
      <c r="DB83" s="1223"/>
      <c r="DC83" s="1223"/>
      <c r="DD83" s="1222"/>
    </row>
    <row r="84" spans="2:109" ht="13.5" x14ac:dyDescent="0.15">
      <c r="DD84" s="1219"/>
      <c r="DE84" s="1219"/>
    </row>
    <row r="85" spans="2:109" ht="13.5" x14ac:dyDescent="0.15">
      <c r="DD85" s="1219"/>
      <c r="DE85" s="1219"/>
    </row>
  </sheetData>
  <sheetProtection algorithmName="SHA-512" hashValue="LWxefgT1g5/7mcLz3u2JWcQDQkWndIHMZBujQldhYREDu08G7vXgoMd+s6xsODmmsb13EDVJ0usNJaMH4J5z+A==" saltValue="mZLJ9qQaxaBMIYe/Axm1Z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NWU/iAYVC5z86Se05M5oMy7oPwxWBwHa8JJJ1DUsM+zhDNWt7DVP+ktopNJAFU6q8vuabYmscfHAu/MRzohinQ==" saltValue="jrAcznuz0bXaWMmT7ODo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CmidE3P4zhLeXOX8DvY94mJoBweXa2hs8VRiH2B0dnjC0JKpt2FywtWENAXNbAXSJPHx54lc5358KdD4QQo4Mw==" saltValue="39H7GnoM02uxx4OkVwB7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517621</v>
      </c>
      <c r="E3" s="156"/>
      <c r="F3" s="157">
        <v>54684</v>
      </c>
      <c r="G3" s="158"/>
      <c r="H3" s="159"/>
    </row>
    <row r="4" spans="1:8" x14ac:dyDescent="0.15">
      <c r="A4" s="160"/>
      <c r="B4" s="161"/>
      <c r="C4" s="162"/>
      <c r="D4" s="163">
        <v>26883</v>
      </c>
      <c r="E4" s="164"/>
      <c r="F4" s="165">
        <v>32829</v>
      </c>
      <c r="G4" s="166"/>
      <c r="H4" s="167"/>
    </row>
    <row r="5" spans="1:8" x14ac:dyDescent="0.15">
      <c r="A5" s="148" t="s">
        <v>558</v>
      </c>
      <c r="B5" s="153"/>
      <c r="C5" s="154"/>
      <c r="D5" s="155">
        <v>418267</v>
      </c>
      <c r="E5" s="156"/>
      <c r="F5" s="157">
        <v>62383</v>
      </c>
      <c r="G5" s="158"/>
      <c r="H5" s="159"/>
    </row>
    <row r="6" spans="1:8" x14ac:dyDescent="0.15">
      <c r="A6" s="160"/>
      <c r="B6" s="161"/>
      <c r="C6" s="162"/>
      <c r="D6" s="163">
        <v>25579</v>
      </c>
      <c r="E6" s="164"/>
      <c r="F6" s="165">
        <v>35325</v>
      </c>
      <c r="G6" s="166"/>
      <c r="H6" s="167"/>
    </row>
    <row r="7" spans="1:8" x14ac:dyDescent="0.15">
      <c r="A7" s="148" t="s">
        <v>559</v>
      </c>
      <c r="B7" s="153"/>
      <c r="C7" s="154"/>
      <c r="D7" s="155">
        <v>461335</v>
      </c>
      <c r="E7" s="156"/>
      <c r="F7" s="157">
        <v>63812</v>
      </c>
      <c r="G7" s="158"/>
      <c r="H7" s="159"/>
    </row>
    <row r="8" spans="1:8" x14ac:dyDescent="0.15">
      <c r="A8" s="160"/>
      <c r="B8" s="161"/>
      <c r="C8" s="162"/>
      <c r="D8" s="163">
        <v>46776</v>
      </c>
      <c r="E8" s="164"/>
      <c r="F8" s="165">
        <v>33848</v>
      </c>
      <c r="G8" s="166"/>
      <c r="H8" s="167"/>
    </row>
    <row r="9" spans="1:8" x14ac:dyDescent="0.15">
      <c r="A9" s="148" t="s">
        <v>560</v>
      </c>
      <c r="B9" s="153"/>
      <c r="C9" s="154"/>
      <c r="D9" s="155">
        <v>287112</v>
      </c>
      <c r="E9" s="156"/>
      <c r="F9" s="157">
        <v>71871</v>
      </c>
      <c r="G9" s="158"/>
      <c r="H9" s="159"/>
    </row>
    <row r="10" spans="1:8" x14ac:dyDescent="0.15">
      <c r="A10" s="160"/>
      <c r="B10" s="161"/>
      <c r="C10" s="162"/>
      <c r="D10" s="163">
        <v>28457</v>
      </c>
      <c r="E10" s="164"/>
      <c r="F10" s="165">
        <v>38232</v>
      </c>
      <c r="G10" s="166"/>
      <c r="H10" s="167"/>
    </row>
    <row r="11" spans="1:8" x14ac:dyDescent="0.15">
      <c r="A11" s="148" t="s">
        <v>561</v>
      </c>
      <c r="B11" s="153"/>
      <c r="C11" s="154"/>
      <c r="D11" s="155">
        <v>146785</v>
      </c>
      <c r="E11" s="156"/>
      <c r="F11" s="157">
        <v>71807</v>
      </c>
      <c r="G11" s="158"/>
      <c r="H11" s="159"/>
    </row>
    <row r="12" spans="1:8" x14ac:dyDescent="0.15">
      <c r="A12" s="160"/>
      <c r="B12" s="161"/>
      <c r="C12" s="168"/>
      <c r="D12" s="163">
        <v>37633</v>
      </c>
      <c r="E12" s="164"/>
      <c r="F12" s="165">
        <v>37333</v>
      </c>
      <c r="G12" s="166"/>
      <c r="H12" s="167"/>
    </row>
    <row r="13" spans="1:8" x14ac:dyDescent="0.15">
      <c r="A13" s="148"/>
      <c r="B13" s="153"/>
      <c r="C13" s="169"/>
      <c r="D13" s="170">
        <v>366224</v>
      </c>
      <c r="E13" s="171"/>
      <c r="F13" s="172">
        <v>64911</v>
      </c>
      <c r="G13" s="173"/>
      <c r="H13" s="159"/>
    </row>
    <row r="14" spans="1:8" x14ac:dyDescent="0.15">
      <c r="A14" s="160"/>
      <c r="B14" s="161"/>
      <c r="C14" s="162"/>
      <c r="D14" s="163">
        <v>33066</v>
      </c>
      <c r="E14" s="164"/>
      <c r="F14" s="165">
        <v>35513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32.200000000000003</v>
      </c>
      <c r="C19" s="174">
        <f>ROUND(VALUE(SUBSTITUTE(実質収支比率等に係る経年分析!G$48,"▲","-")),2)</f>
        <v>25.53</v>
      </c>
      <c r="D19" s="174">
        <f>ROUND(VALUE(SUBSTITUTE(実質収支比率等に係る経年分析!H$48,"▲","-")),2)</f>
        <v>19.32</v>
      </c>
      <c r="E19" s="174">
        <f>ROUND(VALUE(SUBSTITUTE(実質収支比率等に係る経年分析!I$48,"▲","-")),2)</f>
        <v>19.940000000000001</v>
      </c>
      <c r="F19" s="174">
        <f>ROUND(VALUE(SUBSTITUTE(実質収支比率等に係る経年分析!J$48,"▲","-")),2)</f>
        <v>13.82</v>
      </c>
    </row>
    <row r="20" spans="1:11" x14ac:dyDescent="0.15">
      <c r="A20" s="174" t="s">
        <v>57</v>
      </c>
      <c r="B20" s="174">
        <f>ROUND(VALUE(SUBSTITUTE(実質収支比率等に係る経年分析!F$47,"▲","-")),2)</f>
        <v>94.18</v>
      </c>
      <c r="C20" s="174">
        <f>ROUND(VALUE(SUBSTITUTE(実質収支比率等に係る経年分析!G$47,"▲","-")),2)</f>
        <v>82.74</v>
      </c>
      <c r="D20" s="174">
        <f>ROUND(VALUE(SUBSTITUTE(実質収支比率等に係る経年分析!H$47,"▲","-")),2)</f>
        <v>63.1</v>
      </c>
      <c r="E20" s="174">
        <f>ROUND(VALUE(SUBSTITUTE(実質収支比率等に係る経年分析!I$47,"▲","-")),2)</f>
        <v>70.099999999999994</v>
      </c>
      <c r="F20" s="174">
        <f>ROUND(VALUE(SUBSTITUTE(実質収支比率等に係る経年分析!J$47,"▲","-")),2)</f>
        <v>65.75</v>
      </c>
    </row>
    <row r="21" spans="1:11" x14ac:dyDescent="0.15">
      <c r="A21" s="174" t="s">
        <v>58</v>
      </c>
      <c r="B21" s="174">
        <f>IF(ISNUMBER(VALUE(SUBSTITUTE(実質収支比率等に係る経年分析!F$49,"▲","-"))),ROUND(VALUE(SUBSTITUTE(実質収支比率等に係る経年分析!F$49,"▲","-")),2),NA())</f>
        <v>-2.79</v>
      </c>
      <c r="C21" s="174">
        <f>IF(ISNUMBER(VALUE(SUBSTITUTE(実質収支比率等に係る経年分析!G$49,"▲","-"))),ROUND(VALUE(SUBSTITUTE(実質収支比率等に係る経年分析!G$49,"▲","-")),2),NA())</f>
        <v>-35.99</v>
      </c>
      <c r="D21" s="174">
        <f>IF(ISNUMBER(VALUE(SUBSTITUTE(実質収支比率等に係る経年分析!H$49,"▲","-"))),ROUND(VALUE(SUBSTITUTE(実質収支比率等に係る経年分析!H$49,"▲","-")),2),NA())</f>
        <v>-36.19</v>
      </c>
      <c r="E21" s="174">
        <f>IF(ISNUMBER(VALUE(SUBSTITUTE(実質収支比率等に係る経年分析!I$49,"▲","-"))),ROUND(VALUE(SUBSTITUTE(実質収支比率等に係る経年分析!I$49,"▲","-")),2),NA())</f>
        <v>44.09</v>
      </c>
      <c r="F21" s="174">
        <f>IF(ISNUMBER(VALUE(SUBSTITUTE(実質収支比率等に係る経年分析!J$49,"▲","-"))),ROUND(VALUE(SUBSTITUTE(実質収支比率等に係る経年分析!J$49,"▲","-")),2),NA())</f>
        <v>-24.67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簡易水道事業会計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下水道事業会計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0.73</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0.79</v>
      </c>
    </row>
    <row r="32" spans="1:11" x14ac:dyDescent="0.15">
      <c r="A32" s="175" t="str">
        <f>IF(連結実質赤字比率に係る赤字・黒字の構成分析!C$38="",NA(),連結実質赤字比率に係る赤字・黒字の構成分析!C$38)</f>
        <v>ガス事業会計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2.44</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6.94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7.26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19.309999999999999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13.82</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18.47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3080</v>
      </c>
      <c r="E42" s="176"/>
      <c r="F42" s="176"/>
      <c r="G42" s="176">
        <f>'実質公債費比率（分子）の構造'!L$52</f>
        <v>2976</v>
      </c>
      <c r="H42" s="176"/>
      <c r="I42" s="176"/>
      <c r="J42" s="176">
        <f>'実質公債費比率（分子）の構造'!M$52</f>
        <v>3097</v>
      </c>
      <c r="K42" s="176"/>
      <c r="L42" s="176"/>
      <c r="M42" s="176">
        <f>'実質公債費比率（分子）の構造'!N$52</f>
        <v>2903</v>
      </c>
      <c r="N42" s="176"/>
      <c r="O42" s="176"/>
      <c r="P42" s="176">
        <f>'実質公債費比率（分子）の構造'!O$52</f>
        <v>2842</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1</v>
      </c>
      <c r="L44" s="176"/>
      <c r="M44" s="176"/>
      <c r="N44" s="176">
        <f>'実質公債費比率（分子）の構造'!O$50</f>
        <v>1</v>
      </c>
      <c r="O44" s="176"/>
      <c r="P44" s="176"/>
    </row>
    <row r="45" spans="1:16" x14ac:dyDescent="0.15">
      <c r="A45" s="176" t="s">
        <v>68</v>
      </c>
      <c r="B45" s="176">
        <f>'実質公債費比率（分子）の構造'!K$49</f>
        <v>63</v>
      </c>
      <c r="C45" s="176"/>
      <c r="D45" s="176"/>
      <c r="E45" s="176">
        <f>'実質公債費比率（分子）の構造'!L$49</f>
        <v>65</v>
      </c>
      <c r="F45" s="176"/>
      <c r="G45" s="176"/>
      <c r="H45" s="176">
        <f>'実質公債費比率（分子）の構造'!M$49</f>
        <v>65</v>
      </c>
      <c r="I45" s="176"/>
      <c r="J45" s="176"/>
      <c r="K45" s="176">
        <f>'実質公債費比率（分子）の構造'!N$49</f>
        <v>53</v>
      </c>
      <c r="L45" s="176"/>
      <c r="M45" s="176"/>
      <c r="N45" s="176">
        <f>'実質公債費比率（分子）の構造'!O$49</f>
        <v>41</v>
      </c>
      <c r="O45" s="176"/>
      <c r="P45" s="176"/>
    </row>
    <row r="46" spans="1:16" x14ac:dyDescent="0.15">
      <c r="A46" s="176" t="s">
        <v>69</v>
      </c>
      <c r="B46" s="176">
        <f>'実質公債費比率（分子）の構造'!K$48</f>
        <v>1389</v>
      </c>
      <c r="C46" s="176"/>
      <c r="D46" s="176"/>
      <c r="E46" s="176">
        <f>'実質公債費比率（分子）の構造'!L$48</f>
        <v>1313</v>
      </c>
      <c r="F46" s="176"/>
      <c r="G46" s="176"/>
      <c r="H46" s="176">
        <f>'実質公債費比率（分子）の構造'!M$48</f>
        <v>1113</v>
      </c>
      <c r="I46" s="176"/>
      <c r="J46" s="176"/>
      <c r="K46" s="176">
        <f>'実質公債費比率（分子）の構造'!N$48</f>
        <v>831</v>
      </c>
      <c r="L46" s="176"/>
      <c r="M46" s="176"/>
      <c r="N46" s="176">
        <f>'実質公債費比率（分子）の構造'!O$48</f>
        <v>808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3121</v>
      </c>
      <c r="C49" s="176"/>
      <c r="D49" s="176"/>
      <c r="E49" s="176">
        <f>'実質公債費比率（分子）の構造'!L$45</f>
        <v>3040</v>
      </c>
      <c r="F49" s="176"/>
      <c r="G49" s="176"/>
      <c r="H49" s="176">
        <f>'実質公債費比率（分子）の構造'!M$45</f>
        <v>3308</v>
      </c>
      <c r="I49" s="176"/>
      <c r="J49" s="176"/>
      <c r="K49" s="176">
        <f>'実質公債費比率（分子）の構造'!N$45</f>
        <v>3475</v>
      </c>
      <c r="L49" s="176"/>
      <c r="M49" s="176"/>
      <c r="N49" s="176">
        <f>'実質公債費比率（分子）の構造'!O$45</f>
        <v>3243</v>
      </c>
      <c r="O49" s="176"/>
      <c r="P49" s="176"/>
    </row>
    <row r="50" spans="1:16" x14ac:dyDescent="0.15">
      <c r="A50" s="176" t="s">
        <v>73</v>
      </c>
      <c r="B50" s="176" t="e">
        <f>NA()</f>
        <v>#N/A</v>
      </c>
      <c r="C50" s="176">
        <f>IF(ISNUMBER('実質公債費比率（分子）の構造'!K$53),'実質公債費比率（分子）の構造'!K$53,NA())</f>
        <v>1493</v>
      </c>
      <c r="D50" s="176" t="e">
        <f>NA()</f>
        <v>#N/A</v>
      </c>
      <c r="E50" s="176" t="e">
        <f>NA()</f>
        <v>#N/A</v>
      </c>
      <c r="F50" s="176">
        <f>IF(ISNUMBER('実質公債費比率（分子）の構造'!L$53),'実質公債費比率（分子）の構造'!L$53,NA())</f>
        <v>1442</v>
      </c>
      <c r="G50" s="176" t="e">
        <f>NA()</f>
        <v>#N/A</v>
      </c>
      <c r="H50" s="176" t="e">
        <f>NA()</f>
        <v>#N/A</v>
      </c>
      <c r="I50" s="176">
        <f>IF(ISNUMBER('実質公債費比率（分子）の構造'!M$53),'実質公債費比率（分子）の構造'!M$53,NA())</f>
        <v>1389</v>
      </c>
      <c r="J50" s="176" t="e">
        <f>NA()</f>
        <v>#N/A</v>
      </c>
      <c r="K50" s="176" t="e">
        <f>NA()</f>
        <v>#N/A</v>
      </c>
      <c r="L50" s="176">
        <f>IF(ISNUMBER('実質公債費比率（分子）の構造'!N$53),'実質公債費比率（分子）の構造'!N$53,NA())</f>
        <v>1457</v>
      </c>
      <c r="M50" s="176" t="e">
        <f>NA()</f>
        <v>#N/A</v>
      </c>
      <c r="N50" s="176" t="e">
        <f>NA()</f>
        <v>#N/A</v>
      </c>
      <c r="O50" s="176">
        <f>IF(ISNUMBER('実質公債費比率（分子）の構造'!O$53),'実質公債費比率（分子）の構造'!O$53,NA())</f>
        <v>1251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26857</v>
      </c>
      <c r="E56" s="175"/>
      <c r="F56" s="175"/>
      <c r="G56" s="175">
        <f>'将来負担比率（分子）の構造'!J$52</f>
        <v>28142</v>
      </c>
      <c r="H56" s="175"/>
      <c r="I56" s="175"/>
      <c r="J56" s="175">
        <f>'将来負担比率（分子）の構造'!K$52</f>
        <v>27475</v>
      </c>
      <c r="K56" s="175"/>
      <c r="L56" s="175"/>
      <c r="M56" s="175">
        <f>'将来負担比率（分子）の構造'!L$52</f>
        <v>27413</v>
      </c>
      <c r="N56" s="175"/>
      <c r="O56" s="175"/>
      <c r="P56" s="175">
        <f>'将来負担比率（分子）の構造'!M$52</f>
        <v>26546</v>
      </c>
    </row>
    <row r="57" spans="1:16" x14ac:dyDescent="0.15">
      <c r="A57" s="175" t="s">
        <v>44</v>
      </c>
      <c r="B57" s="175"/>
      <c r="C57" s="175"/>
      <c r="D57" s="175">
        <f>'将来負担比率（分子）の構造'!I$51</f>
        <v>11476</v>
      </c>
      <c r="E57" s="175"/>
      <c r="F57" s="175"/>
      <c r="G57" s="175">
        <f>'将来負担比率（分子）の構造'!J$51</f>
        <v>11756</v>
      </c>
      <c r="H57" s="175"/>
      <c r="I57" s="175"/>
      <c r="J57" s="175">
        <f>'将来負担比率（分子）の構造'!K$51</f>
        <v>8529</v>
      </c>
      <c r="K57" s="175"/>
      <c r="L57" s="175"/>
      <c r="M57" s="175">
        <f>'将来負担比率（分子）の構造'!L$51</f>
        <v>2537</v>
      </c>
      <c r="N57" s="175"/>
      <c r="O57" s="175"/>
      <c r="P57" s="175">
        <f>'将来負担比率（分子）の構造'!M$51</f>
        <v>2709</v>
      </c>
    </row>
    <row r="58" spans="1:16" x14ac:dyDescent="0.15">
      <c r="A58" s="175" t="s">
        <v>43</v>
      </c>
      <c r="B58" s="175"/>
      <c r="C58" s="175"/>
      <c r="D58" s="175">
        <f>'将来負担比率（分子）の構造'!I$50</f>
        <v>26349</v>
      </c>
      <c r="E58" s="175"/>
      <c r="F58" s="175"/>
      <c r="G58" s="175">
        <f>'将来負担比率（分子）の構造'!J$50</f>
        <v>26455</v>
      </c>
      <c r="H58" s="175"/>
      <c r="I58" s="175"/>
      <c r="J58" s="175">
        <f>'将来負担比率（分子）の構造'!K$50</f>
        <v>25410</v>
      </c>
      <c r="K58" s="175"/>
      <c r="L58" s="175"/>
      <c r="M58" s="175">
        <f>'将来負担比率（分子）の構造'!L$50</f>
        <v>21058</v>
      </c>
      <c r="N58" s="175"/>
      <c r="O58" s="175"/>
      <c r="P58" s="175">
        <f>'将来負担比率（分子）の構造'!M$50</f>
        <v>23650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19</v>
      </c>
      <c r="C61" s="175"/>
      <c r="D61" s="175"/>
      <c r="E61" s="175">
        <f>'将来負担比率（分子）の構造'!J$46</f>
        <v>17</v>
      </c>
      <c r="F61" s="175"/>
      <c r="G61" s="175"/>
      <c r="H61" s="175">
        <f>'将来負担比率（分子）の構造'!K$46</f>
        <v>19</v>
      </c>
      <c r="I61" s="175"/>
      <c r="J61" s="175"/>
      <c r="K61" s="175">
        <f>'将来負担比率（分子）の構造'!L$46</f>
        <v>10</v>
      </c>
      <c r="L61" s="175"/>
      <c r="M61" s="175"/>
      <c r="N61" s="175" t="str">
        <f>'将来負担比率（分子）の構造'!M$46</f>
        <v>-</v>
      </c>
      <c r="O61" s="175"/>
      <c r="P61" s="175"/>
    </row>
    <row r="62" spans="1:16" x14ac:dyDescent="0.15">
      <c r="A62" s="175" t="s">
        <v>37</v>
      </c>
      <c r="B62" s="175">
        <f>'将来負担比率（分子）の構造'!I$45</f>
        <v>4587</v>
      </c>
      <c r="C62" s="175"/>
      <c r="D62" s="175"/>
      <c r="E62" s="175">
        <f>'将来負担比率（分子）の構造'!J$45</f>
        <v>4705</v>
      </c>
      <c r="F62" s="175"/>
      <c r="G62" s="175"/>
      <c r="H62" s="175">
        <f>'将来負担比率（分子）の構造'!K$45</f>
        <v>4571</v>
      </c>
      <c r="I62" s="175"/>
      <c r="J62" s="175"/>
      <c r="K62" s="175">
        <f>'将来負担比率（分子）の構造'!L$45</f>
        <v>4643</v>
      </c>
      <c r="L62" s="175"/>
      <c r="M62" s="175"/>
      <c r="N62" s="175">
        <f>'将来負担比率（分子）の構造'!M$45</f>
        <v>4257</v>
      </c>
      <c r="O62" s="175"/>
      <c r="P62" s="175"/>
    </row>
    <row r="63" spans="1:16" x14ac:dyDescent="0.15">
      <c r="A63" s="175" t="s">
        <v>36</v>
      </c>
      <c r="B63" s="175">
        <f>'将来負担比率（分子）の構造'!I$44</f>
        <v>256</v>
      </c>
      <c r="C63" s="175"/>
      <c r="D63" s="175"/>
      <c r="E63" s="175">
        <f>'将来負担比率（分子）の構造'!J$44</f>
        <v>236</v>
      </c>
      <c r="F63" s="175"/>
      <c r="G63" s="175"/>
      <c r="H63" s="175">
        <f>'将来負担比率（分子）の構造'!K$44</f>
        <v>171</v>
      </c>
      <c r="I63" s="175"/>
      <c r="J63" s="175"/>
      <c r="K63" s="175">
        <f>'将来負担比率（分子）の構造'!L$44</f>
        <v>118</v>
      </c>
      <c r="L63" s="175"/>
      <c r="M63" s="175"/>
      <c r="N63" s="175">
        <f>'将来負担比率（分子）の構造'!M$44</f>
        <v>77</v>
      </c>
      <c r="O63" s="175"/>
      <c r="P63" s="175"/>
    </row>
    <row r="64" spans="1:16" x14ac:dyDescent="0.15">
      <c r="A64" s="175" t="s">
        <v>35</v>
      </c>
      <c r="B64" s="175">
        <f>'将来負担比率（分子）の構造'!I$43</f>
        <v>14184</v>
      </c>
      <c r="C64" s="175"/>
      <c r="D64" s="175"/>
      <c r="E64" s="175">
        <f>'将来負担比率（分子）の構造'!J$43</f>
        <v>13246</v>
      </c>
      <c r="F64" s="175"/>
      <c r="G64" s="175"/>
      <c r="H64" s="175">
        <f>'将来負担比率（分子）の構造'!K$43</f>
        <v>12233</v>
      </c>
      <c r="I64" s="175"/>
      <c r="J64" s="175"/>
      <c r="K64" s="175">
        <f>'将来負担比率（分子）の構造'!L$43</f>
        <v>11438</v>
      </c>
      <c r="L64" s="175"/>
      <c r="M64" s="175"/>
      <c r="N64" s="175">
        <f>'将来負担比率（分子）の構造'!M$43</f>
        <v>10453</v>
      </c>
      <c r="O64" s="175"/>
      <c r="P64" s="175"/>
    </row>
    <row r="65" spans="1:16" x14ac:dyDescent="0.15">
      <c r="A65" s="175" t="s">
        <v>34</v>
      </c>
      <c r="B65" s="175">
        <f>'将来負担比率（分子）の構造'!I$42</f>
        <v>80</v>
      </c>
      <c r="C65" s="175"/>
      <c r="D65" s="175"/>
      <c r="E65" s="175">
        <f>'将来負担比率（分子）の構造'!J$42</f>
        <v>60</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39672</v>
      </c>
      <c r="C66" s="175"/>
      <c r="D66" s="175"/>
      <c r="E66" s="175">
        <f>'将来負担比率（分子）の構造'!J$41</f>
        <v>38851</v>
      </c>
      <c r="F66" s="175"/>
      <c r="G66" s="175"/>
      <c r="H66" s="175">
        <f>'将来負担比率（分子）の構造'!K$41</f>
        <v>39574</v>
      </c>
      <c r="I66" s="175"/>
      <c r="J66" s="175"/>
      <c r="K66" s="175">
        <f>'将来負担比率（分子）の構造'!L$41</f>
        <v>30643</v>
      </c>
      <c r="L66" s="175"/>
      <c r="M66" s="175"/>
      <c r="N66" s="175">
        <f>'将来負担比率（分子）の構造'!M$41</f>
        <v>30257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11589</v>
      </c>
      <c r="C72" s="179">
        <f>基金残高に係る経年分析!G55</f>
        <v>13490</v>
      </c>
      <c r="D72" s="179">
        <f>基金残高に係る経年分析!H55</f>
        <v>12190</v>
      </c>
    </row>
    <row r="73" spans="1:16" x14ac:dyDescent="0.15">
      <c r="A73" s="178" t="s">
        <v>80</v>
      </c>
      <c r="B73" s="179">
        <f>基金残高に係る経年分析!F56</f>
        <v>4</v>
      </c>
      <c r="C73" s="179">
        <f>基金残高に係る経年分析!G56</f>
        <v>4</v>
      </c>
      <c r="D73" s="179">
        <f>基金残高に係る経年分析!H56</f>
        <v>4</v>
      </c>
    </row>
    <row r="74" spans="1:16" x14ac:dyDescent="0.15">
      <c r="A74" s="178" t="s">
        <v>81</v>
      </c>
      <c r="B74" s="179">
        <f>基金残高に係る経年分析!F57</f>
        <v>14447</v>
      </c>
      <c r="C74" s="179">
        <f>基金残高に係る経年分析!G57</f>
        <v>8428</v>
      </c>
      <c r="D74" s="179">
        <f>基金残高に係る経年分析!H57</f>
        <v>12216</v>
      </c>
    </row>
  </sheetData>
  <sheetProtection algorithmName="SHA-512" hashValue="O5jj4qDAQGcOt87pfNBJNW0ydSj7sWa9C0zIPxL0l5qFZO9Z07k3DzYo3shA2oDa7cwF2Ux9jWLUMsHXVmGtEg==" saltValue="YwNxepIO93ZEJdHqMvp8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2024-03-14T01:03:48Z</dcterms:created>
  <dcterms:modified xsi:type="dcterms:W3CDTF">2024-09-30T00:26:45Z</dcterms:modified>
  <cp:category/>
</cp:coreProperties>
</file>