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2 石巻市★\"/>
    </mc:Choice>
  </mc:AlternateContent>
  <bookViews>
    <workbookView xWindow="0" yWindow="0" windowWidth="28800" windowHeight="14115" tabRatio="6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c r="AP88" i="12"/>
  <c r="AF88" i="12"/>
  <c r="AU63" i="12"/>
  <c r="AP63" i="12"/>
  <c r="AP23" i="12" l="1"/>
  <c r="AA23" i="12"/>
  <c r="V23" i="12"/>
  <c r="Q23" i="12"/>
  <c r="AA7" i="12" l="1"/>
  <c r="AA33" i="12" l="1"/>
  <c r="AA32" i="12"/>
  <c r="AA31" i="12"/>
  <c r="AA30" i="12"/>
  <c r="AA29" i="12"/>
  <c r="AA2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alcChain>
</file>

<file path=xl/sharedStrings.xml><?xml version="1.0" encoding="utf-8"?>
<sst xmlns="http://schemas.openxmlformats.org/spreadsheetml/2006/main" count="1093" uniqueCount="569">
  <si>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</si>
  <si>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</si>
  <si>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</si>
  <si>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</si>
  <si>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</si>
  <si>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</si>
  <si>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</si>
  <si>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</si>
  <si>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</si>
  <si>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</si>
  <si>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</si>
  <si>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</si>
  <si>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</si>
  <si>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</si>
  <si>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</si>
  <si>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</si>
  <si>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</si>
  <si>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</si>
  <si>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</si>
  <si>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</si>
  <si>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</si>
  <si>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</si>
  <si>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</si>
  <si>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</si>
  <si>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</si>
  <si>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</si>
  <si>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</si>
  <si>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</si>
  <si>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</si>
  <si>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</si>
  <si>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</si>
  <si>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</si>
  <si>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</si>
  <si>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</si>
  <si>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</si>
  <si>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</si>
  <si>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</si>
  <si>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</si>
  <si>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</si>
  <si>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</si>
  <si>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</si>
  <si>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</si>
  <si>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</si>
  <si>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</si>
  <si>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</si>
  <si>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</si>
  <si>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</si>
  <si>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</si>
  <si>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</si>
  <si>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</si>
  <si>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</si>
  <si>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</si>
  <si>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</si>
  <si>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</si>
  <si>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</si>
  <si>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</si>
  <si>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</si>
  <si>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</si>
  <si>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</si>
  <si>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</si>
  <si>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</si>
  <si>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</si>
  <si>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</si>
  <si>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</si>
  <si>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</si>
  <si>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</si>
  <si>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</si>
  <si>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</si>
  <si>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</si>
  <si>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</si>
  <si>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</si>
  <si>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</si>
  <si>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</si>
  <si>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</si>
  <si>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</si>
  <si>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</si>
  <si>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</si>
  <si>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</si>
  <si>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</si>
  <si>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</si>
  <si>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</si>
  <si>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</si>
  <si>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</si>
  <si>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</si>
  <si>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</si>
  <si>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</si>
  <si>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</si>
  <si>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</si>
  <si>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</si>
  <si>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</si>
  <si>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</si>
  <si>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</si>
  <si>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</si>
  <si>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</si>
  <si>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</si>
  <si>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</si>
  <si>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</si>
  <si>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</si>
  <si>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</si>
  <si>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</si>
  <si>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</si>
  <si>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</si>
  <si>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</si>
  <si>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</si>
  <si>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</si>
  <si>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</si>
  <si>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</si>
  <si>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</si>
  <si>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</si>
  <si>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</si>
  <si>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</si>
  <si>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</si>
  <si>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</si>
  <si>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</si>
  <si>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</si>
  <si>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</si>
  <si>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</si>
  <si>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</si>
  <si>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</si>
  <si>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</si>
  <si>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</si>
  <si>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</si>
  <si>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</si>
  <si>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</si>
  <si>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</si>
  <si>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</si>
  <si>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</si>
  <si>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</si>
  <si>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</si>
  <si>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</si>
  <si>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</si>
  <si>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</si>
  <si>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</si>
  <si>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</si>
  <si>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</si>
  <si>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</si>
  <si>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</si>
  <si>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</si>
  <si>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</si>
  <si>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</si>
  <si>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</si>
  <si>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</si>
  <si>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</si>
  <si>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</si>
  <si>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</si>
  <si>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</si>
  <si>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</si>
  <si>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</si>
  <si>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</si>
  <si>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</si>
  <si>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</si>
  <si>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</si>
  <si>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</si>
  <si>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</si>
  <si>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</si>
  <si>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</si>
  <si>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</si>
  <si>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</si>
  <si>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</si>
  <si>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</si>
  <si>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</si>
  <si>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</si>
  <si>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</si>
  <si>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</si>
  <si>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</si>
  <si>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</si>
  <si>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</si>
  <si>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</si>
  <si>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</si>
  <si>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</si>
  <si>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</si>
  <si>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</si>
  <si>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</si>
  <si>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</si>
  <si>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</si>
  <si>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</si>
  <si>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</si>
  <si>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</si>
  <si>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</si>
  <si>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</si>
  <si>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</si>
  <si>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</si>
  <si>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</si>
  <si>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</si>
  <si>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</si>
  <si>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</si>
  <si>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</si>
  <si>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</si>
  <si>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</si>
  <si>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</si>
  <si>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</si>
  <si>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</si>
  <si>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</si>
  <si>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</si>
  <si>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</si>
  <si>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</si>
  <si>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</si>
  <si>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</si>
  <si>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</si>
  <si>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</si>
  <si>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</si>
  <si>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</si>
  <si>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</si>
  <si>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</si>
  <si>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宮城県石巻市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</si>
  <si>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</si>
  <si>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</si>
  <si>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</si>
  <si>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</si>
  <si>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</si>
  <si>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</si>
  <si>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</si>
  <si>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</si>
  <si>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</si>
  <si>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</si>
  <si>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</si>
  <si>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</si>
  <si>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</si>
  <si>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</si>
  <si>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</si>
  <si>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</si>
  <si>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</si>
  <si>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</si>
  <si>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</si>
  <si>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</si>
  <si>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</si>
  <si>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</si>
  <si>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</si>
  <si>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</si>
  <si>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</si>
  <si>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</si>
  <si>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</si>
  <si>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</si>
  <si>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</si>
  <si>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</si>
  <si>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</si>
  <si>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</si>
  <si>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</si>
  <si>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</si>
  <si>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</si>
  <si>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</si>
  <si>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</si>
  <si>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</si>
  <si>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</si>
  <si>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</si>
  <si>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</si>
  <si>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</si>
  <si>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</si>
  <si>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</si>
  <si>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</si>
  <si>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</si>
  <si>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</si>
  <si>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</si>
  <si>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</si>
  <si>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</si>
  <si>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</si>
  <si>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</si>
  <si>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</si>
  <si>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</si>
  <si>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</si>
  <si>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</si>
  <si>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</si>
  <si>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</si>
  <si>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</si>
  <si>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</si>
  <si>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</si>
  <si>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</si>
  <si>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</si>
  <si>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</si>
  <si>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</si>
  <si>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</si>
  <si>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</si>
  <si>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</si>
  <si>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</si>
  <si>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</si>
  <si>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</si>
  <si>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</si>
  <si>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</si>
  <si>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</si>
  <si>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</si>
  <si>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</si>
  <si>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</si>
  <si>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</si>
  <si>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</si>
  <si>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</si>
  <si>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</si>
  <si>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</si>
  <si>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</si>
  <si>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</si>
  <si>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</si>
  <si>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</si>
  <si>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</si>
  <si>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</si>
  <si>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</si>
  <si>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</si>
  <si>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</si>
  <si>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</si>
  <si>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</si>
  <si>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</si>
  <si>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</si>
  <si>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</si>
  <si>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</si>
  <si>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</si>
  <si>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</si>
  <si>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</si>
  <si>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</si>
  <si>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</si>
  <si>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</si>
  <si>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</si>
  <si>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</si>
  <si>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</si>
  <si>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</si>
  <si>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</si>
  <si>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</si>
  <si>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</si>
  <si>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</si>
  <si>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</si>
  <si>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</si>
  <si>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</si>
  <si>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</si>
  <si>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</si>
  <si>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</si>
  <si>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</si>
  <si>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</si>
  <si>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</si>
  <si>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</si>
  <si>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</si>
  <si>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</si>
  <si>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</si>
  <si>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</si>
  <si>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</si>
  <si>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</si>
  <si>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</si>
  <si>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</si>
  <si>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</si>
  <si>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</si>
  <si>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</si>
  <si>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</si>
  <si>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</si>
  <si>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</si>
  <si>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</si>
  <si>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</si>
  <si>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</si>
  <si>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</si>
  <si>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</si>
  <si>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</si>
  <si>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</si>
  <si>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</si>
  <si>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</si>
  <si>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</si>
  <si>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</si>
  <si>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</si>
  <si>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</si>
  <si>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</si>
  <si>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</si>
  <si>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宮城県石巻市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</si>
  <si>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</si>
  <si>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</si>
  <si>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</si>
  <si>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</si>
  <si>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</si>
  <si>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</si>
  <si>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</si>
  <si>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</si>
  <si>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</si>
  <si>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</si>
  <si>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</si>
  <si>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</si>
  <si>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</si>
  <si>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</si>
  <si>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</si>
  <si>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</si>
  <si>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</si>
  <si>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</si>
  <si>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</si>
  <si>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</si>
  <si>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</si>
  <si>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</si>
  <si>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</si>
  <si>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</si>
  <si>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</si>
  <si>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</si>
  <si>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</si>
  <si>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</si>
  <si>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</si>
  <si>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</si>
  <si>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</si>
  <si>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</si>
  <si>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</si>
  <si>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</si>
  <si>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</si>
  <si>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</si>
  <si>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</si>
  <si>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</si>
  <si>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</si>
  <si>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石巻市水産物地方卸売市場事業特別会計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</si>
  <si>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</si>
  <si>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</si>
  <si>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</si>
  <si>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</si>
  <si>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</si>
  <si>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</si>
  <si>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</si>
  <si>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</si>
  <si>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</si>
  <si>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</si>
  <si>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</si>
  <si>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</si>
  <si>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</si>
  <si>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</si>
  <si>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</si>
  <si>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</si>
  <si>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</si>
  <si>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</si>
  <si>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</si>
  <si>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</si>
  <si>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</si>
  <si>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</si>
  <si>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</si>
  <si>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</si>
  <si>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</si>
  <si>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</si>
  <si>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</si>
  <si>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</si>
  <si>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</si>
  <si>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</si>
  <si>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</si>
  <si>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</si>
  <si>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</si>
  <si>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</si>
  <si>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</si>
  <si>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</si>
  <si>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</si>
  <si>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</si>
  <si>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</si>
  <si>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</si>
  <si>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</si>
  <si>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</si>
  <si>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</si>
  <si>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</si>
  <si>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</si>
  <si>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</si>
  <si>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</si>
  <si>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</si>
  <si>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</si>
  <si>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</si>
  <si>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</si>
  <si>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</si>
  <si>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</si>
  <si>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</si>
  <si>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</si>
  <si>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</si>
  <si>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</si>
  <si>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</si>
  <si>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</si>
  <si>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</si>
  <si>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</si>
  <si>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</si>
  <si>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</si>
  <si>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</si>
  <si>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</si>
  <si>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</si>
  <si>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</si>
  <si>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</si>
  <si>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</si>
  <si>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</si>
  <si>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</si>
  <si>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</si>
  <si>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</si>
  <si>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</si>
  <si>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</si>
  <si>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</si>
  <si>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</si>
  <si>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</si>
  <si>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</si>
  <si>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</si>
  <si>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</si>
  <si>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</si>
  <si>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</si>
  <si>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</si>
  <si>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</si>
  <si>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</si>
  <si>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</si>
  <si>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</si>
  <si>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</si>
  <si>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</si>
  <si>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</si>
  <si>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</si>
  <si>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</si>
  <si>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</si>
  <si>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</si>
  <si>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</si>
  <si>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</si>
  <si>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</si>
  <si>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</si>
  <si>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</si>
  <si>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</si>
  <si>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</si>
  <si>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</si>
  <si>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</si>
  <si>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</si>
  <si>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</si>
  <si>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</si>
  <si>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</si>
  <si>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</si>
  <si>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</si>
  <si>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</si>
  <si>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</si>
  <si>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</si>
  <si>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</si>
  <si>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</si>
  <si>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</si>
  <si>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</si>
  <si>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</si>
  <si>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</si>
  <si>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</si>
  <si>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</si>
  <si>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</si>
  <si>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</si>
  <si>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</si>
  <si>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</si>
  <si>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</si>
  <si>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</si>
  <si>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</si>
  <si>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</si>
  <si>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</si>
  <si>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</si>
  <si>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</si>
  <si>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</si>
  <si>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</si>
  <si>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</si>
  <si>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</si>
  <si>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9.33</t>
  </si>
  <si>
    <t>▲ 15.67</t>
  </si>
  <si>
    <t>▲ 11.81</t>
  </si>
  <si>
    <t>▲ 8.07</t>
  </si>
  <si>
    <t>一般会計</t>
  </si>
  <si>
    <t>石巻市病院事業会計</t>
  </si>
  <si>
    <t>石巻市下水道事業会計</t>
  </si>
  <si>
    <t>石巻市介護保険事業特別会計</t>
  </si>
  <si>
    <t>石巻市国民健康保険事業特別会計</t>
  </si>
  <si>
    <t>石巻市後期高齢者医療特別会計</t>
  </si>
  <si>
    <t>石巻市水産物地方卸売市場事業特別会計</t>
  </si>
  <si>
    <t>その他会計（赤字）</t>
  </si>
  <si>
    <t>その他会計（黒字）</t>
  </si>
  <si>
    <t>R01</t>
    <phoneticPr fontId="5"/>
  </si>
  <si>
    <t>R02</t>
    <phoneticPr fontId="5"/>
  </si>
  <si>
    <t>R03</t>
    <phoneticPr fontId="5"/>
  </si>
  <si>
    <t>R04</t>
    <phoneticPr fontId="5"/>
  </si>
  <si>
    <t>R05</t>
    <phoneticPr fontId="5"/>
  </si>
  <si>
    <t>石巻地域高等教育事業団</t>
    <rPh sb="0" eb="4">
      <t>イシノマキチイキ</t>
    </rPh>
    <rPh sb="4" eb="11">
      <t>コウトウキョウイクジギョウダン</t>
    </rPh>
    <phoneticPr fontId="2"/>
  </si>
  <si>
    <t>石巻市芸術文化振興財団</t>
    <rPh sb="0" eb="11">
      <t>イシノマキシゲイジュツブンカシンコウザイダン</t>
    </rPh>
    <phoneticPr fontId="2"/>
  </si>
  <si>
    <t>石巻地区勤労者福祉サービスセンター</t>
    <rPh sb="0" eb="9">
      <t>イシノマキチクキンロウシャフクシ</t>
    </rPh>
    <phoneticPr fontId="2"/>
  </si>
  <si>
    <t>網地島ライン</t>
    <rPh sb="0" eb="3">
      <t>アジシマ</t>
    </rPh>
    <phoneticPr fontId="2"/>
  </si>
  <si>
    <t>街づくりまんぼう</t>
    <rPh sb="0" eb="1">
      <t>マチ</t>
    </rPh>
    <phoneticPr fontId="2"/>
  </si>
  <si>
    <t>かほく・上品の郷</t>
    <rPh sb="4" eb="6">
      <t>ジョウボン</t>
    </rPh>
    <rPh sb="7" eb="8">
      <t>サト</t>
    </rPh>
    <phoneticPr fontId="2"/>
  </si>
  <si>
    <t>おしかパブリックサービス</t>
  </si>
  <si>
    <t>慶長遣欧使節船協会</t>
    <rPh sb="0" eb="9">
      <t>ケイチョウケンオウシセツセンキョウカイ</t>
    </rPh>
    <phoneticPr fontId="2"/>
  </si>
  <si>
    <t>宮城県市町村職員退職手当組合</t>
  </si>
  <si>
    <t>石巻地区広域行政事務組合</t>
  </si>
  <si>
    <t>宮城県市町村自治振興センター</t>
  </si>
  <si>
    <t>宮城県後期高齢者医療広域連合</t>
  </si>
  <si>
    <t>宮城県後期高齢者医療事業会計</t>
  </si>
  <si>
    <t>石巻地方広域水道企業団</t>
  </si>
  <si>
    <t>市営住宅管理運営基金</t>
    <rPh sb="0" eb="10">
      <t>シエイジュウタクカンリウンエイキキン</t>
    </rPh>
    <phoneticPr fontId="5"/>
  </si>
  <si>
    <t>震災復興基金</t>
    <rPh sb="0" eb="6">
      <t>シンサイフッコウキキン</t>
    </rPh>
    <phoneticPr fontId="2"/>
  </si>
  <si>
    <t>公共施設等管理運営基金</t>
    <rPh sb="0" eb="11">
      <t>コウキョウシセツトウカンリウンエイキキン</t>
    </rPh>
    <phoneticPr fontId="2"/>
  </si>
  <si>
    <t>地域づくり基金</t>
    <rPh sb="0" eb="2">
      <t>チイキ</t>
    </rPh>
    <rPh sb="5" eb="7">
      <t>キキン</t>
    </rPh>
    <phoneticPr fontId="2"/>
  </si>
  <si>
    <t>がんばる石巻応援基金</t>
    <rPh sb="4" eb="6">
      <t>イシノマキ</t>
    </rPh>
    <rPh sb="6" eb="10">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</si>
</sst>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EF91-4EEC-BEDC-11617913AA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305214</c:v>
                </c:pt>
                <c:pt idx="1">
                  <c:v>353308</c:v>
                </c:pt>
                <c:pt idx="2">
                  <c:v>228852</c:v>
                </c:pt>
                <c:pt idx="3">
                  <c:v>96168</c:v>
                </c:pt>
                <c:pt idx="4">
                  <c:v>84610</c:v>
                </c:pt>
              </c:numCache>
            </c:numRef>
          </c:val>
          <c:smooth val="0"/>
          <c:extLst>
            <c:ext xmlns:c16="http://schemas.microsoft.com/office/drawing/2014/chart" uri="{C3380CC4-5D6E-409C-BE32-E72D297353CC}">
              <c16:uniqueId val="{00000001-EF91-4EEC-BEDC-11617913AA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10.67</c:v>
                </c:pt>
                <c:pt idx="1">
                  <c:v>14.34</c:v>
                </c:pt>
                <c:pt idx="2">
                  <c:v>12.46</c:v>
                </c:pt>
                <c:pt idx="3">
                  <c:v>7.56</c:v>
                </c:pt>
                <c:pt idx="4">
                  <c:v>4.26</c:v>
                </c:pt>
              </c:numCache>
            </c:numRef>
          </c:val>
          <c:extLst>
            <c:ext xmlns:c16="http://schemas.microsoft.com/office/drawing/2014/chart" uri="{C3380CC4-5D6E-409C-BE32-E72D297353CC}">
              <c16:uniqueId val="{00000000-1C55-483D-93BA-04CD6E115D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37.28</c:v>
                </c:pt>
                <c:pt idx="1">
                  <c:v>22.84</c:v>
                </c:pt>
                <c:pt idx="2">
                  <c:v>21.34</c:v>
                </c:pt>
                <c:pt idx="3">
                  <c:v>21.8</c:v>
                </c:pt>
                <c:pt idx="4">
                  <c:v>20.34</c:v>
                </c:pt>
              </c:numCache>
            </c:numRef>
          </c:val>
          <c:extLst>
            <c:ext xmlns:c16="http://schemas.microsoft.com/office/drawing/2014/chart" uri="{C3380CC4-5D6E-409C-BE32-E72D297353CC}">
              <c16:uniqueId val="{00000001-1C55-483D-93BA-04CD6E115D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-9.33</c:v>
                </c:pt>
                <c:pt idx="1">
                  <c:v>-15.67</c:v>
                </c:pt>
                <c:pt idx="2">
                  <c:v>27.27</c:v>
                </c:pt>
                <c:pt idx="3">
                  <c:v>-11.81</c:v>
                </c:pt>
                <c:pt idx="4">
                  <c:v>-8.07</c:v>
                </c:pt>
              </c:numCache>
            </c:numRef>
          </c:val>
          <c:smooth val="0"/>
          <c:extLst>
            <c:ext xmlns:c16="http://schemas.microsoft.com/office/drawing/2014/chart" uri="{C3380CC4-5D6E-409C-BE32-E72D297353CC}">
              <c16:uniqueId val="{00000002-1C55-483D-93BA-04CD6E115D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0.56000000000000005</c:v>
                </c:pt>
                <c:pt idx="2">
                  <c:v>#N/A</c:v>
                </c:pt>
                <c:pt idx="3">
                  <c:v>1.74</c:v>
                </c:pt>
                <c:pt idx="4">
                  <c:v>#N/A</c:v>
                </c:pt>
                <c:pt idx="5">
                  <c:v>0.36</c:v>
                </c:pt>
                <c:pt idx="6">
                  <c:v>#N/A</c:v>
                </c:pt>
                <c:pt idx="7">
                  <c:v>0.28000000000000003</c:v>
                </c:pt>
                <c:pt idx="8">
                  <c:v>0</c:v>
                </c:pt>
                <c:pt idx="9">
                  <c:v>0</c:v>
                </c:pt>
              </c:numCache>
            </c:numRef>
          </c:val>
          <c:extLst>
            <c:ext xmlns:c16="http://schemas.microsoft.com/office/drawing/2014/chart" uri="{C3380CC4-5D6E-409C-BE32-E72D297353CC}">
              <c16:uniqueId val="{00000000-84E2-4756-AA39-DE5D98BB02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E2-4756-AA39-DE5D98BB02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E2-4756-AA39-DE5D98BB0225}"/>
            </c:ext>
          </c:extLst>
        </c:ser>
        <c:ser>
          <c:idx val="3"/>
          <c:order val="3"/>
          <c:tx>
            <c:strRef>
              <c:f>データシート!$A$30</c:f>
              <c:strCache>
                <c:ptCount val="1"/>
                <c:pt idx="0">
                  <c:v>石巻市水産物地方卸売市場事業特別会計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E2-4756-AA39-DE5D98BB0225}"/>
            </c:ext>
          </c:extLst>
        </c:ser>
        <c:ser>
          <c:idx val="4"/>
          <c:order val="4"/>
          <c:tx>
            <c:strRef>
              <c:f>データシート!$A$31</c:f>
              <c:strCache>
                <c:ptCount val="1"/>
                <c:pt idx="0">
                  <c:v>石巻市後期高齢者医療特別会計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4-84E2-4756-AA39-DE5D98BB0225}"/>
            </c:ext>
          </c:extLst>
        </c:ser>
        <c:ser>
          <c:idx val="5"/>
          <c:order val="5"/>
          <c:tx>
            <c:strRef>
              <c:f>データシート!$A$32</c:f>
              <c:strCache>
                <c:ptCount val="1"/>
                <c:pt idx="0">
                  <c:v>石巻市国民健康保険事業特別会計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0.12</c:v>
                </c:pt>
                <c:pt idx="4">
                  <c:v>#N/A</c:v>
                </c:pt>
                <c:pt idx="5">
                  <c:v>0.09</c:v>
                </c:pt>
                <c:pt idx="6">
                  <c:v>#N/A</c:v>
                </c:pt>
                <c:pt idx="7">
                  <c:v>0.08</c:v>
                </c:pt>
                <c:pt idx="8">
                  <c:v>#N/A</c:v>
                </c:pt>
                <c:pt idx="9">
                  <c:v>0.11</c:v>
                </c:pt>
              </c:numCache>
            </c:numRef>
          </c:val>
          <c:extLst>
            <c:ext xmlns:c16="http://schemas.microsoft.com/office/drawing/2014/chart" uri="{C3380CC4-5D6E-409C-BE32-E72D297353CC}">
              <c16:uniqueId val="{00000005-84E2-4756-AA39-DE5D98BB0225}"/>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0.57999999999999996</c:v>
                </c:pt>
                <c:pt idx="4">
                  <c:v>#N/A</c:v>
                </c:pt>
                <c:pt idx="5">
                  <c:v>0.93</c:v>
                </c:pt>
                <c:pt idx="6">
                  <c:v>#N/A</c:v>
                </c:pt>
                <c:pt idx="7">
                  <c:v>0.93</c:v>
                </c:pt>
                <c:pt idx="8">
                  <c:v>#N/A</c:v>
                </c:pt>
                <c:pt idx="9">
                  <c:v>0.3</c:v>
                </c:pt>
              </c:numCache>
            </c:numRef>
          </c:val>
          <c:extLst>
            <c:ext xmlns:c16="http://schemas.microsoft.com/office/drawing/2014/chart" uri="{C3380CC4-5D6E-409C-BE32-E72D297353CC}">
              <c16:uniqueId val="{00000006-84E2-4756-AA39-DE5D98BB0225}"/>
            </c:ext>
          </c:extLst>
        </c:ser>
        <c:ser>
          <c:idx val="7"/>
          <c:order val="7"/>
          <c:tx>
            <c:strRef>
              <c:f>データシート!$A$34</c:f>
              <c:strCache>
                <c:ptCount val="1"/>
                <c:pt idx="0">
                  <c:v>石巻市下水道事業会計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1.21</c:v>
                </c:pt>
                <c:pt idx="4">
                  <c:v>#N/A</c:v>
                </c:pt>
                <c:pt idx="5">
                  <c:v>24.11</c:v>
                </c:pt>
                <c:pt idx="6">
                  <c:v>#N/A</c:v>
                </c:pt>
                <c:pt idx="7">
                  <c:v>3.07</c:v>
                </c:pt>
                <c:pt idx="8">
                  <c:v>#N/A</c:v>
                </c:pt>
                <c:pt idx="9">
                  <c:v>1.4</c:v>
                </c:pt>
              </c:numCache>
            </c:numRef>
          </c:val>
          <c:extLst>
            <c:ext xmlns:c16="http://schemas.microsoft.com/office/drawing/2014/chart" uri="{C3380CC4-5D6E-409C-BE32-E72D297353CC}">
              <c16:uniqueId val="{00000007-84E2-4756-AA39-DE5D98BB0225}"/>
            </c:ext>
          </c:extLst>
        </c:ser>
        <c:ser>
          <c:idx val="8"/>
          <c:order val="8"/>
          <c:tx>
            <c:strRef>
              <c:f>データシート!$A$35</c:f>
              <c:strCache>
                <c:ptCount val="1"/>
                <c:pt idx="0">
                  <c:v>石巻市病院事業会計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0.67</c:v>
                </c:pt>
                <c:pt idx="4">
                  <c:v>#N/A</c:v>
                </c:pt>
                <c:pt idx="5">
                  <c:v>1.69</c:v>
                </c:pt>
                <c:pt idx="6">
                  <c:v>#N/A</c:v>
                </c:pt>
                <c:pt idx="7">
                  <c:v>2.13</c:v>
                </c:pt>
                <c:pt idx="8">
                  <c:v>#N/A</c:v>
                </c:pt>
                <c:pt idx="9">
                  <c:v>1.64</c:v>
                </c:pt>
              </c:numCache>
            </c:numRef>
          </c:val>
          <c:extLst>
            <c:ext xmlns:c16="http://schemas.microsoft.com/office/drawing/2014/chart" uri="{C3380CC4-5D6E-409C-BE32-E72D297353CC}">
              <c16:uniqueId val="{00000008-84E2-4756-AA39-DE5D98BB02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10.16</c:v>
                </c:pt>
                <c:pt idx="2">
                  <c:v>#N/A</c:v>
                </c:pt>
                <c:pt idx="3">
                  <c:v>12.59</c:v>
                </c:pt>
                <c:pt idx="4">
                  <c:v>#N/A</c:v>
                </c:pt>
                <c:pt idx="5">
                  <c:v>12.09</c:v>
                </c:pt>
                <c:pt idx="6">
                  <c:v>#N/A</c:v>
                </c:pt>
                <c:pt idx="7">
                  <c:v>7.27</c:v>
                </c:pt>
                <c:pt idx="8">
                  <c:v>#N/A</c:v>
                </c:pt>
                <c:pt idx="9">
                  <c:v>4.26</c:v>
                </c:pt>
              </c:numCache>
            </c:numRef>
          </c:val>
          <c:extLst>
            <c:ext xmlns:c16="http://schemas.microsoft.com/office/drawing/2014/chart" uri="{C3380CC4-5D6E-409C-BE32-E72D297353CC}">
              <c16:uniqueId val="{00000009-84E2-4756-AA39-DE5D98BB02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7302</c:v>
                </c:pt>
                <c:pt idx="5">
                  <c:v>7180</c:v>
                </c:pt>
                <c:pt idx="8">
                  <c:v>6790</c:v>
                </c:pt>
                <c:pt idx="11">
                  <c:v>6294</c:v>
                </c:pt>
                <c:pt idx="14">
                  <c:v>7313</c:v>
                </c:pt>
              </c:numCache>
            </c:numRef>
          </c:val>
          <c:extLst>
            <c:ext xmlns:c16="http://schemas.microsoft.com/office/drawing/2014/chart" uri="{C3380CC4-5D6E-409C-BE32-E72D297353CC}">
              <c16:uniqueId val="{00000000-813D-4B9E-A169-116C7FF33F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3D-4B9E-A169-116C7FF33F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75</c:v>
                </c:pt>
                <c:pt idx="6">
                  <c:v>70</c:v>
                </c:pt>
                <c:pt idx="9">
                  <c:v>49</c:v>
                </c:pt>
                <c:pt idx="12">
                  <c:v>10</c:v>
                </c:pt>
              </c:numCache>
            </c:numRef>
          </c:val>
          <c:extLst>
            <c:ext xmlns:c16="http://schemas.microsoft.com/office/drawing/2014/chart" uri="{C3380CC4-5D6E-409C-BE32-E72D297353CC}">
              <c16:uniqueId val="{00000002-813D-4B9E-A169-116C7FF33F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359</c:v>
                </c:pt>
                <c:pt idx="3">
                  <c:v>389</c:v>
                </c:pt>
                <c:pt idx="6">
                  <c:v>323</c:v>
                </c:pt>
                <c:pt idx="9">
                  <c:v>318</c:v>
                </c:pt>
                <c:pt idx="12">
                  <c:v>297</c:v>
                </c:pt>
              </c:numCache>
            </c:numRef>
          </c:val>
          <c:extLst>
            <c:ext xmlns:c16="http://schemas.microsoft.com/office/drawing/2014/chart" uri="{C3380CC4-5D6E-409C-BE32-E72D297353CC}">
              <c16:uniqueId val="{00000003-813D-4B9E-A169-116C7FF33F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3315</c:v>
                </c:pt>
                <c:pt idx="3">
                  <c:v>3677</c:v>
                </c:pt>
                <c:pt idx="6">
                  <c:v>3991</c:v>
                </c:pt>
                <c:pt idx="9">
                  <c:v>3061</c:v>
                </c:pt>
                <c:pt idx="12">
                  <c:v>1887</c:v>
                </c:pt>
              </c:numCache>
            </c:numRef>
          </c:val>
          <c:extLst>
            <c:ext xmlns:c16="http://schemas.microsoft.com/office/drawing/2014/chart" uri="{C3380CC4-5D6E-409C-BE32-E72D297353CC}">
              <c16:uniqueId val="{00000004-813D-4B9E-A169-116C7FF33F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3D-4B9E-A169-116C7FF33F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3D-4B9E-A169-116C7FF33F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7005</c:v>
                </c:pt>
                <c:pt idx="3">
                  <c:v>5738</c:v>
                </c:pt>
                <c:pt idx="6">
                  <c:v>5995</c:v>
                </c:pt>
                <c:pt idx="9">
                  <c:v>6126</c:v>
                </c:pt>
                <c:pt idx="12">
                  <c:v>6702</c:v>
                </c:pt>
              </c:numCache>
            </c:numRef>
          </c:val>
          <c:extLst>
            <c:ext xmlns:c16="http://schemas.microsoft.com/office/drawing/2014/chart" uri="{C3380CC4-5D6E-409C-BE32-E72D297353CC}">
              <c16:uniqueId val="{00000007-813D-4B9E-A169-116C7FF33F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3390</c:v>
                </c:pt>
                <c:pt idx="2">
                  <c:v>#N/A</c:v>
                </c:pt>
                <c:pt idx="3">
                  <c:v>#N/A</c:v>
                </c:pt>
                <c:pt idx="4">
                  <c:v>2699</c:v>
                </c:pt>
                <c:pt idx="5">
                  <c:v>#N/A</c:v>
                </c:pt>
                <c:pt idx="6">
                  <c:v>#N/A</c:v>
                </c:pt>
                <c:pt idx="7">
                  <c:v>3589</c:v>
                </c:pt>
                <c:pt idx="8">
                  <c:v>#N/A</c:v>
                </c:pt>
                <c:pt idx="9">
                  <c:v>#N/A</c:v>
                </c:pt>
                <c:pt idx="10">
                  <c:v>3260</c:v>
                </c:pt>
                <c:pt idx="11">
                  <c:v>#N/A</c:v>
                </c:pt>
                <c:pt idx="12">
                  <c:v>#N/A</c:v>
                </c:pt>
                <c:pt idx="13">
                  <c:v>1583</c:v>
                </c:pt>
                <c:pt idx="14">
                  <c:v>#N/A</c:v>
                </c:pt>
              </c:numCache>
            </c:numRef>
          </c:val>
          <c:smooth val="0"/>
          <c:extLst>
            <c:ext xmlns:c16="http://schemas.microsoft.com/office/drawing/2014/chart" uri="{C3380CC4-5D6E-409C-BE32-E72D297353CC}">
              <c16:uniqueId val="{00000008-813D-4B9E-A169-116C7FF33F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72070</c:v>
                </c:pt>
                <c:pt idx="5">
                  <c:v>73544</c:v>
                </c:pt>
                <c:pt idx="8">
                  <c:v>72015</c:v>
                </c:pt>
                <c:pt idx="11">
                  <c:v>70259</c:v>
                </c:pt>
                <c:pt idx="14">
                  <c:v>71062</c:v>
                </c:pt>
              </c:numCache>
            </c:numRef>
          </c:val>
          <c:extLst>
            <c:ext xmlns:c16="http://schemas.microsoft.com/office/drawing/2014/chart" uri="{C3380CC4-5D6E-409C-BE32-E72D297353CC}">
              <c16:uniqueId val="{00000000-4344-47AB-8188-051D6505C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21866</c:v>
                </c:pt>
                <c:pt idx="5">
                  <c:v>20754</c:v>
                </c:pt>
                <c:pt idx="8">
                  <c:v>5131</c:v>
                </c:pt>
                <c:pt idx="11">
                  <c:v>4547</c:v>
                </c:pt>
                <c:pt idx="14">
                  <c:v>3707</c:v>
                </c:pt>
              </c:numCache>
            </c:numRef>
          </c:val>
          <c:extLst>
            <c:ext xmlns:c16="http://schemas.microsoft.com/office/drawing/2014/chart" uri="{C3380CC4-5D6E-409C-BE32-E72D297353CC}">
              <c16:uniqueId val="{00000001-4344-47AB-8188-051D6505C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45749</c:v>
                </c:pt>
                <c:pt idx="5">
                  <c:v>39168</c:v>
                </c:pt>
                <c:pt idx="8">
                  <c:v>29493</c:v>
                </c:pt>
                <c:pt idx="11">
                  <c:v>34751</c:v>
                </c:pt>
                <c:pt idx="14">
                  <c:v>33294</c:v>
                </c:pt>
              </c:numCache>
            </c:numRef>
          </c:val>
          <c:extLst>
            <c:ext xmlns:c16="http://schemas.microsoft.com/office/drawing/2014/chart" uri="{C3380CC4-5D6E-409C-BE32-E72D297353CC}">
              <c16:uniqueId val="{00000002-4344-47AB-8188-051D6505C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44-47AB-8188-051D6505C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44-47AB-8188-051D6505C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46</c:v>
                </c:pt>
                <c:pt idx="3">
                  <c:v>54</c:v>
                </c:pt>
                <c:pt idx="6">
                  <c:v>37</c:v>
                </c:pt>
                <c:pt idx="9">
                  <c:v>37</c:v>
                </c:pt>
                <c:pt idx="12">
                  <c:v>0</c:v>
                </c:pt>
              </c:numCache>
            </c:numRef>
          </c:val>
          <c:extLst>
            <c:ext xmlns:c16="http://schemas.microsoft.com/office/drawing/2014/chart" uri="{C3380CC4-5D6E-409C-BE32-E72D297353CC}">
              <c16:uniqueId val="{00000005-4344-47AB-8188-051D6505C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9009</c:v>
                </c:pt>
                <c:pt idx="3">
                  <c:v>8800</c:v>
                </c:pt>
                <c:pt idx="6">
                  <c:v>8401</c:v>
                </c:pt>
                <c:pt idx="9">
                  <c:v>8444</c:v>
                </c:pt>
                <c:pt idx="12">
                  <c:v>8081</c:v>
                </c:pt>
              </c:numCache>
            </c:numRef>
          </c:val>
          <c:extLst>
            <c:ext xmlns:c16="http://schemas.microsoft.com/office/drawing/2014/chart" uri="{C3380CC4-5D6E-409C-BE32-E72D297353CC}">
              <c16:uniqueId val="{00000006-4344-47AB-8188-051D6505C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2225</c:v>
                </c:pt>
                <c:pt idx="3">
                  <c:v>2097</c:v>
                </c:pt>
                <c:pt idx="6">
                  <c:v>1844</c:v>
                </c:pt>
                <c:pt idx="9">
                  <c:v>1666</c:v>
                </c:pt>
                <c:pt idx="12">
                  <c:v>1483</c:v>
                </c:pt>
              </c:numCache>
            </c:numRef>
          </c:val>
          <c:extLst>
            <c:ext xmlns:c16="http://schemas.microsoft.com/office/drawing/2014/chart" uri="{C3380CC4-5D6E-409C-BE32-E72D297353CC}">
              <c16:uniqueId val="{00000007-4344-47AB-8188-051D6505C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37858</c:v>
                </c:pt>
                <c:pt idx="3">
                  <c:v>38575</c:v>
                </c:pt>
                <c:pt idx="6">
                  <c:v>37719</c:v>
                </c:pt>
                <c:pt idx="9">
                  <c:v>37060</c:v>
                </c:pt>
                <c:pt idx="12">
                  <c:v>32555</c:v>
                </c:pt>
              </c:numCache>
            </c:numRef>
          </c:val>
          <c:extLst>
            <c:ext xmlns:c16="http://schemas.microsoft.com/office/drawing/2014/chart" uri="{C3380CC4-5D6E-409C-BE32-E72D297353CC}">
              <c16:uniqueId val="{00000008-4344-47AB-8188-051D6505C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44-47AB-8188-051D6505C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80262</c:v>
                </c:pt>
                <c:pt idx="3">
                  <c:v>84222</c:v>
                </c:pt>
                <c:pt idx="6">
                  <c:v>71655</c:v>
                </c:pt>
                <c:pt idx="9">
                  <c:v>71017</c:v>
                </c:pt>
                <c:pt idx="12">
                  <c:v>70945</c:v>
                </c:pt>
              </c:numCache>
            </c:numRef>
          </c:val>
          <c:extLst>
            <c:ext xmlns:c16="http://schemas.microsoft.com/office/drawing/2014/chart" uri="{C3380CC4-5D6E-409C-BE32-E72D297353CC}">
              <c16:uniqueId val="{0000000A-4344-47AB-8188-051D6505C8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281</c:v>
                </c:pt>
                <c:pt idx="5">
                  <c:v>#N/A</c:v>
                </c:pt>
                <c:pt idx="6">
                  <c:v>#N/A</c:v>
                </c:pt>
                <c:pt idx="7">
                  <c:v>13018</c:v>
                </c:pt>
                <c:pt idx="8">
                  <c:v>#N/A</c:v>
                </c:pt>
                <c:pt idx="9">
                  <c:v>#N/A</c:v>
                </c:pt>
                <c:pt idx="10">
                  <c:v>8667</c:v>
                </c:pt>
                <c:pt idx="11">
                  <c:v>#N/A</c:v>
                </c:pt>
                <c:pt idx="12">
                  <c:v>#N/A</c:v>
                </c:pt>
                <c:pt idx="13">
                  <c:v>5001</c:v>
                </c:pt>
                <c:pt idx="14">
                  <c:v>#N/A</c:v>
                </c:pt>
              </c:numCache>
            </c:numRef>
          </c:val>
          <c:smooth val="0"/>
          <c:extLst>
            <c:ext xmlns:c16="http://schemas.microsoft.com/office/drawing/2014/chart" uri="{C3380CC4-5D6E-409C-BE32-E72D297353CC}">
              <c16:uniqueId val="{0000000B-4344-47AB-8188-051D6505C8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8618</c:v>
                </c:pt>
                <c:pt idx="1">
                  <c:v>8589</c:v>
                </c:pt>
                <c:pt idx="2">
                  <c:v>8141</c:v>
                </c:pt>
              </c:numCache>
            </c:numRef>
          </c:val>
          <c:extLst>
            <c:ext xmlns:c16="http://schemas.microsoft.com/office/drawing/2014/chart" uri="{C3380CC4-5D6E-409C-BE32-E72D297353CC}">
              <c16:uniqueId val="{00000000-0AC8-469D-87E4-6EEC121C72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3851</c:v>
                </c:pt>
                <c:pt idx="1">
                  <c:v>2831</c:v>
                </c:pt>
                <c:pt idx="2">
                  <c:v>1990</c:v>
                </c:pt>
              </c:numCache>
            </c:numRef>
          </c:val>
          <c:extLst>
            <c:ext xmlns:c16="http://schemas.microsoft.com/office/drawing/2014/chart" uri="{C3380CC4-5D6E-409C-BE32-E72D297353CC}">
              <c16:uniqueId val="{00000001-0AC8-469D-87E4-6EEC121C72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19864</c:v>
                </c:pt>
                <c:pt idx="1">
                  <c:v>22877</c:v>
                </c:pt>
                <c:pt idx="2">
                  <c:v>25568</c:v>
                </c:pt>
              </c:numCache>
            </c:numRef>
          </c:val>
          <c:extLst>
            <c:ext xmlns:c16="http://schemas.microsoft.com/office/drawing/2014/chart" uri="{C3380CC4-5D6E-409C-BE32-E72D297353CC}">
              <c16:uniqueId val="{00000002-0AC8-469D-87E4-6EEC121C72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134,711
133,123
554.55
88,142,485
85,767,939
1,706,536
40,021,657
70,945,482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ポイント悪化しており、単年度で見た場合も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ポイント悪化している。これは主に合併特例債の令和元年度発行分の元金償還開始など需要面での悪化によるものである。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他団体と比較すると類似団体平均を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このため、税率見直し・収納率向上等による税収の確保に努める一方、起債発行の抑制等を行い、基準財政需要額の削減を図っていく。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支出面は子育て・高齢者対策等の扶助費や公債費（合併特例債等の元利償還金）が増加する中で、職員定員適正化による人件費の抑制や、下水道事業への補助費の減などにより影響は少く、一方、収入面で普通交付税が大きく増加し数値が改善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年度を除く推移をみると、毎年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％前後となっており、税収等の経常的収入を一層確保するとともに、施設統廃合や起債発行抑制、人件費の更なる抑制等による経常的支出の削減を進める。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58420</xdr:rowOff>
    </xdr:to>
    <xdr:cxnSp macro="">
      <xdr:nvCxnSpPr>
        <xdr:cNvPr id="129" name="直線コネクタ 128"/>
        <xdr:cNvCxnSpPr/>
      </xdr:nvCxnSpPr>
      <xdr:spPr>
        <a:xfrm flipV="1">
          <a:off x="4953000" y="1016762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30"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31" name="直線コネクタ 130"/>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2"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3" name="直線コネクタ 132"/>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72209</xdr:rowOff>
    </xdr:to>
    <xdr:cxnSp macro="">
      <xdr:nvCxnSpPr>
        <xdr:cNvPr id="134" name="直線コネクタ 133"/>
        <xdr:cNvCxnSpPr/>
      </xdr:nvCxnSpPr>
      <xdr:spPr>
        <a:xfrm flipV="1">
          <a:off x="4114800" y="1137412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5" name="財政構造の弾力性平均値テキスト"/>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6" name="フローチャート: 判断 135"/>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166915</xdr:rowOff>
    </xdr:from>
    <xdr:to>
      <xdr:col>19</xdr:col>
      <xdr:colOff>133350</xdr:colOff>
      <xdr:row>66</xdr:row>
      <xdr:rowOff>72209</xdr:rowOff>
    </xdr:to>
    <xdr:cxnSp macro="">
      <xdr:nvCxnSpPr>
        <xdr:cNvPr id="137" name="直線コネクタ 136"/>
        <xdr:cNvCxnSpPr/>
      </xdr:nvCxnSpPr>
      <xdr:spPr>
        <a:xfrm>
          <a:off x="3225800" y="1113971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127181</xdr:rowOff>
    </xdr:from>
    <xdr:to>
      <xdr:col>19</xdr:col>
      <xdr:colOff>184150</xdr:colOff>
      <xdr:row>62</xdr:row>
      <xdr:rowOff>57331</xdr:rowOff>
    </xdr:to>
    <xdr:sp macro="" textlink="">
      <xdr:nvSpPr>
        <xdr:cNvPr id="138" name="フローチャート: 判断 137"/>
        <xdr:cNvSpPr/>
      </xdr:nvSpPr>
      <xdr:spPr>
        <a:xfrm>
          <a:off x="4064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67508</xdr:rowOff>
    </xdr:from>
    <xdr:ext cx="736600" cy="259045"/>
    <xdr:sp macro="" textlink="">
      <xdr:nvSpPr>
        <xdr:cNvPr id="139" name="テキスト ボックス 138"/>
        <xdr:cNvSpPr txBox="1"/>
      </xdr:nvSpPr>
      <xdr:spPr>
        <a:xfrm>
          <a:off x="3733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166915</xdr:rowOff>
    </xdr:from>
    <xdr:to>
      <xdr:col>15</xdr:col>
      <xdr:colOff>82550</xdr:colOff>
      <xdr:row>65</xdr:row>
      <xdr:rowOff>154033</xdr:rowOff>
    </xdr:to>
    <xdr:cxnSp macro="">
      <xdr:nvCxnSpPr>
        <xdr:cNvPr id="140" name="直線コネクタ 139"/>
        <xdr:cNvCxnSpPr/>
      </xdr:nvCxnSpPr>
      <xdr:spPr>
        <a:xfrm flipV="1">
          <a:off x="2336800" y="1113971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29754</xdr:rowOff>
    </xdr:from>
    <xdr:to>
      <xdr:col>15</xdr:col>
      <xdr:colOff>133350</xdr:colOff>
      <xdr:row>60</xdr:row>
      <xdr:rowOff>131354</xdr:rowOff>
    </xdr:to>
    <xdr:sp macro="" textlink="">
      <xdr:nvSpPr>
        <xdr:cNvPr id="141" name="フローチャート: 判断 140"/>
        <xdr:cNvSpPr/>
      </xdr:nvSpPr>
      <xdr:spPr>
        <a:xfrm>
          <a:off x="3175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141531</xdr:rowOff>
    </xdr:from>
    <xdr:ext cx="762000" cy="259045"/>
    <xdr:sp macro="" textlink="">
      <xdr:nvSpPr>
        <xdr:cNvPr id="142" name="テキスト ボックス 141"/>
        <xdr:cNvSpPr txBox="1"/>
      </xdr:nvSpPr>
      <xdr:spPr>
        <a:xfrm>
          <a:off x="2844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154033</xdr:rowOff>
    </xdr:from>
    <xdr:to>
      <xdr:col>11</xdr:col>
      <xdr:colOff>31750</xdr:colOff>
      <xdr:row>66</xdr:row>
      <xdr:rowOff>148046</xdr:rowOff>
    </xdr:to>
    <xdr:cxnSp macro="">
      <xdr:nvCxnSpPr>
        <xdr:cNvPr id="143" name="直線コネクタ 142"/>
        <xdr:cNvCxnSpPr/>
      </xdr:nvCxnSpPr>
      <xdr:spPr>
        <a:xfrm flipV="1">
          <a:off x="1447800" y="1129828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38463</xdr:rowOff>
    </xdr:from>
    <xdr:to>
      <xdr:col>11</xdr:col>
      <xdr:colOff>82550</xdr:colOff>
      <xdr:row>62</xdr:row>
      <xdr:rowOff>140063</xdr:rowOff>
    </xdr:to>
    <xdr:sp macro="" textlink="">
      <xdr:nvSpPr>
        <xdr:cNvPr id="144" name="フローチャート: 判断 143"/>
        <xdr:cNvSpPr/>
      </xdr:nvSpPr>
      <xdr:spPr>
        <a:xfrm>
          <a:off x="2286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150240</xdr:rowOff>
    </xdr:from>
    <xdr:ext cx="762000" cy="259045"/>
    <xdr:sp macro="" textlink="">
      <xdr:nvSpPr>
        <xdr:cNvPr id="145" name="テキスト ボックス 144"/>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6" name="フローチャート: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7" name="テキスト ボックス 14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3" name="楕円 152"/>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4"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21409</xdr:rowOff>
    </xdr:from>
    <xdr:to>
      <xdr:col>19</xdr:col>
      <xdr:colOff>184150</xdr:colOff>
      <xdr:row>66</xdr:row>
      <xdr:rowOff>123009</xdr:rowOff>
    </xdr:to>
    <xdr:sp macro="" textlink="">
      <xdr:nvSpPr>
        <xdr:cNvPr id="155" name="楕円 154"/>
        <xdr:cNvSpPr/>
      </xdr:nvSpPr>
      <xdr:spPr>
        <a:xfrm>
          <a:off x="4064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107786</xdr:rowOff>
    </xdr:from>
    <xdr:ext cx="736600" cy="259045"/>
    <xdr:sp macro="" textlink="">
      <xdr:nvSpPr>
        <xdr:cNvPr id="156" name="テキスト ボックス 155"/>
        <xdr:cNvSpPr txBox="1"/>
      </xdr:nvSpPr>
      <xdr:spPr>
        <a:xfrm>
          <a:off x="3733800" y="1142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116115</xdr:rowOff>
    </xdr:from>
    <xdr:to>
      <xdr:col>15</xdr:col>
      <xdr:colOff>133350</xdr:colOff>
      <xdr:row>65</xdr:row>
      <xdr:rowOff>46265</xdr:rowOff>
    </xdr:to>
    <xdr:sp macro="" textlink="">
      <xdr:nvSpPr>
        <xdr:cNvPr id="157" name="楕円 156"/>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31042</xdr:rowOff>
    </xdr:from>
    <xdr:ext cx="762000" cy="259045"/>
    <xdr:sp macro="" textlink="">
      <xdr:nvSpPr>
        <xdr:cNvPr id="158" name="テキスト ボックス 157"/>
        <xdr:cNvSpPr txBox="1"/>
      </xdr:nvSpPr>
      <xdr:spPr>
        <a:xfrm>
          <a:off x="2844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9" name="楕円 158"/>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60" name="テキスト ボックス 159"/>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97246</xdr:rowOff>
    </xdr:from>
    <xdr:to>
      <xdr:col>7</xdr:col>
      <xdr:colOff>31750</xdr:colOff>
      <xdr:row>67</xdr:row>
      <xdr:rowOff>27396</xdr:rowOff>
    </xdr:to>
    <xdr:sp macro="" textlink="">
      <xdr:nvSpPr>
        <xdr:cNvPr id="161" name="楕円 160"/>
        <xdr:cNvSpPr/>
      </xdr:nvSpPr>
      <xdr:spPr>
        <a:xfrm>
          <a:off x="1397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12173</xdr:rowOff>
    </xdr:from>
    <xdr:ext cx="762000" cy="259045"/>
    <xdr:sp macro="" textlink="">
      <xdr:nvSpPr>
        <xdr:cNvPr id="162" name="テキスト ボックス 161"/>
        <xdr:cNvSpPr txBox="1"/>
      </xdr:nvSpPr>
      <xdr:spPr>
        <a:xfrm>
          <a:off x="1066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新型コロナウイルスワクチン接種費や災害廃棄物処理対策費（福島県沖地震関係分）等の減により減少した。また、人件費については、「職員定員適正化計画」の進捗による人件費の削減等により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上昇や賃金引上げの影響で決算額が増加し、人口も引き続き減少すると見込まれることから、引続き「職員定員適正化計画」等に基づき人員の精査を行うなどし歳出の抑制に努めていくとともに、公共施設の統廃合等を進め、類似団体との差を縮小させ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25112</xdr:rowOff>
    </xdr:from>
    <xdr:to>
      <xdr:col>23</xdr:col>
      <xdr:colOff>133350</xdr:colOff>
      <xdr:row>88</xdr:row>
      <xdr:rowOff>79767</xdr:rowOff>
    </xdr:to>
    <xdr:cxnSp macro="">
      <xdr:nvCxnSpPr>
        <xdr:cNvPr id="194" name="直線コネクタ 193"/>
        <xdr:cNvCxnSpPr/>
      </xdr:nvCxnSpPr>
      <xdr:spPr>
        <a:xfrm flipV="1">
          <a:off x="4953000" y="13741112"/>
          <a:ext cx="0" cy="1426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51844</xdr:rowOff>
    </xdr:from>
    <xdr:ext cx="762000" cy="259045"/>
    <xdr:sp macro="" textlink="">
      <xdr:nvSpPr>
        <xdr:cNvPr id="195" name="人件費・物件費等の状況最小値テキスト"/>
        <xdr:cNvSpPr txBox="1"/>
      </xdr:nvSpPr>
      <xdr:spPr>
        <a:xfrm>
          <a:off x="5041900" y="151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79767</xdr:rowOff>
    </xdr:from>
    <xdr:to>
      <xdr:col>24</xdr:col>
      <xdr:colOff>12700</xdr:colOff>
      <xdr:row>88</xdr:row>
      <xdr:rowOff>79767</xdr:rowOff>
    </xdr:to>
    <xdr:cxnSp macro="">
      <xdr:nvCxnSpPr>
        <xdr:cNvPr id="196" name="直線コネクタ 195"/>
        <xdr:cNvCxnSpPr/>
      </xdr:nvCxnSpPr>
      <xdr:spPr>
        <a:xfrm>
          <a:off x="4864100" y="1516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111489</xdr:rowOff>
    </xdr:from>
    <xdr:ext cx="762000" cy="259045"/>
    <xdr:sp macro="" textlink="">
      <xdr:nvSpPr>
        <xdr:cNvPr id="197" name="人件費・物件費等の状況最大値テキスト"/>
        <xdr:cNvSpPr txBox="1"/>
      </xdr:nvSpPr>
      <xdr:spPr>
        <a:xfrm>
          <a:off x="5041900" y="1348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25112</xdr:rowOff>
    </xdr:from>
    <xdr:to>
      <xdr:col>24</xdr:col>
      <xdr:colOff>12700</xdr:colOff>
      <xdr:row>80</xdr:row>
      <xdr:rowOff>25112</xdr:rowOff>
    </xdr:to>
    <xdr:cxnSp macro="">
      <xdr:nvCxnSpPr>
        <xdr:cNvPr id="198" name="直線コネクタ 197"/>
        <xdr:cNvCxnSpPr/>
      </xdr:nvCxnSpPr>
      <xdr:spPr>
        <a:xfrm>
          <a:off x="4864100" y="1374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79767</xdr:rowOff>
    </xdr:from>
    <xdr:to>
      <xdr:col>23</xdr:col>
      <xdr:colOff>133350</xdr:colOff>
      <xdr:row>89</xdr:row>
      <xdr:rowOff>493</xdr:rowOff>
    </xdr:to>
    <xdr:cxnSp macro="">
      <xdr:nvCxnSpPr>
        <xdr:cNvPr id="199" name="直線コネクタ 198"/>
        <xdr:cNvCxnSpPr/>
      </xdr:nvCxnSpPr>
      <xdr:spPr>
        <a:xfrm flipV="1">
          <a:off x="4114800" y="15167367"/>
          <a:ext cx="8382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113383</xdr:rowOff>
    </xdr:from>
    <xdr:ext cx="762000" cy="259045"/>
    <xdr:sp macro="" textlink="">
      <xdr:nvSpPr>
        <xdr:cNvPr id="200" name="人件費・物件費等の状況平均値テキスト"/>
        <xdr:cNvSpPr txBox="1"/>
      </xdr:nvSpPr>
      <xdr:spPr>
        <a:xfrm>
          <a:off x="5041900" y="14172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96856</xdr:rowOff>
    </xdr:from>
    <xdr:to>
      <xdr:col>23</xdr:col>
      <xdr:colOff>184150</xdr:colOff>
      <xdr:row>84</xdr:row>
      <xdr:rowOff>27006</xdr:rowOff>
    </xdr:to>
    <xdr:sp macro="" textlink="">
      <xdr:nvSpPr>
        <xdr:cNvPr id="201" name="フローチャート: 判断 200"/>
        <xdr:cNvSpPr/>
      </xdr:nvSpPr>
      <xdr:spPr>
        <a:xfrm>
          <a:off x="4902200" y="1432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154139</xdr:rowOff>
    </xdr:from>
    <xdr:to>
      <xdr:col>19</xdr:col>
      <xdr:colOff>133350</xdr:colOff>
      <xdr:row>89</xdr:row>
      <xdr:rowOff>493</xdr:rowOff>
    </xdr:to>
    <xdr:cxnSp macro="">
      <xdr:nvCxnSpPr>
        <xdr:cNvPr id="202" name="直線コネクタ 201"/>
        <xdr:cNvCxnSpPr/>
      </xdr:nvCxnSpPr>
      <xdr:spPr>
        <a:xfrm>
          <a:off x="3225800" y="15241739"/>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81722</xdr:rowOff>
    </xdr:from>
    <xdr:to>
      <xdr:col>19</xdr:col>
      <xdr:colOff>184150</xdr:colOff>
      <xdr:row>84</xdr:row>
      <xdr:rowOff>11872</xdr:rowOff>
    </xdr:to>
    <xdr:sp macro="" textlink="">
      <xdr:nvSpPr>
        <xdr:cNvPr id="203" name="フローチャート: 判断 202"/>
        <xdr:cNvSpPr/>
      </xdr:nvSpPr>
      <xdr:spPr>
        <a:xfrm>
          <a:off x="40640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22049</xdr:rowOff>
    </xdr:from>
    <xdr:ext cx="736600" cy="259045"/>
    <xdr:sp macro="" textlink="">
      <xdr:nvSpPr>
        <xdr:cNvPr id="204" name="テキスト ボックス 203"/>
        <xdr:cNvSpPr txBox="1"/>
      </xdr:nvSpPr>
      <xdr:spPr>
        <a:xfrm>
          <a:off x="3733800" y="1408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154139</xdr:rowOff>
    </xdr:from>
    <xdr:to>
      <xdr:col>15</xdr:col>
      <xdr:colOff>82550</xdr:colOff>
      <xdr:row>88</xdr:row>
      <xdr:rowOff>160155</xdr:rowOff>
    </xdr:to>
    <xdr:cxnSp macro="">
      <xdr:nvCxnSpPr>
        <xdr:cNvPr id="205" name="直線コネクタ 204"/>
        <xdr:cNvCxnSpPr/>
      </xdr:nvCxnSpPr>
      <xdr:spPr>
        <a:xfrm flipV="1">
          <a:off x="2336800" y="15241739"/>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16140</xdr:rowOff>
    </xdr:from>
    <xdr:to>
      <xdr:col>15</xdr:col>
      <xdr:colOff>133350</xdr:colOff>
      <xdr:row>83</xdr:row>
      <xdr:rowOff>117740</xdr:rowOff>
    </xdr:to>
    <xdr:sp macro="" textlink="">
      <xdr:nvSpPr>
        <xdr:cNvPr id="206" name="フローチャート: 判断 205"/>
        <xdr:cNvSpPr/>
      </xdr:nvSpPr>
      <xdr:spPr>
        <a:xfrm>
          <a:off x="3175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127917</xdr:rowOff>
    </xdr:from>
    <xdr:ext cx="762000" cy="259045"/>
    <xdr:sp macro="" textlink="">
      <xdr:nvSpPr>
        <xdr:cNvPr id="207" name="テキスト ボックス 206"/>
        <xdr:cNvSpPr txBox="1"/>
      </xdr:nvSpPr>
      <xdr:spPr>
        <a:xfrm>
          <a:off x="2844800" y="140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11754</xdr:rowOff>
    </xdr:from>
    <xdr:to>
      <xdr:col>11</xdr:col>
      <xdr:colOff>31750</xdr:colOff>
      <xdr:row>88</xdr:row>
      <xdr:rowOff>160155</xdr:rowOff>
    </xdr:to>
    <xdr:cxnSp macro="">
      <xdr:nvCxnSpPr>
        <xdr:cNvPr id="208" name="直線コネクタ 207"/>
        <xdr:cNvCxnSpPr/>
      </xdr:nvCxnSpPr>
      <xdr:spPr>
        <a:xfrm>
          <a:off x="1447800" y="15099354"/>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50774</xdr:rowOff>
    </xdr:from>
    <xdr:to>
      <xdr:col>11</xdr:col>
      <xdr:colOff>82550</xdr:colOff>
      <xdr:row>82</xdr:row>
      <xdr:rowOff>152374</xdr:rowOff>
    </xdr:to>
    <xdr:sp macro="" textlink="">
      <xdr:nvSpPr>
        <xdr:cNvPr id="209" name="フローチャート: 判断 208"/>
        <xdr:cNvSpPr/>
      </xdr:nvSpPr>
      <xdr:spPr>
        <a:xfrm>
          <a:off x="2286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162551</xdr:rowOff>
    </xdr:from>
    <xdr:ext cx="762000" cy="259045"/>
    <xdr:sp macro="" textlink="">
      <xdr:nvSpPr>
        <xdr:cNvPr id="210" name="テキスト ボックス 209"/>
        <xdr:cNvSpPr txBox="1"/>
      </xdr:nvSpPr>
      <xdr:spPr>
        <a:xfrm>
          <a:off x="1955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102298</xdr:rowOff>
    </xdr:from>
    <xdr:to>
      <xdr:col>7</xdr:col>
      <xdr:colOff>31750</xdr:colOff>
      <xdr:row>82</xdr:row>
      <xdr:rowOff>32448</xdr:rowOff>
    </xdr:to>
    <xdr:sp macro="" textlink="">
      <xdr:nvSpPr>
        <xdr:cNvPr id="211" name="フローチャート: 判断 210"/>
        <xdr:cNvSpPr/>
      </xdr:nvSpPr>
      <xdr:spPr>
        <a:xfrm>
          <a:off x="1397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42625</xdr:rowOff>
    </xdr:from>
    <xdr:ext cx="762000" cy="259045"/>
    <xdr:sp macro="" textlink="">
      <xdr:nvSpPr>
        <xdr:cNvPr id="212" name="テキスト ボックス 211"/>
        <xdr:cNvSpPr txBox="1"/>
      </xdr:nvSpPr>
      <xdr:spPr>
        <a:xfrm>
          <a:off x="1066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28967</xdr:rowOff>
    </xdr:from>
    <xdr:to>
      <xdr:col>23</xdr:col>
      <xdr:colOff>184150</xdr:colOff>
      <xdr:row>88</xdr:row>
      <xdr:rowOff>130567</xdr:rowOff>
    </xdr:to>
    <xdr:sp macro="" textlink="">
      <xdr:nvSpPr>
        <xdr:cNvPr id="218" name="楕円 217"/>
        <xdr:cNvSpPr/>
      </xdr:nvSpPr>
      <xdr:spPr>
        <a:xfrm>
          <a:off x="4902200" y="151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96294</xdr:rowOff>
    </xdr:from>
    <xdr:ext cx="762000" cy="259045"/>
    <xdr:sp macro="" textlink="">
      <xdr:nvSpPr>
        <xdr:cNvPr id="219" name="人件費・物件費等の状況該当値テキスト"/>
        <xdr:cNvSpPr txBox="1"/>
      </xdr:nvSpPr>
      <xdr:spPr>
        <a:xfrm>
          <a:off x="5041900" y="1501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121143</xdr:rowOff>
    </xdr:from>
    <xdr:to>
      <xdr:col>19</xdr:col>
      <xdr:colOff>184150</xdr:colOff>
      <xdr:row>89</xdr:row>
      <xdr:rowOff>51293</xdr:rowOff>
    </xdr:to>
    <xdr:sp macro="" textlink="">
      <xdr:nvSpPr>
        <xdr:cNvPr id="220" name="楕円 219"/>
        <xdr:cNvSpPr/>
      </xdr:nvSpPr>
      <xdr:spPr>
        <a:xfrm>
          <a:off x="4064000" y="152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36070</xdr:rowOff>
    </xdr:from>
    <xdr:ext cx="736600" cy="259045"/>
    <xdr:sp macro="" textlink="">
      <xdr:nvSpPr>
        <xdr:cNvPr id="221" name="テキスト ボックス 220"/>
        <xdr:cNvSpPr txBox="1"/>
      </xdr:nvSpPr>
      <xdr:spPr>
        <a:xfrm>
          <a:off x="3733800" y="1529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103339</xdr:rowOff>
    </xdr:from>
    <xdr:to>
      <xdr:col>15</xdr:col>
      <xdr:colOff>133350</xdr:colOff>
      <xdr:row>89</xdr:row>
      <xdr:rowOff>33489</xdr:rowOff>
    </xdr:to>
    <xdr:sp macro="" textlink="">
      <xdr:nvSpPr>
        <xdr:cNvPr id="222" name="楕円 221"/>
        <xdr:cNvSpPr/>
      </xdr:nvSpPr>
      <xdr:spPr>
        <a:xfrm>
          <a:off x="3175000" y="151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18266</xdr:rowOff>
    </xdr:from>
    <xdr:ext cx="762000" cy="259045"/>
    <xdr:sp macro="" textlink="">
      <xdr:nvSpPr>
        <xdr:cNvPr id="223" name="テキスト ボックス 222"/>
        <xdr:cNvSpPr txBox="1"/>
      </xdr:nvSpPr>
      <xdr:spPr>
        <a:xfrm>
          <a:off x="2844800" y="1527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109355</xdr:rowOff>
    </xdr:from>
    <xdr:to>
      <xdr:col>11</xdr:col>
      <xdr:colOff>82550</xdr:colOff>
      <xdr:row>89</xdr:row>
      <xdr:rowOff>39505</xdr:rowOff>
    </xdr:to>
    <xdr:sp macro="" textlink="">
      <xdr:nvSpPr>
        <xdr:cNvPr id="224" name="楕円 223"/>
        <xdr:cNvSpPr/>
      </xdr:nvSpPr>
      <xdr:spPr>
        <a:xfrm>
          <a:off x="22860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24282</xdr:rowOff>
    </xdr:from>
    <xdr:ext cx="762000" cy="259045"/>
    <xdr:sp macro="" textlink="">
      <xdr:nvSpPr>
        <xdr:cNvPr id="225" name="テキスト ボックス 224"/>
        <xdr:cNvSpPr txBox="1"/>
      </xdr:nvSpPr>
      <xdr:spPr>
        <a:xfrm>
          <a:off x="1955800" y="15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132404</xdr:rowOff>
    </xdr:from>
    <xdr:to>
      <xdr:col>7</xdr:col>
      <xdr:colOff>31750</xdr:colOff>
      <xdr:row>88</xdr:row>
      <xdr:rowOff>62554</xdr:rowOff>
    </xdr:to>
    <xdr:sp macro="" textlink="">
      <xdr:nvSpPr>
        <xdr:cNvPr id="226" name="楕円 225"/>
        <xdr:cNvSpPr/>
      </xdr:nvSpPr>
      <xdr:spPr>
        <a:xfrm>
          <a:off x="1397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47331</xdr:rowOff>
    </xdr:from>
    <xdr:ext cx="762000" cy="259045"/>
    <xdr:sp macro="" textlink="">
      <xdr:nvSpPr>
        <xdr:cNvPr id="227" name="テキスト ボックス 226"/>
        <xdr:cNvSpPr txBox="1"/>
      </xdr:nvSpPr>
      <xdr:spPr>
        <a:xfrm>
          <a:off x="1066800" y="151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実施済の給与削減計画により類似団体の中でも低い水準にあり、引き続き縮減に努めていく。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6" name="直線コネクタ 255"/>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32809</xdr:rowOff>
    </xdr:to>
    <xdr:cxnSp macro="">
      <xdr:nvCxnSpPr>
        <xdr:cNvPr id="261" name="直線コネクタ 260"/>
        <xdr:cNvCxnSpPr/>
      </xdr:nvCxnSpPr>
      <xdr:spPr>
        <a:xfrm>
          <a:off x="16179800" y="142631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2"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64" name="直線コネクタ 263"/>
        <xdr:cNvCxnSpPr/>
      </xdr:nvCxnSpPr>
      <xdr:spPr>
        <a:xfrm>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5" name="フローチャート: 判断 264"/>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6" name="テキスト ボックス 26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82550</xdr:rowOff>
    </xdr:to>
    <xdr:cxnSp macro="">
      <xdr:nvCxnSpPr>
        <xdr:cNvPr id="267" name="直線コネクタ 266"/>
        <xdr:cNvCxnSpPr/>
      </xdr:nvCxnSpPr>
      <xdr:spPr>
        <a:xfrm flipV="1">
          <a:off x="14401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8" name="フローチャート: 判断 267"/>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9" name="テキスト ボックス 26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82550</xdr:rowOff>
    </xdr:to>
    <xdr:cxnSp macro="">
      <xdr:nvCxnSpPr>
        <xdr:cNvPr id="270" name="直線コネクタ 269"/>
        <xdr:cNvCxnSpPr/>
      </xdr:nvCxnSpPr>
      <xdr:spPr>
        <a:xfrm>
          <a:off x="13512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71" name="フローチャート: 判断 270"/>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2" name="テキスト ボックス 271"/>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73" name="フローチャート: 判断 272"/>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4" name="テキスト ボックス 273"/>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80" name="楕円 279"/>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1"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2" name="楕円 281"/>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3" name="テキスト ボックス 282"/>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8" name="楕円 287"/>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9" name="テキスト ボックス 288"/>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市の面積が広大であることもあり、類似団体と比較して支所等を多く配置しなければならないことや、復旧・復興事業の推進のため、退職者の再任用や任期付職員の採用を進めていた関係上、平均を約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職員定員適正化計画」に基づき、退職・採用及び職員の適正な配置を進めていることから、類似団体平均との差は徐々に縮小傾向となっている。今後も、同計画に沿って職員数の適正化を行い、類似団体平均との差を縮小させ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20574</xdr:rowOff>
    </xdr:from>
    <xdr:to>
      <xdr:col>81</xdr:col>
      <xdr:colOff>44450</xdr:colOff>
      <xdr:row>66</xdr:row>
      <xdr:rowOff>68072</xdr:rowOff>
    </xdr:to>
    <xdr:cxnSp macro="">
      <xdr:nvCxnSpPr>
        <xdr:cNvPr id="317" name="直線コネクタ 316"/>
        <xdr:cNvCxnSpPr/>
      </xdr:nvCxnSpPr>
      <xdr:spPr>
        <a:xfrm flipV="1">
          <a:off x="17018000" y="1030757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40149</xdr:rowOff>
    </xdr:from>
    <xdr:ext cx="762000" cy="259045"/>
    <xdr:sp macro="" textlink="">
      <xdr:nvSpPr>
        <xdr:cNvPr id="318" name="定員管理の状況最小値テキスト"/>
        <xdr:cNvSpPr txBox="1"/>
      </xdr:nvSpPr>
      <xdr:spPr>
        <a:xfrm>
          <a:off x="17106900" y="113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68072</xdr:rowOff>
    </xdr:from>
    <xdr:to>
      <xdr:col>81</xdr:col>
      <xdr:colOff>133350</xdr:colOff>
      <xdr:row>66</xdr:row>
      <xdr:rowOff>68072</xdr:rowOff>
    </xdr:to>
    <xdr:cxnSp macro="">
      <xdr:nvCxnSpPr>
        <xdr:cNvPr id="319" name="直線コネクタ 318"/>
        <xdr:cNvCxnSpPr/>
      </xdr:nvCxnSpPr>
      <xdr:spPr>
        <a:xfrm>
          <a:off x="16929100" y="113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106951</xdr:rowOff>
    </xdr:from>
    <xdr:ext cx="762000" cy="259045"/>
    <xdr:sp macro="" textlink="">
      <xdr:nvSpPr>
        <xdr:cNvPr id="320" name="定員管理の状況最大値テキスト"/>
        <xdr:cNvSpPr txBox="1"/>
      </xdr:nvSpPr>
      <xdr:spPr>
        <a:xfrm>
          <a:off x="17106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20574</xdr:rowOff>
    </xdr:from>
    <xdr:to>
      <xdr:col>81</xdr:col>
      <xdr:colOff>133350</xdr:colOff>
      <xdr:row>60</xdr:row>
      <xdr:rowOff>20574</xdr:rowOff>
    </xdr:to>
    <xdr:cxnSp macro="">
      <xdr:nvCxnSpPr>
        <xdr:cNvPr id="321" name="直線コネクタ 320"/>
        <xdr:cNvCxnSpPr/>
      </xdr:nvCxnSpPr>
      <xdr:spPr>
        <a:xfrm>
          <a:off x="16929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68072</xdr:rowOff>
    </xdr:from>
    <xdr:to>
      <xdr:col>81</xdr:col>
      <xdr:colOff>44450</xdr:colOff>
      <xdr:row>66</xdr:row>
      <xdr:rowOff>135636</xdr:rowOff>
    </xdr:to>
    <xdr:cxnSp macro="">
      <xdr:nvCxnSpPr>
        <xdr:cNvPr id="322" name="直線コネクタ 321"/>
        <xdr:cNvCxnSpPr/>
      </xdr:nvCxnSpPr>
      <xdr:spPr>
        <a:xfrm flipV="1">
          <a:off x="16179800" y="113837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109110</xdr:rowOff>
    </xdr:from>
    <xdr:ext cx="762000" cy="259045"/>
    <xdr:sp macro="" textlink="">
      <xdr:nvSpPr>
        <xdr:cNvPr id="323" name="定員管理の状況平均値テキスト"/>
        <xdr:cNvSpPr txBox="1"/>
      </xdr:nvSpPr>
      <xdr:spPr>
        <a:xfrm>
          <a:off x="17106900" y="10567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92583</xdr:rowOff>
    </xdr:from>
    <xdr:to>
      <xdr:col>81</xdr:col>
      <xdr:colOff>95250</xdr:colOff>
      <xdr:row>63</xdr:row>
      <xdr:rowOff>22733</xdr:rowOff>
    </xdr:to>
    <xdr:sp macro="" textlink="">
      <xdr:nvSpPr>
        <xdr:cNvPr id="324" name="フローチャート: 判断 323"/>
        <xdr:cNvSpPr/>
      </xdr:nvSpPr>
      <xdr:spPr>
        <a:xfrm>
          <a:off x="16967200" y="1072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135636</xdr:rowOff>
    </xdr:from>
    <xdr:to>
      <xdr:col>77</xdr:col>
      <xdr:colOff>44450</xdr:colOff>
      <xdr:row>67</xdr:row>
      <xdr:rowOff>12446</xdr:rowOff>
    </xdr:to>
    <xdr:cxnSp macro="">
      <xdr:nvCxnSpPr>
        <xdr:cNvPr id="325" name="直線コネクタ 324"/>
        <xdr:cNvCxnSpPr/>
      </xdr:nvCxnSpPr>
      <xdr:spPr>
        <a:xfrm flipV="1">
          <a:off x="15290800" y="11451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70866</xdr:rowOff>
    </xdr:from>
    <xdr:to>
      <xdr:col>77</xdr:col>
      <xdr:colOff>95250</xdr:colOff>
      <xdr:row>63</xdr:row>
      <xdr:rowOff>1016</xdr:rowOff>
    </xdr:to>
    <xdr:sp macro="" textlink="">
      <xdr:nvSpPr>
        <xdr:cNvPr id="326" name="フローチャート: 判断 325"/>
        <xdr:cNvSpPr/>
      </xdr:nvSpPr>
      <xdr:spPr>
        <a:xfrm>
          <a:off x="16129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11193</xdr:rowOff>
    </xdr:from>
    <xdr:ext cx="736600" cy="259045"/>
    <xdr:sp macro="" textlink="">
      <xdr:nvSpPr>
        <xdr:cNvPr id="327" name="テキスト ボックス 326"/>
        <xdr:cNvSpPr txBox="1"/>
      </xdr:nvSpPr>
      <xdr:spPr>
        <a:xfrm>
          <a:off x="15798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147701</xdr:rowOff>
    </xdr:from>
    <xdr:to>
      <xdr:col>72</xdr:col>
      <xdr:colOff>203200</xdr:colOff>
      <xdr:row>67</xdr:row>
      <xdr:rowOff>12446</xdr:rowOff>
    </xdr:to>
    <xdr:cxnSp macro="">
      <xdr:nvCxnSpPr>
        <xdr:cNvPr id="328" name="直線コネクタ 327"/>
        <xdr:cNvCxnSpPr/>
      </xdr:nvCxnSpPr>
      <xdr:spPr>
        <a:xfrm>
          <a:off x="14401800" y="114634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63627</xdr:rowOff>
    </xdr:from>
    <xdr:to>
      <xdr:col>73</xdr:col>
      <xdr:colOff>44450</xdr:colOff>
      <xdr:row>62</xdr:row>
      <xdr:rowOff>165227</xdr:rowOff>
    </xdr:to>
    <xdr:sp macro="" textlink="">
      <xdr:nvSpPr>
        <xdr:cNvPr id="329" name="フローチャート: 判断 328"/>
        <xdr:cNvSpPr/>
      </xdr:nvSpPr>
      <xdr:spPr>
        <a:xfrm>
          <a:off x="152400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3954</xdr:rowOff>
    </xdr:from>
    <xdr:ext cx="762000" cy="259045"/>
    <xdr:sp macro="" textlink="">
      <xdr:nvSpPr>
        <xdr:cNvPr id="330" name="テキスト ボックス 329"/>
        <xdr:cNvSpPr txBox="1"/>
      </xdr:nvSpPr>
      <xdr:spPr>
        <a:xfrm>
          <a:off x="14909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147701</xdr:rowOff>
    </xdr:from>
    <xdr:to>
      <xdr:col>68</xdr:col>
      <xdr:colOff>152400</xdr:colOff>
      <xdr:row>67</xdr:row>
      <xdr:rowOff>106553</xdr:rowOff>
    </xdr:to>
    <xdr:cxnSp macro="">
      <xdr:nvCxnSpPr>
        <xdr:cNvPr id="331" name="直線コネクタ 330"/>
        <xdr:cNvCxnSpPr/>
      </xdr:nvCxnSpPr>
      <xdr:spPr>
        <a:xfrm flipV="1">
          <a:off x="13512800" y="1146340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5715</xdr:rowOff>
    </xdr:from>
    <xdr:to>
      <xdr:col>68</xdr:col>
      <xdr:colOff>203200</xdr:colOff>
      <xdr:row>62</xdr:row>
      <xdr:rowOff>107315</xdr:rowOff>
    </xdr:to>
    <xdr:sp macro="" textlink="">
      <xdr:nvSpPr>
        <xdr:cNvPr id="332" name="フローチャート: 判断 331"/>
        <xdr:cNvSpPr/>
      </xdr:nvSpPr>
      <xdr:spPr>
        <a:xfrm>
          <a:off x="14351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117492</xdr:rowOff>
    </xdr:from>
    <xdr:ext cx="762000" cy="259045"/>
    <xdr:sp macro="" textlink="">
      <xdr:nvSpPr>
        <xdr:cNvPr id="333" name="テキスト ボックス 332"/>
        <xdr:cNvSpPr txBox="1"/>
      </xdr:nvSpPr>
      <xdr:spPr>
        <a:xfrm>
          <a:off x="14020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32258</xdr:rowOff>
    </xdr:from>
    <xdr:to>
      <xdr:col>64</xdr:col>
      <xdr:colOff>152400</xdr:colOff>
      <xdr:row>62</xdr:row>
      <xdr:rowOff>133858</xdr:rowOff>
    </xdr:to>
    <xdr:sp macro="" textlink="">
      <xdr:nvSpPr>
        <xdr:cNvPr id="334" name="フローチャート: 判断 333"/>
        <xdr:cNvSpPr/>
      </xdr:nvSpPr>
      <xdr:spPr>
        <a:xfrm>
          <a:off x="13462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144035</xdr:rowOff>
    </xdr:from>
    <xdr:ext cx="762000" cy="259045"/>
    <xdr:sp macro="" textlink="">
      <xdr:nvSpPr>
        <xdr:cNvPr id="335" name="テキスト ボックス 334"/>
        <xdr:cNvSpPr txBox="1"/>
      </xdr:nvSpPr>
      <xdr:spPr>
        <a:xfrm>
          <a:off x="13131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17272</xdr:rowOff>
    </xdr:from>
    <xdr:to>
      <xdr:col>81</xdr:col>
      <xdr:colOff>95250</xdr:colOff>
      <xdr:row>66</xdr:row>
      <xdr:rowOff>118872</xdr:rowOff>
    </xdr:to>
    <xdr:sp macro="" textlink="">
      <xdr:nvSpPr>
        <xdr:cNvPr id="341" name="楕円 340"/>
        <xdr:cNvSpPr/>
      </xdr:nvSpPr>
      <xdr:spPr>
        <a:xfrm>
          <a:off x="16967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84599</xdr:rowOff>
    </xdr:from>
    <xdr:ext cx="762000" cy="259045"/>
    <xdr:sp macro="" textlink="">
      <xdr:nvSpPr>
        <xdr:cNvPr id="342" name="定員管理の状況該当値テキスト"/>
        <xdr:cNvSpPr txBox="1"/>
      </xdr:nvSpPr>
      <xdr:spPr>
        <a:xfrm>
          <a:off x="17106900" y="1122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84836</xdr:rowOff>
    </xdr:from>
    <xdr:to>
      <xdr:col>77</xdr:col>
      <xdr:colOff>95250</xdr:colOff>
      <xdr:row>67</xdr:row>
      <xdr:rowOff>14986</xdr:rowOff>
    </xdr:to>
    <xdr:sp macro="" textlink="">
      <xdr:nvSpPr>
        <xdr:cNvPr id="343" name="楕円 342"/>
        <xdr:cNvSpPr/>
      </xdr:nvSpPr>
      <xdr:spPr>
        <a:xfrm>
          <a:off x="16129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171213</xdr:rowOff>
    </xdr:from>
    <xdr:ext cx="736600" cy="259045"/>
    <xdr:sp macro="" textlink="">
      <xdr:nvSpPr>
        <xdr:cNvPr id="344" name="テキスト ボックス 343"/>
        <xdr:cNvSpPr txBox="1"/>
      </xdr:nvSpPr>
      <xdr:spPr>
        <a:xfrm>
          <a:off x="15798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133096</xdr:rowOff>
    </xdr:from>
    <xdr:to>
      <xdr:col>73</xdr:col>
      <xdr:colOff>44450</xdr:colOff>
      <xdr:row>67</xdr:row>
      <xdr:rowOff>63246</xdr:rowOff>
    </xdr:to>
    <xdr:sp macro="" textlink="">
      <xdr:nvSpPr>
        <xdr:cNvPr id="345" name="楕円 344"/>
        <xdr:cNvSpPr/>
      </xdr:nvSpPr>
      <xdr:spPr>
        <a:xfrm>
          <a:off x="15240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48023</xdr:rowOff>
    </xdr:from>
    <xdr:ext cx="762000" cy="259045"/>
    <xdr:sp macro="" textlink="">
      <xdr:nvSpPr>
        <xdr:cNvPr id="346" name="テキスト ボックス 345"/>
        <xdr:cNvSpPr txBox="1"/>
      </xdr:nvSpPr>
      <xdr:spPr>
        <a:xfrm>
          <a:off x="14909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96901</xdr:rowOff>
    </xdr:from>
    <xdr:to>
      <xdr:col>68</xdr:col>
      <xdr:colOff>203200</xdr:colOff>
      <xdr:row>67</xdr:row>
      <xdr:rowOff>27051</xdr:rowOff>
    </xdr:to>
    <xdr:sp macro="" textlink="">
      <xdr:nvSpPr>
        <xdr:cNvPr id="347" name="楕円 346"/>
        <xdr:cNvSpPr/>
      </xdr:nvSpPr>
      <xdr:spPr>
        <a:xfrm>
          <a:off x="14351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11828</xdr:rowOff>
    </xdr:from>
    <xdr:ext cx="762000" cy="259045"/>
    <xdr:sp macro="" textlink="">
      <xdr:nvSpPr>
        <xdr:cNvPr id="348" name="テキスト ボックス 347"/>
        <xdr:cNvSpPr txBox="1"/>
      </xdr:nvSpPr>
      <xdr:spPr>
        <a:xfrm>
          <a:off x="14020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55753</xdr:rowOff>
    </xdr:from>
    <xdr:to>
      <xdr:col>64</xdr:col>
      <xdr:colOff>152400</xdr:colOff>
      <xdr:row>67</xdr:row>
      <xdr:rowOff>157353</xdr:rowOff>
    </xdr:to>
    <xdr:sp macro="" textlink="">
      <xdr:nvSpPr>
        <xdr:cNvPr id="349" name="楕円 348"/>
        <xdr:cNvSpPr/>
      </xdr:nvSpPr>
      <xdr:spPr>
        <a:xfrm>
          <a:off x="13462000" y="115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142130</xdr:rowOff>
    </xdr:from>
    <xdr:ext cx="762000" cy="259045"/>
    <xdr:sp macro="" textlink="">
      <xdr:nvSpPr>
        <xdr:cNvPr id="350" name="テキスト ボックス 349"/>
        <xdr:cNvSpPr txBox="1"/>
      </xdr:nvSpPr>
      <xdr:spPr>
        <a:xfrm>
          <a:off x="13131800" y="1162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改善しているが、これは分子を構成する「公営企業に要する経費の財源とする地方債の償還に充てたと認められる繰入金」が、比率算定に影響する令和２年度と比べて減少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元利償還金の額」は増加傾向に転じており、依然として類似団体と比較すると高い状況にあることから、施設の統廃合推進や、緊急度・住民ニーズを的確に把握した施策展開で、起債に頼ら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43</xdr:row>
      <xdr:rowOff>55033</xdr:rowOff>
    </xdr:to>
    <xdr:cxnSp macro="">
      <xdr:nvCxnSpPr>
        <xdr:cNvPr id="384" name="直線コネクタ 383"/>
        <xdr:cNvCxnSpPr/>
      </xdr:nvCxnSpPr>
      <xdr:spPr>
        <a:xfrm flipV="1">
          <a:off x="16179800" y="727992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81845</xdr:rowOff>
    </xdr:to>
    <xdr:cxnSp macro="">
      <xdr:nvCxnSpPr>
        <xdr:cNvPr id="387" name="直線コネクタ 386"/>
        <xdr:cNvCxnSpPr/>
      </xdr:nvCxnSpPr>
      <xdr:spPr>
        <a:xfrm flipV="1">
          <a:off x="15290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81845</xdr:rowOff>
    </xdr:to>
    <xdr:cxnSp macro="">
      <xdr:nvCxnSpPr>
        <xdr:cNvPr id="390" name="直線コネクタ 389"/>
        <xdr:cNvCxnSpPr/>
      </xdr:nvCxnSpPr>
      <xdr:spPr>
        <a:xfrm>
          <a:off x="14401800" y="740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43</xdr:row>
      <xdr:rowOff>55033</xdr:rowOff>
    </xdr:to>
    <xdr:cxnSp macro="">
      <xdr:nvCxnSpPr>
        <xdr:cNvPr id="393" name="直線コネクタ 392"/>
        <xdr:cNvCxnSpPr/>
      </xdr:nvCxnSpPr>
      <xdr:spPr>
        <a:xfrm flipV="1">
          <a:off x="13512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403" name="楕円 402"/>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404"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5" name="楕円 404"/>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6" name="テキスト ボックス 405"/>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07" name="楕円 406"/>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08" name="テキスト ボックス 407"/>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9" name="楕円 408"/>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10" name="テキスト ボックス 409"/>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1" name="楕円 410"/>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2" name="テキスト ボックス 411"/>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下水道事業会計における復興交付金事業の終了による資本的収支への繰出額の減少により公営企業債等繰入見込額が令和４年度と比較して減少したことなどにより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引続き地方債発行の抑制を図るとともに、行財政運営の見直しを的確に行いながら、健全な財政運営に努めていく。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167428</xdr:rowOff>
    </xdr:from>
    <xdr:to>
      <xdr:col>81</xdr:col>
      <xdr:colOff>44450</xdr:colOff>
      <xdr:row>15</xdr:row>
      <xdr:rowOff>143440</xdr:rowOff>
    </xdr:to>
    <xdr:cxnSp macro="">
      <xdr:nvCxnSpPr>
        <xdr:cNvPr id="446" name="直線コネクタ 445"/>
        <xdr:cNvCxnSpPr/>
      </xdr:nvCxnSpPr>
      <xdr:spPr>
        <a:xfrm flipV="1">
          <a:off x="16179800" y="2567728"/>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143440</xdr:rowOff>
    </xdr:from>
    <xdr:to>
      <xdr:col>77</xdr:col>
      <xdr:colOff>44450</xdr:colOff>
      <xdr:row>16</xdr:row>
      <xdr:rowOff>134197</xdr:rowOff>
    </xdr:to>
    <xdr:cxnSp macro="">
      <xdr:nvCxnSpPr>
        <xdr:cNvPr id="449" name="直線コネクタ 448"/>
        <xdr:cNvCxnSpPr/>
      </xdr:nvCxnSpPr>
      <xdr:spPr>
        <a:xfrm flipV="1">
          <a:off x="15290800" y="2715190"/>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152541</xdr:rowOff>
    </xdr:from>
    <xdr:to>
      <xdr:col>72</xdr:col>
      <xdr:colOff>203200</xdr:colOff>
      <xdr:row>16</xdr:row>
      <xdr:rowOff>134197</xdr:rowOff>
    </xdr:to>
    <xdr:cxnSp macro="">
      <xdr:nvCxnSpPr>
        <xdr:cNvPr id="452" name="直線コネクタ 451"/>
        <xdr:cNvCxnSpPr/>
      </xdr:nvCxnSpPr>
      <xdr:spPr>
        <a:xfrm>
          <a:off x="14401800" y="238139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5" name="フローチャート: 判断 454"/>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85036</xdr:rowOff>
    </xdr:from>
    <xdr:ext cx="762000" cy="259045"/>
    <xdr:sp macro="" textlink="">
      <xdr:nvSpPr>
        <xdr:cNvPr id="456" name="テキスト ボックス 455"/>
        <xdr:cNvSpPr txBox="1"/>
      </xdr:nvSpPr>
      <xdr:spPr>
        <a:xfrm>
          <a:off x="14020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7" name="フローチャート: 判断 456"/>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8" name="テキスト ボックス 457"/>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64" name="楕円 463"/>
        <xdr:cNvSpPr/>
      </xdr:nvSpPr>
      <xdr:spPr>
        <a:xfrm>
          <a:off x="169672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88705</xdr:rowOff>
    </xdr:from>
    <xdr:ext cx="762000" cy="259045"/>
    <xdr:sp macro="" textlink="">
      <xdr:nvSpPr>
        <xdr:cNvPr id="465" name="将来負担の状況該当値テキスト"/>
        <xdr:cNvSpPr txBox="1"/>
      </xdr:nvSpPr>
      <xdr:spPr>
        <a:xfrm>
          <a:off x="17106900" y="248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92640</xdr:rowOff>
    </xdr:from>
    <xdr:to>
      <xdr:col>77</xdr:col>
      <xdr:colOff>95250</xdr:colOff>
      <xdr:row>16</xdr:row>
      <xdr:rowOff>22790</xdr:rowOff>
    </xdr:to>
    <xdr:sp macro="" textlink="">
      <xdr:nvSpPr>
        <xdr:cNvPr id="466" name="楕円 465"/>
        <xdr:cNvSpPr/>
      </xdr:nvSpPr>
      <xdr:spPr>
        <a:xfrm>
          <a:off x="16129000" y="2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7567</xdr:rowOff>
    </xdr:from>
    <xdr:ext cx="736600" cy="259045"/>
    <xdr:sp macro="" textlink="">
      <xdr:nvSpPr>
        <xdr:cNvPr id="467" name="テキスト ボックス 466"/>
        <xdr:cNvSpPr txBox="1"/>
      </xdr:nvSpPr>
      <xdr:spPr>
        <a:xfrm>
          <a:off x="15798800" y="275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8" name="楕円 467"/>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9" name="テキスト ボックス 468"/>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101741</xdr:rowOff>
    </xdr:from>
    <xdr:to>
      <xdr:col>68</xdr:col>
      <xdr:colOff>203200</xdr:colOff>
      <xdr:row>14</xdr:row>
      <xdr:rowOff>31891</xdr:rowOff>
    </xdr:to>
    <xdr:sp macro="" textlink="">
      <xdr:nvSpPr>
        <xdr:cNvPr id="470" name="楕円 469"/>
        <xdr:cNvSpPr/>
      </xdr:nvSpPr>
      <xdr:spPr>
        <a:xfrm>
          <a:off x="14351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42068</xdr:rowOff>
    </xdr:from>
    <xdr:ext cx="762000" cy="259045"/>
    <xdr:sp macro="" textlink="">
      <xdr:nvSpPr>
        <xdr:cNvPr id="471" name="テキスト ボックス 470"/>
        <xdr:cNvSpPr txBox="1"/>
      </xdr:nvSpPr>
      <xdr:spPr>
        <a:xfrm>
          <a:off x="14020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134,711
133,123
554.55
88,142,485
85,767,939
1,706,536
40,021,657
70,945,482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「職員定員適正化計画」に基づき、退職・採用及び職員の適正な配置を進めていることにより、人件費に係る経常収支比率は改善した。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引き続き、会計年度任用職員も含めて職員数及び職員配置の適正化を推進していく。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78015</xdr:rowOff>
    </xdr:from>
    <xdr:to>
      <xdr:col>24</xdr:col>
      <xdr:colOff>25400</xdr:colOff>
      <xdr:row>39</xdr:row>
      <xdr:rowOff>86178</xdr:rowOff>
    </xdr:to>
    <xdr:cxnSp macro="">
      <xdr:nvCxnSpPr>
        <xdr:cNvPr id="68" name="直線コネクタ 67"/>
        <xdr:cNvCxnSpPr/>
      </xdr:nvCxnSpPr>
      <xdr:spPr>
        <a:xfrm flipV="1">
          <a:off x="3987800" y="65931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86178</xdr:rowOff>
    </xdr:to>
    <xdr:cxnSp macro="">
      <xdr:nvCxnSpPr>
        <xdr:cNvPr id="71" name="直線コネクタ 70"/>
        <xdr:cNvCxnSpPr/>
      </xdr:nvCxnSpPr>
      <xdr:spPr>
        <a:xfrm>
          <a:off x="3098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41</xdr:row>
      <xdr:rowOff>86178</xdr:rowOff>
    </xdr:to>
    <xdr:cxnSp macro="">
      <xdr:nvCxnSpPr>
        <xdr:cNvPr id="74" name="直線コネクタ 73"/>
        <xdr:cNvCxnSpPr/>
      </xdr:nvCxnSpPr>
      <xdr:spPr>
        <a:xfrm flipV="1">
          <a:off x="2209800" y="66421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41</xdr:row>
      <xdr:rowOff>86178</xdr:rowOff>
    </xdr:to>
    <xdr:cxnSp macro="">
      <xdr:nvCxnSpPr>
        <xdr:cNvPr id="77" name="直線コネクタ 76"/>
        <xdr:cNvCxnSpPr/>
      </xdr:nvCxnSpPr>
      <xdr:spPr>
        <a:xfrm>
          <a:off x="1320800" y="64298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87" name="楕円 86"/>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170742</xdr:rowOff>
    </xdr:from>
    <xdr:ext cx="762000" cy="259045"/>
    <xdr:sp macro="" textlink="">
      <xdr:nvSpPr>
        <xdr:cNvPr id="88"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35378</xdr:rowOff>
    </xdr:from>
    <xdr:to>
      <xdr:col>11</xdr:col>
      <xdr:colOff>60325</xdr:colOff>
      <xdr:row>41</xdr:row>
      <xdr:rowOff>136978</xdr:rowOff>
    </xdr:to>
    <xdr:sp macro="" textlink="">
      <xdr:nvSpPr>
        <xdr:cNvPr id="93" name="楕円 92"/>
        <xdr:cNvSpPr/>
      </xdr:nvSpPr>
      <xdr:spPr>
        <a:xfrm>
          <a:off x="2159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121755</xdr:rowOff>
    </xdr:from>
    <xdr:ext cx="762000" cy="259045"/>
    <xdr:sp macro="" textlink="">
      <xdr:nvSpPr>
        <xdr:cNvPr id="94" name="テキスト ボックス 93"/>
        <xdr:cNvSpPr txBox="1"/>
      </xdr:nvSpPr>
      <xdr:spPr>
        <a:xfrm>
          <a:off x="1828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5" name="楕円 94"/>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121755</xdr:rowOff>
    </xdr:from>
    <xdr:ext cx="762000" cy="259045"/>
    <xdr:sp macro="" textlink="">
      <xdr:nvSpPr>
        <xdr:cNvPr id="96" name="テキスト ボックス 95"/>
        <xdr:cNvSpPr txBox="1"/>
      </xdr:nvSpPr>
      <xdr:spPr>
        <a:xfrm>
          <a:off x="939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物件費については、前年度から横ばいの数値となった、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震災からの復旧・復興事業により建設した建物等や既存の老朽化した公共施設の維持補修対応や近年の物価上昇等により、今後は物件費の増大が懸念される。「公共施設等総合管理計画」に基づき、計画的な施設の管理・整備・統廃合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64407</xdr:rowOff>
    </xdr:to>
    <xdr:cxnSp macro="">
      <xdr:nvCxnSpPr>
        <xdr:cNvPr id="131" name="直線コネクタ 130"/>
        <xdr:cNvCxnSpPr/>
      </xdr:nvCxnSpPr>
      <xdr:spPr>
        <a:xfrm>
          <a:off x="15671800" y="2636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64407</xdr:rowOff>
    </xdr:to>
    <xdr:cxnSp macro="">
      <xdr:nvCxnSpPr>
        <xdr:cNvPr id="134" name="直線コネクタ 133"/>
        <xdr:cNvCxnSpPr/>
      </xdr:nvCxnSpPr>
      <xdr:spPr>
        <a:xfrm>
          <a:off x="14782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170543</xdr:rowOff>
    </xdr:to>
    <xdr:cxnSp macro="">
      <xdr:nvCxnSpPr>
        <xdr:cNvPr id="137" name="直線コネクタ 136"/>
        <xdr:cNvCxnSpPr/>
      </xdr:nvCxnSpPr>
      <xdr:spPr>
        <a:xfrm>
          <a:off x="13893800" y="236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159657</xdr:rowOff>
    </xdr:to>
    <xdr:cxnSp macro="">
      <xdr:nvCxnSpPr>
        <xdr:cNvPr id="140" name="直線コネクタ 139"/>
        <xdr:cNvCxnSpPr/>
      </xdr:nvCxnSpPr>
      <xdr:spPr>
        <a:xfrm flipV="1">
          <a:off x="13004800" y="236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50" name="楕円 149"/>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51"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2" name="楕円 151"/>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99984</xdr:rowOff>
    </xdr:from>
    <xdr:ext cx="736600" cy="259045"/>
    <xdr:sp macro="" textlink="">
      <xdr:nvSpPr>
        <xdr:cNvPr id="153" name="テキスト ボックス 152"/>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4" name="楕円 153"/>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55" name="テキスト ボックス 154"/>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6" name="楕円 155"/>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7" name="テキスト ボックス 156"/>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8" name="楕円 157"/>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9" name="テキスト ボックス 158"/>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扶助費については、子ども医療費助成等の少子化対策、高齢者対策等により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対策のほか、近年生活保護受給世帯数が増加傾向にあり、今後扶助費の上昇要因となることが予想されることから、扶助費全体として、財政への影響を捉え、各種受給資格の適切な審査等によって、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69850</xdr:rowOff>
    </xdr:to>
    <xdr:cxnSp macro="">
      <xdr:nvCxnSpPr>
        <xdr:cNvPr id="192" name="直線コネクタ 191"/>
        <xdr:cNvCxnSpPr/>
      </xdr:nvCxnSpPr>
      <xdr:spPr>
        <a:xfrm>
          <a:off x="3987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165100</xdr:rowOff>
    </xdr:to>
    <xdr:cxnSp macro="">
      <xdr:nvCxnSpPr>
        <xdr:cNvPr id="195" name="直線コネクタ 194"/>
        <xdr:cNvCxnSpPr/>
      </xdr:nvCxnSpPr>
      <xdr:spPr>
        <a:xfrm>
          <a:off x="3098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8" name="直線コネクタ 197"/>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56</xdr:row>
      <xdr:rowOff>12700</xdr:rowOff>
    </xdr:to>
    <xdr:cxnSp macro="">
      <xdr:nvCxnSpPr>
        <xdr:cNvPr id="201" name="直線コネクタ 200"/>
        <xdr:cNvCxnSpPr/>
      </xdr:nvCxnSpPr>
      <xdr:spPr>
        <a:xfrm flipV="1">
          <a:off x="1320800" y="9290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7" name="楕円 21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8" name="テキスト ボックス 217"/>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年度は、前年度からほぼ横ばいであるが、介護保険対策事業への繰出金等により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本項目には各特別会計への繰出金が含まれており、特別会計での事業等を精査し、改善に努めていく。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59</xdr:row>
      <xdr:rowOff>129722</xdr:rowOff>
    </xdr:to>
    <xdr:cxnSp macro="">
      <xdr:nvCxnSpPr>
        <xdr:cNvPr id="250" name="直線コネクタ 249"/>
        <xdr:cNvCxnSpPr/>
      </xdr:nvCxnSpPr>
      <xdr:spPr>
        <a:xfrm flipV="1">
          <a:off x="16510000" y="9015185"/>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101799</xdr:rowOff>
    </xdr:from>
    <xdr:ext cx="762000" cy="259045"/>
    <xdr:sp macro="" textlink="">
      <xdr:nvSpPr>
        <xdr:cNvPr id="251" name="その他最小値テキスト"/>
        <xdr:cNvSpPr txBox="1"/>
      </xdr:nvSpPr>
      <xdr:spPr>
        <a:xfrm>
          <a:off x="16598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129722</xdr:rowOff>
    </xdr:from>
    <xdr:to>
      <xdr:col>82</xdr:col>
      <xdr:colOff>196850</xdr:colOff>
      <xdr:row>59</xdr:row>
      <xdr:rowOff>129722</xdr:rowOff>
    </xdr:to>
    <xdr:cxnSp macro="">
      <xdr:nvCxnSpPr>
        <xdr:cNvPr id="252" name="直線コネクタ 251"/>
        <xdr:cNvCxnSpPr/>
      </xdr:nvCxnSpPr>
      <xdr:spPr>
        <a:xfrm>
          <a:off x="16421100" y="102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3"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4" name="直線コネクタ 253"/>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69850</xdr:rowOff>
    </xdr:to>
    <xdr:cxnSp macro="">
      <xdr:nvCxnSpPr>
        <xdr:cNvPr id="255" name="直線コネクタ 254"/>
        <xdr:cNvCxnSpPr/>
      </xdr:nvCxnSpPr>
      <xdr:spPr>
        <a:xfrm>
          <a:off x="15671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6"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7" name="フローチャート: 判断 256"/>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48078</xdr:rowOff>
    </xdr:to>
    <xdr:cxnSp macro="">
      <xdr:nvCxnSpPr>
        <xdr:cNvPr id="258" name="直線コネクタ 257"/>
        <xdr:cNvCxnSpPr/>
      </xdr:nvCxnSpPr>
      <xdr:spPr>
        <a:xfrm>
          <a:off x="14782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9" name="フローチャート: 判断 258"/>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0" name="テキスト ボックス 259"/>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58965</xdr:rowOff>
    </xdr:to>
    <xdr:cxnSp macro="">
      <xdr:nvCxnSpPr>
        <xdr:cNvPr id="261" name="直線コネクタ 260"/>
        <xdr:cNvCxnSpPr/>
      </xdr:nvCxnSpPr>
      <xdr:spPr>
        <a:xfrm flipV="1">
          <a:off x="13893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48985</xdr:rowOff>
    </xdr:from>
    <xdr:to>
      <xdr:col>74</xdr:col>
      <xdr:colOff>31750</xdr:colOff>
      <xdr:row>56</xdr:row>
      <xdr:rowOff>150585</xdr:rowOff>
    </xdr:to>
    <xdr:sp macro="" textlink="">
      <xdr:nvSpPr>
        <xdr:cNvPr id="262" name="フローチャート: 判断 261"/>
        <xdr:cNvSpPr/>
      </xdr:nvSpPr>
      <xdr:spPr>
        <a:xfrm>
          <a:off x="14732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63" name="テキスト ボックス 262"/>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61</xdr:row>
      <xdr:rowOff>156935</xdr:rowOff>
    </xdr:to>
    <xdr:cxnSp macro="">
      <xdr:nvCxnSpPr>
        <xdr:cNvPr id="264" name="直線コネクタ 263"/>
        <xdr:cNvCxnSpPr/>
      </xdr:nvCxnSpPr>
      <xdr:spPr>
        <a:xfrm flipV="1">
          <a:off x="13004800" y="9831615"/>
          <a:ext cx="8890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6" name="テキスト ボックス 265"/>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7" name="フローチャート: 判断 266"/>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8" name="テキスト ボックス 267"/>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6" name="楕円 275"/>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7" name="テキスト ボックス 276"/>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81" name="テキスト ボックス 280"/>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82" name="楕円 281"/>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83" name="テキスト ボックス 282"/>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補助費等については、本市の場合、消防やごみ処理等に係る広域行政事務組合への負担金や市立病院・下水道事業への運営費補助金等が含まれているため、単純に類似団体と比較することは難しい。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下水道事業で消費税の還付があったことなどにより、経常収支比率は改善したものの、市民団体等をはじめとする各種補助金は例年多種多額となっており、補助金の整理統合・交付の適正化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42418</xdr:rowOff>
    </xdr:to>
    <xdr:cxnSp macro="">
      <xdr:nvCxnSpPr>
        <xdr:cNvPr id="308" name="直線コネクタ 307"/>
        <xdr:cNvCxnSpPr/>
      </xdr:nvCxnSpPr>
      <xdr:spPr>
        <a:xfrm flipV="1">
          <a:off x="16510000" y="5924296"/>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14495</xdr:rowOff>
    </xdr:from>
    <xdr:ext cx="762000" cy="259045"/>
    <xdr:sp macro="" textlink="">
      <xdr:nvSpPr>
        <xdr:cNvPr id="309" name="補助費等最小値テキスト"/>
        <xdr:cNvSpPr txBox="1"/>
      </xdr:nvSpPr>
      <xdr:spPr>
        <a:xfrm>
          <a:off x="16598900" y="67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42418</xdr:rowOff>
    </xdr:from>
    <xdr:to>
      <xdr:col>82</xdr:col>
      <xdr:colOff>196850</xdr:colOff>
      <xdr:row>39</xdr:row>
      <xdr:rowOff>42418</xdr:rowOff>
    </xdr:to>
    <xdr:cxnSp macro="">
      <xdr:nvCxnSpPr>
        <xdr:cNvPr id="310" name="直線コネクタ 309"/>
        <xdr:cNvCxnSpPr/>
      </xdr:nvCxnSpPr>
      <xdr:spPr>
        <a:xfrm>
          <a:off x="16421100" y="672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11"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12" name="直線コネクタ 311"/>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92710</xdr:rowOff>
    </xdr:to>
    <xdr:cxnSp macro="">
      <xdr:nvCxnSpPr>
        <xdr:cNvPr id="313" name="直線コネクタ 312"/>
        <xdr:cNvCxnSpPr/>
      </xdr:nvCxnSpPr>
      <xdr:spPr>
        <a:xfrm flipV="1">
          <a:off x="15671800" y="67289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14"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5" name="フローチャート: 判断 314"/>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6" name="直線コネクタ 315"/>
        <xdr:cNvCxnSpPr/>
      </xdr:nvCxnSpPr>
      <xdr:spPr>
        <a:xfrm flipV="1">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161290</xdr:rowOff>
    </xdr:to>
    <xdr:cxnSp macro="">
      <xdr:nvCxnSpPr>
        <xdr:cNvPr id="319" name="直線コネクタ 318"/>
        <xdr:cNvCxnSpPr/>
      </xdr:nvCxnSpPr>
      <xdr:spPr>
        <a:xfrm flipV="1">
          <a:off x="13893800" y="680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20" name="フローチャート: 判断 319"/>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1" name="テキスト ボックス 32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39</xdr:row>
      <xdr:rowOff>161290</xdr:rowOff>
    </xdr:to>
    <xdr:cxnSp macro="">
      <xdr:nvCxnSpPr>
        <xdr:cNvPr id="322" name="直線コネクタ 321"/>
        <xdr:cNvCxnSpPr/>
      </xdr:nvCxnSpPr>
      <xdr:spPr>
        <a:xfrm>
          <a:off x="13004800" y="65095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35052</xdr:rowOff>
    </xdr:from>
    <xdr:to>
      <xdr:col>69</xdr:col>
      <xdr:colOff>142875</xdr:colOff>
      <xdr:row>36</xdr:row>
      <xdr:rowOff>136652</xdr:rowOff>
    </xdr:to>
    <xdr:sp macro="" textlink="">
      <xdr:nvSpPr>
        <xdr:cNvPr id="323" name="フローチャート: 判断 322"/>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4" name="テキスト ボックス 323"/>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フローチャート: 判断 324"/>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32" name="楕円 331"/>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71645</xdr:rowOff>
    </xdr:from>
    <xdr:ext cx="762000" cy="259045"/>
    <xdr:sp macro="" textlink="">
      <xdr:nvSpPr>
        <xdr:cNvPr id="333" name="補助費等該当値テキスト"/>
        <xdr:cNvSpPr txBox="1"/>
      </xdr:nvSpPr>
      <xdr:spPr>
        <a:xfrm>
          <a:off x="16598900" y="65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4" name="楕円 333"/>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5" name="テキスト ボックス 334"/>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6" name="楕円 335"/>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7" name="テキスト ボックス 336"/>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8" name="楕円 337"/>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9" name="テキスト ボックス 338"/>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合併特例債の元利償還金の増により、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今後、人口減少に伴い財政規模が縮小していく中では公債費の負担が相対的に増加していくことが予想されるほか、金利の上昇も懸念されるため、新規発行の抑制し後年度の負担軽減に努める必要がある。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0" name="直線コネクタ 369"/>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1"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2" name="直線コネクタ 371"/>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55155</xdr:rowOff>
    </xdr:to>
    <xdr:cxnSp macro="">
      <xdr:nvCxnSpPr>
        <xdr:cNvPr id="375" name="直線コネクタ 374"/>
        <xdr:cNvCxnSpPr/>
      </xdr:nvCxnSpPr>
      <xdr:spPr>
        <a:xfrm>
          <a:off x="3987800" y="133368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6" name="公債費平均値テキスト"/>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7" name="フローチャート: 判断 376"/>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135164</xdr:rowOff>
    </xdr:to>
    <xdr:cxnSp macro="">
      <xdr:nvCxnSpPr>
        <xdr:cNvPr id="378" name="直線コネクタ 377"/>
        <xdr:cNvCxnSpPr/>
      </xdr:nvCxnSpPr>
      <xdr:spPr>
        <a:xfrm>
          <a:off x="3098800" y="132257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79" name="フローチャート: 判断 378"/>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0" name="テキスト ボックス 379"/>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24130</xdr:rowOff>
    </xdr:to>
    <xdr:cxnSp macro="">
      <xdr:nvCxnSpPr>
        <xdr:cNvPr id="381" name="直線コネクタ 380"/>
        <xdr:cNvCxnSpPr/>
      </xdr:nvCxnSpPr>
      <xdr:spPr>
        <a:xfrm>
          <a:off x="2209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78</xdr:row>
      <xdr:rowOff>61686</xdr:rowOff>
    </xdr:to>
    <xdr:cxnSp macro="">
      <xdr:nvCxnSpPr>
        <xdr:cNvPr id="384" name="直線コネクタ 383"/>
        <xdr:cNvCxnSpPr/>
      </xdr:nvCxnSpPr>
      <xdr:spPr>
        <a:xfrm flipV="1">
          <a:off x="1320800" y="1321924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5" name="フローチャート: 判断 384"/>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6" name="テキスト ボックス 385"/>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7" name="フローチャート: 判断 386"/>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8" name="テキスト ボックス 387"/>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4" name="楕円 393"/>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5"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6" name="楕円 395"/>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7" name="テキスト ボックス 396"/>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8" name="楕円 397"/>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9" name="テキスト ボックス 398"/>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400" name="楕円 399"/>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401" name="テキスト ボックス 400"/>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2" name="楕円 401"/>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403" name="テキスト ボックス 402"/>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ポイント改善したが、依然として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類似団体平均を上回っている状況が続いてる。これは病院事業会計や下水道事業会計への補助金が大きな要因であると考えられる。　また、類似団体の中では面積が広く、高齢化率が高いことから、公立学校や保育所の施設数が多く、国民健康保険や介護保険への繰出金も多くなっている。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このような市の特性からも、今後も「行財政改革推進プラン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」等に基づき、一層の歳入確保や経費削減に努めていく必要がある。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7" name="直線コネクタ 426"/>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8"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29" name="直線コネクタ 428"/>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0"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1" name="直線コネクタ 430"/>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161289</xdr:rowOff>
    </xdr:to>
    <xdr:cxnSp macro="">
      <xdr:nvCxnSpPr>
        <xdr:cNvPr id="432" name="直線コネクタ 431"/>
        <xdr:cNvCxnSpPr/>
      </xdr:nvCxnSpPr>
      <xdr:spPr>
        <a:xfrm flipV="1">
          <a:off x="15671800" y="13614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3" name="公債費以外平均値テキスト"/>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4" name="フローチャート: 判断 433"/>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52705</xdr:rowOff>
    </xdr:from>
    <xdr:to>
      <xdr:col>78</xdr:col>
      <xdr:colOff>69850</xdr:colOff>
      <xdr:row>79</xdr:row>
      <xdr:rowOff>161289</xdr:rowOff>
    </xdr:to>
    <xdr:cxnSp macro="">
      <xdr:nvCxnSpPr>
        <xdr:cNvPr id="435" name="直線コネクタ 434"/>
        <xdr:cNvCxnSpPr/>
      </xdr:nvCxnSpPr>
      <xdr:spPr>
        <a:xfrm>
          <a:off x="14782800" y="135972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6" name="フローチャート: 判断 435"/>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7" name="テキスト ボックス 436"/>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52705</xdr:rowOff>
    </xdr:from>
    <xdr:to>
      <xdr:col>73</xdr:col>
      <xdr:colOff>180975</xdr:colOff>
      <xdr:row>80</xdr:row>
      <xdr:rowOff>18414</xdr:rowOff>
    </xdr:to>
    <xdr:cxnSp macro="">
      <xdr:nvCxnSpPr>
        <xdr:cNvPr id="438" name="直線コネクタ 437"/>
        <xdr:cNvCxnSpPr/>
      </xdr:nvCxnSpPr>
      <xdr:spPr>
        <a:xfrm flipV="1">
          <a:off x="13893800" y="135972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39" name="フローチャート: 判断 438"/>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0" name="テキスト ボックス 439"/>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18414</xdr:rowOff>
    </xdr:to>
    <xdr:cxnSp macro="">
      <xdr:nvCxnSpPr>
        <xdr:cNvPr id="441" name="直線コネクタ 440"/>
        <xdr:cNvCxnSpPr/>
      </xdr:nvCxnSpPr>
      <xdr:spPr>
        <a:xfrm>
          <a:off x="13004800" y="136829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4" name="フローチャート: 判断 443"/>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5" name="テキスト ボックス 444"/>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3" name="楕円 45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4" name="テキスト ボックス 45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xdr:rowOff>
    </xdr:from>
    <xdr:to>
      <xdr:col>74</xdr:col>
      <xdr:colOff>31750</xdr:colOff>
      <xdr:row>79</xdr:row>
      <xdr:rowOff>103505</xdr:rowOff>
    </xdr:to>
    <xdr:sp macro="" textlink="">
      <xdr:nvSpPr>
        <xdr:cNvPr id="455" name="楕円 454"/>
        <xdr:cNvSpPr/>
      </xdr:nvSpPr>
      <xdr:spPr>
        <a:xfrm>
          <a:off x="14732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88282</xdr:rowOff>
    </xdr:from>
    <xdr:ext cx="762000" cy="259045"/>
    <xdr:sp macro="" textlink="">
      <xdr:nvSpPr>
        <xdr:cNvPr id="456" name="テキスト ボックス 455"/>
        <xdr:cNvSpPr txBox="1"/>
      </xdr:nvSpPr>
      <xdr:spPr>
        <a:xfrm>
          <a:off x="14401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139064</xdr:rowOff>
    </xdr:from>
    <xdr:to>
      <xdr:col>69</xdr:col>
      <xdr:colOff>142875</xdr:colOff>
      <xdr:row>80</xdr:row>
      <xdr:rowOff>69214</xdr:rowOff>
    </xdr:to>
    <xdr:sp macro="" textlink="">
      <xdr:nvSpPr>
        <xdr:cNvPr id="457" name="楕円 456"/>
        <xdr:cNvSpPr/>
      </xdr:nvSpPr>
      <xdr:spPr>
        <a:xfrm>
          <a:off x="13843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53991</xdr:rowOff>
    </xdr:from>
    <xdr:ext cx="762000" cy="259045"/>
    <xdr:sp macro="" textlink="">
      <xdr:nvSpPr>
        <xdr:cNvPr id="458" name="テキスト ボックス 457"/>
        <xdr:cNvSpPr txBox="1"/>
      </xdr:nvSpPr>
      <xdr:spPr>
        <a:xfrm>
          <a:off x="13512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9" name="楕円 458"/>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60" name="テキスト ボックス 459"/>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57810</xdr:rowOff>
    </xdr:from>
    <xdr:to>
      <xdr:col>29</xdr:col>
      <xdr:colOff>127000</xdr:colOff>
      <xdr:row>13</xdr:row>
      <xdr:rowOff>67160</xdr:rowOff>
    </xdr:to>
    <xdr:cxnSp macro="">
      <xdr:nvCxnSpPr>
        <xdr:cNvPr id="48" name="直線コネクタ 47"/>
        <xdr:cNvCxnSpPr/>
      </xdr:nvCxnSpPr>
      <xdr:spPr bwMode="auto">
        <a:xfrm>
          <a:off x="5003800" y="2334285"/>
          <a:ext cx="647700" cy="9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48712</xdr:rowOff>
    </xdr:from>
    <xdr:to>
      <xdr:col>26</xdr:col>
      <xdr:colOff>50800</xdr:colOff>
      <xdr:row>13</xdr:row>
      <xdr:rowOff>57810</xdr:rowOff>
    </xdr:to>
    <xdr:cxnSp macro="">
      <xdr:nvCxnSpPr>
        <xdr:cNvPr id="51" name="直線コネクタ 50"/>
        <xdr:cNvCxnSpPr/>
      </xdr:nvCxnSpPr>
      <xdr:spPr bwMode="auto">
        <a:xfrm>
          <a:off x="4305300" y="2325187"/>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136654</xdr:rowOff>
    </xdr:from>
    <xdr:to>
      <xdr:col>22</xdr:col>
      <xdr:colOff>114300</xdr:colOff>
      <xdr:row>13</xdr:row>
      <xdr:rowOff>48712</xdr:rowOff>
    </xdr:to>
    <xdr:cxnSp macro="">
      <xdr:nvCxnSpPr>
        <xdr:cNvPr id="54" name="直線コネクタ 53"/>
        <xdr:cNvCxnSpPr/>
      </xdr:nvCxnSpPr>
      <xdr:spPr bwMode="auto">
        <a:xfrm>
          <a:off x="3606800" y="2241679"/>
          <a:ext cx="698500" cy="8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136654</xdr:rowOff>
    </xdr:from>
    <xdr:to>
      <xdr:col>18</xdr:col>
      <xdr:colOff>177800</xdr:colOff>
      <xdr:row>13</xdr:row>
      <xdr:rowOff>432</xdr:rowOff>
    </xdr:to>
    <xdr:cxnSp macro="">
      <xdr:nvCxnSpPr>
        <xdr:cNvPr id="57" name="直線コネクタ 56"/>
        <xdr:cNvCxnSpPr/>
      </xdr:nvCxnSpPr>
      <xdr:spPr bwMode="auto">
        <a:xfrm flipV="1">
          <a:off x="2908300" y="2241679"/>
          <a:ext cx="698500" cy="35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16360</xdr:rowOff>
    </xdr:from>
    <xdr:to>
      <xdr:col>29</xdr:col>
      <xdr:colOff>177800</xdr:colOff>
      <xdr:row>13</xdr:row>
      <xdr:rowOff>117960</xdr:rowOff>
    </xdr:to>
    <xdr:sp macro="" textlink="">
      <xdr:nvSpPr>
        <xdr:cNvPr id="67" name="楕円 66"/>
        <xdr:cNvSpPr/>
      </xdr:nvSpPr>
      <xdr:spPr bwMode="auto">
        <a:xfrm>
          <a:off x="5600700" y="229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134487</xdr:rowOff>
    </xdr:from>
    <xdr:ext cx="762000" cy="259045"/>
    <xdr:sp macro="" textlink="">
      <xdr:nvSpPr>
        <xdr:cNvPr id="68" name="人口1人当たり決算額の推移該当値テキスト130"/>
        <xdr:cNvSpPr txBox="1"/>
      </xdr:nvSpPr>
      <xdr:spPr>
        <a:xfrm>
          <a:off x="5740400" y="223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7010</xdr:rowOff>
    </xdr:from>
    <xdr:to>
      <xdr:col>26</xdr:col>
      <xdr:colOff>101600</xdr:colOff>
      <xdr:row>13</xdr:row>
      <xdr:rowOff>108610</xdr:rowOff>
    </xdr:to>
    <xdr:sp macro="" textlink="">
      <xdr:nvSpPr>
        <xdr:cNvPr id="69" name="楕円 68"/>
        <xdr:cNvSpPr/>
      </xdr:nvSpPr>
      <xdr:spPr bwMode="auto">
        <a:xfrm>
          <a:off x="4953000" y="228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118787</xdr:rowOff>
    </xdr:from>
    <xdr:ext cx="736600" cy="259045"/>
    <xdr:sp macro="" textlink="">
      <xdr:nvSpPr>
        <xdr:cNvPr id="70" name="テキスト ボックス 69"/>
        <xdr:cNvSpPr txBox="1"/>
      </xdr:nvSpPr>
      <xdr:spPr>
        <a:xfrm>
          <a:off x="4622800" y="20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169362</xdr:rowOff>
    </xdr:from>
    <xdr:to>
      <xdr:col>22</xdr:col>
      <xdr:colOff>165100</xdr:colOff>
      <xdr:row>13</xdr:row>
      <xdr:rowOff>99512</xdr:rowOff>
    </xdr:to>
    <xdr:sp macro="" textlink="">
      <xdr:nvSpPr>
        <xdr:cNvPr id="71" name="楕円 70"/>
        <xdr:cNvSpPr/>
      </xdr:nvSpPr>
      <xdr:spPr bwMode="auto">
        <a:xfrm>
          <a:off x="4254500" y="2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109689</xdr:rowOff>
    </xdr:from>
    <xdr:ext cx="762000" cy="259045"/>
    <xdr:sp macro="" textlink="">
      <xdr:nvSpPr>
        <xdr:cNvPr id="72" name="テキスト ボックス 71"/>
        <xdr:cNvSpPr txBox="1"/>
      </xdr:nvSpPr>
      <xdr:spPr>
        <a:xfrm>
          <a:off x="3924300" y="2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85854</xdr:rowOff>
    </xdr:from>
    <xdr:to>
      <xdr:col>19</xdr:col>
      <xdr:colOff>38100</xdr:colOff>
      <xdr:row>13</xdr:row>
      <xdr:rowOff>16004</xdr:rowOff>
    </xdr:to>
    <xdr:sp macro="" textlink="">
      <xdr:nvSpPr>
        <xdr:cNvPr id="73" name="楕円 72"/>
        <xdr:cNvSpPr/>
      </xdr:nvSpPr>
      <xdr:spPr bwMode="auto">
        <a:xfrm>
          <a:off x="3556000" y="219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26181</xdr:rowOff>
    </xdr:from>
    <xdr:ext cx="762000" cy="259045"/>
    <xdr:sp macro="" textlink="">
      <xdr:nvSpPr>
        <xdr:cNvPr id="74" name="テキスト ボックス 73"/>
        <xdr:cNvSpPr txBox="1"/>
      </xdr:nvSpPr>
      <xdr:spPr>
        <a:xfrm>
          <a:off x="3225800" y="19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121082</xdr:rowOff>
    </xdr:from>
    <xdr:to>
      <xdr:col>15</xdr:col>
      <xdr:colOff>101600</xdr:colOff>
      <xdr:row>13</xdr:row>
      <xdr:rowOff>51232</xdr:rowOff>
    </xdr:to>
    <xdr:sp macro="" textlink="">
      <xdr:nvSpPr>
        <xdr:cNvPr id="75" name="楕円 74"/>
        <xdr:cNvSpPr/>
      </xdr:nvSpPr>
      <xdr:spPr bwMode="auto">
        <a:xfrm>
          <a:off x="2857500" y="222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61409</xdr:rowOff>
    </xdr:from>
    <xdr:ext cx="762000" cy="259045"/>
    <xdr:sp macro="" textlink="">
      <xdr:nvSpPr>
        <xdr:cNvPr id="76" name="テキスト ボックス 75"/>
        <xdr:cNvSpPr txBox="1"/>
      </xdr:nvSpPr>
      <xdr:spPr>
        <a:xfrm>
          <a:off x="2527300" y="19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123388</xdr:rowOff>
    </xdr:from>
    <xdr:to>
      <xdr:col>29</xdr:col>
      <xdr:colOff>127000</xdr:colOff>
      <xdr:row>35</xdr:row>
      <xdr:rowOff>333152</xdr:rowOff>
    </xdr:to>
    <xdr:cxnSp macro="">
      <xdr:nvCxnSpPr>
        <xdr:cNvPr id="108" name="直線コネクタ 107"/>
        <xdr:cNvCxnSpPr/>
      </xdr:nvCxnSpPr>
      <xdr:spPr bwMode="auto">
        <a:xfrm>
          <a:off x="5003800" y="6390838"/>
          <a:ext cx="647700" cy="55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317929</xdr:rowOff>
    </xdr:from>
    <xdr:ext cx="762000" cy="259045"/>
    <xdr:sp macro="" textlink="">
      <xdr:nvSpPr>
        <xdr:cNvPr id="109" name="人口1人当たり決算額の推移平均値テキスト445"/>
        <xdr:cNvSpPr txBox="1"/>
      </xdr:nvSpPr>
      <xdr:spPr>
        <a:xfrm>
          <a:off x="5740400" y="6928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29754</xdr:rowOff>
    </xdr:from>
    <xdr:to>
      <xdr:col>26</xdr:col>
      <xdr:colOff>50800</xdr:colOff>
      <xdr:row>34</xdr:row>
      <xdr:rowOff>123388</xdr:rowOff>
    </xdr:to>
    <xdr:cxnSp macro="">
      <xdr:nvCxnSpPr>
        <xdr:cNvPr id="111" name="直線コネクタ 110"/>
        <xdr:cNvCxnSpPr/>
      </xdr:nvCxnSpPr>
      <xdr:spPr bwMode="auto">
        <a:xfrm>
          <a:off x="4305300" y="6297204"/>
          <a:ext cx="698500" cy="9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29754</xdr:rowOff>
    </xdr:from>
    <xdr:to>
      <xdr:col>22</xdr:col>
      <xdr:colOff>114300</xdr:colOff>
      <xdr:row>34</xdr:row>
      <xdr:rowOff>336397</xdr:rowOff>
    </xdr:to>
    <xdr:cxnSp macro="">
      <xdr:nvCxnSpPr>
        <xdr:cNvPr id="114" name="直線コネクタ 113"/>
        <xdr:cNvCxnSpPr/>
      </xdr:nvCxnSpPr>
      <xdr:spPr bwMode="auto">
        <a:xfrm flipV="1">
          <a:off x="3606800" y="6297204"/>
          <a:ext cx="698500" cy="3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126040</xdr:rowOff>
    </xdr:from>
    <xdr:to>
      <xdr:col>18</xdr:col>
      <xdr:colOff>177800</xdr:colOff>
      <xdr:row>34</xdr:row>
      <xdr:rowOff>336397</xdr:rowOff>
    </xdr:to>
    <xdr:cxnSp macro="">
      <xdr:nvCxnSpPr>
        <xdr:cNvPr id="117" name="直線コネクタ 116"/>
        <xdr:cNvCxnSpPr/>
      </xdr:nvCxnSpPr>
      <xdr:spPr bwMode="auto">
        <a:xfrm>
          <a:off x="2908300" y="6393490"/>
          <a:ext cx="6985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282352</xdr:rowOff>
    </xdr:from>
    <xdr:to>
      <xdr:col>29</xdr:col>
      <xdr:colOff>177800</xdr:colOff>
      <xdr:row>36</xdr:row>
      <xdr:rowOff>41052</xdr:rowOff>
    </xdr:to>
    <xdr:sp macro="" textlink="">
      <xdr:nvSpPr>
        <xdr:cNvPr id="127" name="楕円 126"/>
        <xdr:cNvSpPr/>
      </xdr:nvSpPr>
      <xdr:spPr bwMode="auto">
        <a:xfrm>
          <a:off x="5600700" y="689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127429</xdr:rowOff>
    </xdr:from>
    <xdr:ext cx="762000" cy="259045"/>
    <xdr:sp macro="" textlink="">
      <xdr:nvSpPr>
        <xdr:cNvPr id="128" name="人口1人当たり決算額の推移該当値テキスト445"/>
        <xdr:cNvSpPr txBox="1"/>
      </xdr:nvSpPr>
      <xdr:spPr>
        <a:xfrm>
          <a:off x="5740400" y="673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72588</xdr:rowOff>
    </xdr:from>
    <xdr:to>
      <xdr:col>26</xdr:col>
      <xdr:colOff>101600</xdr:colOff>
      <xdr:row>34</xdr:row>
      <xdr:rowOff>174188</xdr:rowOff>
    </xdr:to>
    <xdr:sp macro="" textlink="">
      <xdr:nvSpPr>
        <xdr:cNvPr id="129" name="楕円 128"/>
        <xdr:cNvSpPr/>
      </xdr:nvSpPr>
      <xdr:spPr bwMode="auto">
        <a:xfrm>
          <a:off x="4953000" y="63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184365</xdr:rowOff>
    </xdr:from>
    <xdr:ext cx="736600" cy="259045"/>
    <xdr:sp macro="" textlink="">
      <xdr:nvSpPr>
        <xdr:cNvPr id="130" name="テキスト ボックス 129"/>
        <xdr:cNvSpPr txBox="1"/>
      </xdr:nvSpPr>
      <xdr:spPr>
        <a:xfrm>
          <a:off x="4622800" y="610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321854</xdr:rowOff>
    </xdr:from>
    <xdr:to>
      <xdr:col>22</xdr:col>
      <xdr:colOff>165100</xdr:colOff>
      <xdr:row>34</xdr:row>
      <xdr:rowOff>80554</xdr:rowOff>
    </xdr:to>
    <xdr:sp macro="" textlink="">
      <xdr:nvSpPr>
        <xdr:cNvPr id="131" name="楕円 130"/>
        <xdr:cNvSpPr/>
      </xdr:nvSpPr>
      <xdr:spPr bwMode="auto">
        <a:xfrm>
          <a:off x="4254500" y="624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90731</xdr:rowOff>
    </xdr:from>
    <xdr:ext cx="762000" cy="259045"/>
    <xdr:sp macro="" textlink="">
      <xdr:nvSpPr>
        <xdr:cNvPr id="132" name="テキスト ボックス 131"/>
        <xdr:cNvSpPr txBox="1"/>
      </xdr:nvSpPr>
      <xdr:spPr>
        <a:xfrm>
          <a:off x="3924300" y="601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285597</xdr:rowOff>
    </xdr:from>
    <xdr:to>
      <xdr:col>19</xdr:col>
      <xdr:colOff>38100</xdr:colOff>
      <xdr:row>35</xdr:row>
      <xdr:rowOff>44297</xdr:rowOff>
    </xdr:to>
    <xdr:sp macro="" textlink="">
      <xdr:nvSpPr>
        <xdr:cNvPr id="133" name="楕円 132"/>
        <xdr:cNvSpPr/>
      </xdr:nvSpPr>
      <xdr:spPr bwMode="auto">
        <a:xfrm>
          <a:off x="35560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54475</xdr:rowOff>
    </xdr:from>
    <xdr:ext cx="762000" cy="259045"/>
    <xdr:sp macro="" textlink="">
      <xdr:nvSpPr>
        <xdr:cNvPr id="134" name="テキスト ボックス 133"/>
        <xdr:cNvSpPr txBox="1"/>
      </xdr:nvSpPr>
      <xdr:spPr>
        <a:xfrm>
          <a:off x="3225800" y="63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75240</xdr:rowOff>
    </xdr:from>
    <xdr:to>
      <xdr:col>15</xdr:col>
      <xdr:colOff>101600</xdr:colOff>
      <xdr:row>34</xdr:row>
      <xdr:rowOff>176840</xdr:rowOff>
    </xdr:to>
    <xdr:sp macro="" textlink="">
      <xdr:nvSpPr>
        <xdr:cNvPr id="135" name="楕円 134"/>
        <xdr:cNvSpPr/>
      </xdr:nvSpPr>
      <xdr:spPr bwMode="auto">
        <a:xfrm>
          <a:off x="28575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187017</xdr:rowOff>
    </xdr:from>
    <xdr:ext cx="762000" cy="259045"/>
    <xdr:sp macro="" textlink="">
      <xdr:nvSpPr>
        <xdr:cNvPr id="136" name="テキスト ボックス 135"/>
        <xdr:cNvSpPr txBox="1"/>
      </xdr:nvSpPr>
      <xdr:spPr>
        <a:xfrm>
          <a:off x="2527300" y="611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134,711
133,123
554.55
88,142,485
85,767,939
1,706,536
40,021,657
70,945,482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137414</xdr:rowOff>
    </xdr:from>
    <xdr:to>
      <xdr:col>24</xdr:col>
      <xdr:colOff>63500</xdr:colOff>
      <xdr:row>31</xdr:row>
      <xdr:rowOff>149225</xdr:rowOff>
    </xdr:to>
    <xdr:cxnSp macro="">
      <xdr:nvCxnSpPr>
        <xdr:cNvPr id="61" name="直線コネクタ 60"/>
        <xdr:cNvCxnSpPr/>
      </xdr:nvCxnSpPr>
      <xdr:spPr>
        <a:xfrm flipV="1">
          <a:off x="3797300" y="545236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131851</xdr:rowOff>
    </xdr:from>
    <xdr:to>
      <xdr:col>19</xdr:col>
      <xdr:colOff>177800</xdr:colOff>
      <xdr:row>31</xdr:row>
      <xdr:rowOff>149225</xdr:rowOff>
    </xdr:to>
    <xdr:cxnSp macro="">
      <xdr:nvCxnSpPr>
        <xdr:cNvPr id="64" name="直線コネクタ 63"/>
        <xdr:cNvCxnSpPr/>
      </xdr:nvCxnSpPr>
      <xdr:spPr>
        <a:xfrm>
          <a:off x="2908300" y="544680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142862</xdr:rowOff>
    </xdr:from>
    <xdr:to>
      <xdr:col>15</xdr:col>
      <xdr:colOff>50800</xdr:colOff>
      <xdr:row>31</xdr:row>
      <xdr:rowOff>131851</xdr:rowOff>
    </xdr:to>
    <xdr:cxnSp macro="">
      <xdr:nvCxnSpPr>
        <xdr:cNvPr id="67" name="直線コネクタ 66"/>
        <xdr:cNvCxnSpPr/>
      </xdr:nvCxnSpPr>
      <xdr:spPr>
        <a:xfrm>
          <a:off x="2019300" y="5286362"/>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142862</xdr:rowOff>
    </xdr:from>
    <xdr:to>
      <xdr:col>10</xdr:col>
      <xdr:colOff>114300</xdr:colOff>
      <xdr:row>32</xdr:row>
      <xdr:rowOff>52222</xdr:rowOff>
    </xdr:to>
    <xdr:cxnSp macro="">
      <xdr:nvCxnSpPr>
        <xdr:cNvPr id="70" name="直線コネクタ 69"/>
        <xdr:cNvCxnSpPr/>
      </xdr:nvCxnSpPr>
      <xdr:spPr>
        <a:xfrm flipV="1">
          <a:off x="1130300" y="5286362"/>
          <a:ext cx="8890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86614</xdr:rowOff>
    </xdr:from>
    <xdr:to>
      <xdr:col>24</xdr:col>
      <xdr:colOff>114300</xdr:colOff>
      <xdr:row>32</xdr:row>
      <xdr:rowOff>16764</xdr:rowOff>
    </xdr:to>
    <xdr:sp macro="" textlink="">
      <xdr:nvSpPr>
        <xdr:cNvPr id="80" name="楕円 79"/>
        <xdr:cNvSpPr/>
      </xdr:nvSpPr>
      <xdr:spPr>
        <a:xfrm>
          <a:off x="45847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109491</xdr:rowOff>
    </xdr:from>
    <xdr:ext cx="534377" cy="259045"/>
    <xdr:sp macro="" textlink="">
      <xdr:nvSpPr>
        <xdr:cNvPr id="81" name="人件費該当値テキスト"/>
        <xdr:cNvSpPr txBox="1"/>
      </xdr:nvSpPr>
      <xdr:spPr>
        <a:xfrm>
          <a:off x="4686300" y="52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98425</xdr:rowOff>
    </xdr:from>
    <xdr:to>
      <xdr:col>20</xdr:col>
      <xdr:colOff>38100</xdr:colOff>
      <xdr:row>32</xdr:row>
      <xdr:rowOff>28575</xdr:rowOff>
    </xdr:to>
    <xdr:sp macro="" textlink="">
      <xdr:nvSpPr>
        <xdr:cNvPr id="82" name="楕円 81"/>
        <xdr:cNvSpPr/>
      </xdr:nvSpPr>
      <xdr:spPr>
        <a:xfrm>
          <a:off x="37465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45102</xdr:rowOff>
    </xdr:from>
    <xdr:ext cx="534377" cy="259045"/>
    <xdr:sp macro="" textlink="">
      <xdr:nvSpPr>
        <xdr:cNvPr id="83" name="テキスト ボックス 82"/>
        <xdr:cNvSpPr txBox="1"/>
      </xdr:nvSpPr>
      <xdr:spPr>
        <a:xfrm>
          <a:off x="3530111" y="51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81051</xdr:rowOff>
    </xdr:from>
    <xdr:to>
      <xdr:col>15</xdr:col>
      <xdr:colOff>101600</xdr:colOff>
      <xdr:row>32</xdr:row>
      <xdr:rowOff>11201</xdr:rowOff>
    </xdr:to>
    <xdr:sp macro="" textlink="">
      <xdr:nvSpPr>
        <xdr:cNvPr id="84" name="楕円 83"/>
        <xdr:cNvSpPr/>
      </xdr:nvSpPr>
      <xdr:spPr>
        <a:xfrm>
          <a:off x="2857500" y="53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27728</xdr:rowOff>
    </xdr:from>
    <xdr:ext cx="534377" cy="259045"/>
    <xdr:sp macro="" textlink="">
      <xdr:nvSpPr>
        <xdr:cNvPr id="85" name="テキスト ボックス 84"/>
        <xdr:cNvSpPr txBox="1"/>
      </xdr:nvSpPr>
      <xdr:spPr>
        <a:xfrm>
          <a:off x="2641111" y="51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92062</xdr:rowOff>
    </xdr:from>
    <xdr:to>
      <xdr:col>10</xdr:col>
      <xdr:colOff>165100</xdr:colOff>
      <xdr:row>31</xdr:row>
      <xdr:rowOff>22212</xdr:rowOff>
    </xdr:to>
    <xdr:sp macro="" textlink="">
      <xdr:nvSpPr>
        <xdr:cNvPr id="86" name="楕円 85"/>
        <xdr:cNvSpPr/>
      </xdr:nvSpPr>
      <xdr:spPr>
        <a:xfrm>
          <a:off x="1968500" y="5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38739</xdr:rowOff>
    </xdr:from>
    <xdr:ext cx="534377" cy="259045"/>
    <xdr:sp macro="" textlink="">
      <xdr:nvSpPr>
        <xdr:cNvPr id="87" name="テキスト ボックス 86"/>
        <xdr:cNvSpPr txBox="1"/>
      </xdr:nvSpPr>
      <xdr:spPr>
        <a:xfrm>
          <a:off x="1752111" y="5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1422</xdr:rowOff>
    </xdr:from>
    <xdr:to>
      <xdr:col>6</xdr:col>
      <xdr:colOff>38100</xdr:colOff>
      <xdr:row>32</xdr:row>
      <xdr:rowOff>103022</xdr:rowOff>
    </xdr:to>
    <xdr:sp macro="" textlink="">
      <xdr:nvSpPr>
        <xdr:cNvPr id="88" name="楕円 87"/>
        <xdr:cNvSpPr/>
      </xdr:nvSpPr>
      <xdr:spPr>
        <a:xfrm>
          <a:off x="1079500" y="5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119549</xdr:rowOff>
    </xdr:from>
    <xdr:ext cx="534377" cy="259045"/>
    <xdr:sp macro="" textlink="">
      <xdr:nvSpPr>
        <xdr:cNvPr id="89" name="テキスト ボックス 88"/>
        <xdr:cNvSpPr txBox="1"/>
      </xdr:nvSpPr>
      <xdr:spPr>
        <a:xfrm>
          <a:off x="863111" y="5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38088</xdr:rowOff>
    </xdr:from>
    <xdr:to>
      <xdr:col>24</xdr:col>
      <xdr:colOff>62865</xdr:colOff>
      <xdr:row>58</xdr:row>
      <xdr:rowOff>160474</xdr:rowOff>
    </xdr:to>
    <xdr:cxnSp macro="">
      <xdr:nvCxnSpPr>
        <xdr:cNvPr id="118" name="直線コネクタ 117"/>
        <xdr:cNvCxnSpPr/>
      </xdr:nvCxnSpPr>
      <xdr:spPr>
        <a:xfrm flipV="1">
          <a:off x="4633595" y="8782038"/>
          <a:ext cx="1270" cy="132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164301</xdr:rowOff>
    </xdr:from>
    <xdr:ext cx="534377" cy="259045"/>
    <xdr:sp macro="" textlink="">
      <xdr:nvSpPr>
        <xdr:cNvPr id="119" name="物件費最小値テキスト"/>
        <xdr:cNvSpPr txBox="1"/>
      </xdr:nvSpPr>
      <xdr:spPr>
        <a:xfrm>
          <a:off x="4686300" y="10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160474</xdr:rowOff>
    </xdr:from>
    <xdr:to>
      <xdr:col>24</xdr:col>
      <xdr:colOff>152400</xdr:colOff>
      <xdr:row>58</xdr:row>
      <xdr:rowOff>160474</xdr:rowOff>
    </xdr:to>
    <xdr:cxnSp macro="">
      <xdr:nvCxnSpPr>
        <xdr:cNvPr id="120" name="直線コネクタ 119"/>
        <xdr:cNvCxnSpPr/>
      </xdr:nvCxnSpPr>
      <xdr:spPr>
        <a:xfrm>
          <a:off x="4546600" y="101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156215</xdr:rowOff>
    </xdr:from>
    <xdr:ext cx="534377" cy="259045"/>
    <xdr:sp macro="" textlink="">
      <xdr:nvSpPr>
        <xdr:cNvPr id="121" name="物件費最大値テキスト"/>
        <xdr:cNvSpPr txBox="1"/>
      </xdr:nvSpPr>
      <xdr:spPr>
        <a:xfrm>
          <a:off x="4686300" y="85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38088</xdr:rowOff>
    </xdr:from>
    <xdr:to>
      <xdr:col>24</xdr:col>
      <xdr:colOff>152400</xdr:colOff>
      <xdr:row>51</xdr:row>
      <xdr:rowOff>38088</xdr:rowOff>
    </xdr:to>
    <xdr:cxnSp macro="">
      <xdr:nvCxnSpPr>
        <xdr:cNvPr id="122" name="直線コネクタ 121"/>
        <xdr:cNvCxnSpPr/>
      </xdr:nvCxnSpPr>
      <xdr:spPr>
        <a:xfrm>
          <a:off x="4546600" y="878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152988</xdr:rowOff>
    </xdr:from>
    <xdr:to>
      <xdr:col>24</xdr:col>
      <xdr:colOff>63500</xdr:colOff>
      <xdr:row>51</xdr:row>
      <xdr:rowOff>127384</xdr:rowOff>
    </xdr:to>
    <xdr:cxnSp macro="">
      <xdr:nvCxnSpPr>
        <xdr:cNvPr id="123" name="直線コネクタ 122"/>
        <xdr:cNvCxnSpPr/>
      </xdr:nvCxnSpPr>
      <xdr:spPr>
        <a:xfrm>
          <a:off x="3797300" y="8725488"/>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4948</xdr:rowOff>
    </xdr:from>
    <xdr:ext cx="534377" cy="259045"/>
    <xdr:sp macro="" textlink="">
      <xdr:nvSpPr>
        <xdr:cNvPr id="124" name="物件費平均値テキスト"/>
        <xdr:cNvSpPr txBox="1"/>
      </xdr:nvSpPr>
      <xdr:spPr>
        <a:xfrm>
          <a:off x="4686300" y="943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26521</xdr:rowOff>
    </xdr:from>
    <xdr:to>
      <xdr:col>24</xdr:col>
      <xdr:colOff>114300</xdr:colOff>
      <xdr:row>55</xdr:row>
      <xdr:rowOff>128121</xdr:rowOff>
    </xdr:to>
    <xdr:sp macro="" textlink="">
      <xdr:nvSpPr>
        <xdr:cNvPr id="125" name="フローチャート: 判断 124"/>
        <xdr:cNvSpPr/>
      </xdr:nvSpPr>
      <xdr:spPr>
        <a:xfrm>
          <a:off x="4584700" y="945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152988</xdr:rowOff>
    </xdr:from>
    <xdr:to>
      <xdr:col>19</xdr:col>
      <xdr:colOff>177800</xdr:colOff>
      <xdr:row>51</xdr:row>
      <xdr:rowOff>43802</xdr:rowOff>
    </xdr:to>
    <xdr:cxnSp macro="">
      <xdr:nvCxnSpPr>
        <xdr:cNvPr id="126" name="直線コネクタ 125"/>
        <xdr:cNvCxnSpPr/>
      </xdr:nvCxnSpPr>
      <xdr:spPr>
        <a:xfrm flipV="1">
          <a:off x="2908300" y="8725488"/>
          <a:ext cx="889000" cy="6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168110</xdr:rowOff>
    </xdr:from>
    <xdr:to>
      <xdr:col>20</xdr:col>
      <xdr:colOff>38100</xdr:colOff>
      <xdr:row>55</xdr:row>
      <xdr:rowOff>98260</xdr:rowOff>
    </xdr:to>
    <xdr:sp macro="" textlink="">
      <xdr:nvSpPr>
        <xdr:cNvPr id="127" name="フローチャート: 判断 126"/>
        <xdr:cNvSpPr/>
      </xdr:nvSpPr>
      <xdr:spPr>
        <a:xfrm>
          <a:off x="37465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89387</xdr:rowOff>
    </xdr:from>
    <xdr:ext cx="534377" cy="259045"/>
    <xdr:sp macro="" textlink="">
      <xdr:nvSpPr>
        <xdr:cNvPr id="128" name="テキスト ボックス 127"/>
        <xdr:cNvSpPr txBox="1"/>
      </xdr:nvSpPr>
      <xdr:spPr>
        <a:xfrm>
          <a:off x="3530111" y="95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43802</xdr:rowOff>
    </xdr:from>
    <xdr:to>
      <xdr:col>15</xdr:col>
      <xdr:colOff>50800</xdr:colOff>
      <xdr:row>52</xdr:row>
      <xdr:rowOff>24743</xdr:rowOff>
    </xdr:to>
    <xdr:cxnSp macro="">
      <xdr:nvCxnSpPr>
        <xdr:cNvPr id="129" name="直線コネクタ 128"/>
        <xdr:cNvCxnSpPr/>
      </xdr:nvCxnSpPr>
      <xdr:spPr>
        <a:xfrm flipV="1">
          <a:off x="2019300" y="8787752"/>
          <a:ext cx="889000" cy="1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96244</xdr:rowOff>
    </xdr:from>
    <xdr:to>
      <xdr:col>15</xdr:col>
      <xdr:colOff>101600</xdr:colOff>
      <xdr:row>56</xdr:row>
      <xdr:rowOff>26394</xdr:rowOff>
    </xdr:to>
    <xdr:sp macro="" textlink="">
      <xdr:nvSpPr>
        <xdr:cNvPr id="130" name="フローチャート: 判断 129"/>
        <xdr:cNvSpPr/>
      </xdr:nvSpPr>
      <xdr:spPr>
        <a:xfrm>
          <a:off x="2857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17521</xdr:rowOff>
    </xdr:from>
    <xdr:ext cx="534377" cy="259045"/>
    <xdr:sp macro="" textlink="">
      <xdr:nvSpPr>
        <xdr:cNvPr id="131" name="テキスト ボックス 130"/>
        <xdr:cNvSpPr txBox="1"/>
      </xdr:nvSpPr>
      <xdr:spPr>
        <a:xfrm>
          <a:off x="2641111" y="9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13627</xdr:rowOff>
    </xdr:from>
    <xdr:to>
      <xdr:col>10</xdr:col>
      <xdr:colOff>114300</xdr:colOff>
      <xdr:row>52</xdr:row>
      <xdr:rowOff>24743</xdr:rowOff>
    </xdr:to>
    <xdr:cxnSp macro="">
      <xdr:nvCxnSpPr>
        <xdr:cNvPr id="132" name="直線コネクタ 131"/>
        <xdr:cNvCxnSpPr/>
      </xdr:nvCxnSpPr>
      <xdr:spPr>
        <a:xfrm>
          <a:off x="1130300" y="8929027"/>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58268</xdr:rowOff>
    </xdr:from>
    <xdr:to>
      <xdr:col>10</xdr:col>
      <xdr:colOff>165100</xdr:colOff>
      <xdr:row>56</xdr:row>
      <xdr:rowOff>159868</xdr:rowOff>
    </xdr:to>
    <xdr:sp macro="" textlink="">
      <xdr:nvSpPr>
        <xdr:cNvPr id="133" name="フローチャート: 判断 132"/>
        <xdr:cNvSpPr/>
      </xdr:nvSpPr>
      <xdr:spPr>
        <a:xfrm>
          <a:off x="1968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150995</xdr:rowOff>
    </xdr:from>
    <xdr:ext cx="534377" cy="259045"/>
    <xdr:sp macro="" textlink="">
      <xdr:nvSpPr>
        <xdr:cNvPr id="134" name="テキスト ボックス 133"/>
        <xdr:cNvSpPr txBox="1"/>
      </xdr:nvSpPr>
      <xdr:spPr>
        <a:xfrm>
          <a:off x="1752111" y="97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58896</xdr:rowOff>
    </xdr:from>
    <xdr:to>
      <xdr:col>6</xdr:col>
      <xdr:colOff>38100</xdr:colOff>
      <xdr:row>56</xdr:row>
      <xdr:rowOff>160496</xdr:rowOff>
    </xdr:to>
    <xdr:sp macro="" textlink="">
      <xdr:nvSpPr>
        <xdr:cNvPr id="135" name="フローチャート: 判断 134"/>
        <xdr:cNvSpPr/>
      </xdr:nvSpPr>
      <xdr:spPr>
        <a:xfrm>
          <a:off x="1079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151623</xdr:rowOff>
    </xdr:from>
    <xdr:ext cx="534377" cy="259045"/>
    <xdr:sp macro="" textlink="">
      <xdr:nvSpPr>
        <xdr:cNvPr id="136" name="テキスト ボックス 135"/>
        <xdr:cNvSpPr txBox="1"/>
      </xdr:nvSpPr>
      <xdr:spPr>
        <a:xfrm>
          <a:off x="863111" y="97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76584</xdr:rowOff>
    </xdr:from>
    <xdr:to>
      <xdr:col>24</xdr:col>
      <xdr:colOff>114300</xdr:colOff>
      <xdr:row>52</xdr:row>
      <xdr:rowOff>6734</xdr:rowOff>
    </xdr:to>
    <xdr:sp macro="" textlink="">
      <xdr:nvSpPr>
        <xdr:cNvPr id="142" name="楕円 141"/>
        <xdr:cNvSpPr/>
      </xdr:nvSpPr>
      <xdr:spPr>
        <a:xfrm>
          <a:off x="4584700" y="88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162961</xdr:rowOff>
    </xdr:from>
    <xdr:ext cx="534377" cy="259045"/>
    <xdr:sp macro="" textlink="">
      <xdr:nvSpPr>
        <xdr:cNvPr id="143" name="物件費該当値テキスト"/>
        <xdr:cNvSpPr txBox="1"/>
      </xdr:nvSpPr>
      <xdr:spPr>
        <a:xfrm>
          <a:off x="4686300" y="87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102188</xdr:rowOff>
    </xdr:from>
    <xdr:to>
      <xdr:col>20</xdr:col>
      <xdr:colOff>38100</xdr:colOff>
      <xdr:row>51</xdr:row>
      <xdr:rowOff>32338</xdr:rowOff>
    </xdr:to>
    <xdr:sp macro="" textlink="">
      <xdr:nvSpPr>
        <xdr:cNvPr id="144" name="楕円 143"/>
        <xdr:cNvSpPr/>
      </xdr:nvSpPr>
      <xdr:spPr>
        <a:xfrm>
          <a:off x="3746500" y="8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48865</xdr:rowOff>
    </xdr:from>
    <xdr:ext cx="534377" cy="259045"/>
    <xdr:sp macro="" textlink="">
      <xdr:nvSpPr>
        <xdr:cNvPr id="145" name="テキスト ボックス 144"/>
        <xdr:cNvSpPr txBox="1"/>
      </xdr:nvSpPr>
      <xdr:spPr>
        <a:xfrm>
          <a:off x="3530111" y="84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164452</xdr:rowOff>
    </xdr:from>
    <xdr:to>
      <xdr:col>15</xdr:col>
      <xdr:colOff>101600</xdr:colOff>
      <xdr:row>51</xdr:row>
      <xdr:rowOff>94602</xdr:rowOff>
    </xdr:to>
    <xdr:sp macro="" textlink="">
      <xdr:nvSpPr>
        <xdr:cNvPr id="146" name="楕円 145"/>
        <xdr:cNvSpPr/>
      </xdr:nvSpPr>
      <xdr:spPr>
        <a:xfrm>
          <a:off x="2857500" y="87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111129</xdr:rowOff>
    </xdr:from>
    <xdr:ext cx="534377" cy="259045"/>
    <xdr:sp macro="" textlink="">
      <xdr:nvSpPr>
        <xdr:cNvPr id="147" name="テキスト ボックス 146"/>
        <xdr:cNvSpPr txBox="1"/>
      </xdr:nvSpPr>
      <xdr:spPr>
        <a:xfrm>
          <a:off x="2641111" y="85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145393</xdr:rowOff>
    </xdr:from>
    <xdr:to>
      <xdr:col>10</xdr:col>
      <xdr:colOff>165100</xdr:colOff>
      <xdr:row>52</xdr:row>
      <xdr:rowOff>75543</xdr:rowOff>
    </xdr:to>
    <xdr:sp macro="" textlink="">
      <xdr:nvSpPr>
        <xdr:cNvPr id="148" name="楕円 147"/>
        <xdr:cNvSpPr/>
      </xdr:nvSpPr>
      <xdr:spPr>
        <a:xfrm>
          <a:off x="1968500" y="8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92070</xdr:rowOff>
    </xdr:from>
    <xdr:ext cx="534377" cy="259045"/>
    <xdr:sp macro="" textlink="">
      <xdr:nvSpPr>
        <xdr:cNvPr id="149" name="テキスト ボックス 148"/>
        <xdr:cNvSpPr txBox="1"/>
      </xdr:nvSpPr>
      <xdr:spPr>
        <a:xfrm>
          <a:off x="1752111" y="86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134277</xdr:rowOff>
    </xdr:from>
    <xdr:to>
      <xdr:col>6</xdr:col>
      <xdr:colOff>38100</xdr:colOff>
      <xdr:row>52</xdr:row>
      <xdr:rowOff>64427</xdr:rowOff>
    </xdr:to>
    <xdr:sp macro="" textlink="">
      <xdr:nvSpPr>
        <xdr:cNvPr id="150" name="楕円 149"/>
        <xdr:cNvSpPr/>
      </xdr:nvSpPr>
      <xdr:spPr>
        <a:xfrm>
          <a:off x="1079500" y="88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80954</xdr:rowOff>
    </xdr:from>
    <xdr:ext cx="534377" cy="259045"/>
    <xdr:sp macro="" textlink="">
      <xdr:nvSpPr>
        <xdr:cNvPr id="151" name="テキスト ボックス 150"/>
        <xdr:cNvSpPr txBox="1"/>
      </xdr:nvSpPr>
      <xdr:spPr>
        <a:xfrm>
          <a:off x="863111" y="86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7874</xdr:rowOff>
    </xdr:from>
    <xdr:to>
      <xdr:col>24</xdr:col>
      <xdr:colOff>63500</xdr:colOff>
      <xdr:row>73</xdr:row>
      <xdr:rowOff>24892</xdr:rowOff>
    </xdr:to>
    <xdr:cxnSp macro="">
      <xdr:nvCxnSpPr>
        <xdr:cNvPr id="180" name="直線コネクタ 179"/>
        <xdr:cNvCxnSpPr/>
      </xdr:nvCxnSpPr>
      <xdr:spPr>
        <a:xfrm flipV="1">
          <a:off x="3797300" y="12523724"/>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81" name="維持補修費平均値テキスト"/>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90297</xdr:rowOff>
    </xdr:from>
    <xdr:to>
      <xdr:col>19</xdr:col>
      <xdr:colOff>177800</xdr:colOff>
      <xdr:row>73</xdr:row>
      <xdr:rowOff>24892</xdr:rowOff>
    </xdr:to>
    <xdr:cxnSp macro="">
      <xdr:nvCxnSpPr>
        <xdr:cNvPr id="183" name="直線コネクタ 182"/>
        <xdr:cNvCxnSpPr/>
      </xdr:nvCxnSpPr>
      <xdr:spPr>
        <a:xfrm>
          <a:off x="2908300" y="12434697"/>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5" name="テキスト ボックス 184"/>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70485</xdr:rowOff>
    </xdr:from>
    <xdr:to>
      <xdr:col>15</xdr:col>
      <xdr:colOff>50800</xdr:colOff>
      <xdr:row>72</xdr:row>
      <xdr:rowOff>90297</xdr:rowOff>
    </xdr:to>
    <xdr:cxnSp macro="">
      <xdr:nvCxnSpPr>
        <xdr:cNvPr id="186" name="直線コネクタ 185"/>
        <xdr:cNvCxnSpPr/>
      </xdr:nvCxnSpPr>
      <xdr:spPr>
        <a:xfrm>
          <a:off x="2019300" y="1224343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8" name="テキスト ボックス 187"/>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70485</xdr:rowOff>
    </xdr:from>
    <xdr:to>
      <xdr:col>10</xdr:col>
      <xdr:colOff>114300</xdr:colOff>
      <xdr:row>73</xdr:row>
      <xdr:rowOff>25146</xdr:rowOff>
    </xdr:to>
    <xdr:cxnSp macro="">
      <xdr:nvCxnSpPr>
        <xdr:cNvPr id="189" name="直線コネクタ 188"/>
        <xdr:cNvCxnSpPr/>
      </xdr:nvCxnSpPr>
      <xdr:spPr>
        <a:xfrm flipV="1">
          <a:off x="1130300" y="12243435"/>
          <a:ext cx="889000" cy="2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91" name="テキスト ボックス 190"/>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3" name="テキスト ボックス 192"/>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128524</xdr:rowOff>
    </xdr:from>
    <xdr:to>
      <xdr:col>24</xdr:col>
      <xdr:colOff>114300</xdr:colOff>
      <xdr:row>73</xdr:row>
      <xdr:rowOff>58674</xdr:rowOff>
    </xdr:to>
    <xdr:sp macro="" textlink="">
      <xdr:nvSpPr>
        <xdr:cNvPr id="199" name="楕円 198"/>
        <xdr:cNvSpPr/>
      </xdr:nvSpPr>
      <xdr:spPr>
        <a:xfrm>
          <a:off x="4584700" y="124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151401</xdr:rowOff>
    </xdr:from>
    <xdr:ext cx="469744" cy="259045"/>
    <xdr:sp macro="" textlink="">
      <xdr:nvSpPr>
        <xdr:cNvPr id="200" name="維持補修費該当値テキスト"/>
        <xdr:cNvSpPr txBox="1"/>
      </xdr:nvSpPr>
      <xdr:spPr>
        <a:xfrm>
          <a:off x="4686300" y="123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145542</xdr:rowOff>
    </xdr:from>
    <xdr:to>
      <xdr:col>20</xdr:col>
      <xdr:colOff>38100</xdr:colOff>
      <xdr:row>73</xdr:row>
      <xdr:rowOff>75692</xdr:rowOff>
    </xdr:to>
    <xdr:sp macro="" textlink="">
      <xdr:nvSpPr>
        <xdr:cNvPr id="201" name="楕円 200"/>
        <xdr:cNvSpPr/>
      </xdr:nvSpPr>
      <xdr:spPr>
        <a:xfrm>
          <a:off x="3746500" y="124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92219</xdr:rowOff>
    </xdr:from>
    <xdr:ext cx="469744" cy="259045"/>
    <xdr:sp macro="" textlink="">
      <xdr:nvSpPr>
        <xdr:cNvPr id="202" name="テキスト ボックス 201"/>
        <xdr:cNvSpPr txBox="1"/>
      </xdr:nvSpPr>
      <xdr:spPr>
        <a:xfrm>
          <a:off x="3562428" y="1226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39497</xdr:rowOff>
    </xdr:from>
    <xdr:to>
      <xdr:col>15</xdr:col>
      <xdr:colOff>101600</xdr:colOff>
      <xdr:row>72</xdr:row>
      <xdr:rowOff>141097</xdr:rowOff>
    </xdr:to>
    <xdr:sp macro="" textlink="">
      <xdr:nvSpPr>
        <xdr:cNvPr id="203" name="楕円 202"/>
        <xdr:cNvSpPr/>
      </xdr:nvSpPr>
      <xdr:spPr>
        <a:xfrm>
          <a:off x="2857500" y="123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157624</xdr:rowOff>
    </xdr:from>
    <xdr:ext cx="469744" cy="259045"/>
    <xdr:sp macro="" textlink="">
      <xdr:nvSpPr>
        <xdr:cNvPr id="204" name="テキスト ボックス 203"/>
        <xdr:cNvSpPr txBox="1"/>
      </xdr:nvSpPr>
      <xdr:spPr>
        <a:xfrm>
          <a:off x="2673428" y="121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19685</xdr:rowOff>
    </xdr:from>
    <xdr:to>
      <xdr:col>10</xdr:col>
      <xdr:colOff>165100</xdr:colOff>
      <xdr:row>71</xdr:row>
      <xdr:rowOff>121285</xdr:rowOff>
    </xdr:to>
    <xdr:sp macro="" textlink="">
      <xdr:nvSpPr>
        <xdr:cNvPr id="205" name="楕円 204"/>
        <xdr:cNvSpPr/>
      </xdr:nvSpPr>
      <xdr:spPr>
        <a:xfrm>
          <a:off x="1968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137812</xdr:rowOff>
    </xdr:from>
    <xdr:ext cx="534377" cy="259045"/>
    <xdr:sp macro="" textlink="">
      <xdr:nvSpPr>
        <xdr:cNvPr id="206" name="テキスト ボックス 205"/>
        <xdr:cNvSpPr txBox="1"/>
      </xdr:nvSpPr>
      <xdr:spPr>
        <a:xfrm>
          <a:off x="1752111" y="119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145796</xdr:rowOff>
    </xdr:from>
    <xdr:to>
      <xdr:col>6</xdr:col>
      <xdr:colOff>38100</xdr:colOff>
      <xdr:row>73</xdr:row>
      <xdr:rowOff>75946</xdr:rowOff>
    </xdr:to>
    <xdr:sp macro="" textlink="">
      <xdr:nvSpPr>
        <xdr:cNvPr id="207" name="楕円 206"/>
        <xdr:cNvSpPr/>
      </xdr:nvSpPr>
      <xdr:spPr>
        <a:xfrm>
          <a:off x="1079500" y="124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92473</xdr:rowOff>
    </xdr:from>
    <xdr:ext cx="469744" cy="259045"/>
    <xdr:sp macro="" textlink="">
      <xdr:nvSpPr>
        <xdr:cNvPr id="208" name="テキスト ボックス 207"/>
        <xdr:cNvSpPr txBox="1"/>
      </xdr:nvSpPr>
      <xdr:spPr>
        <a:xfrm>
          <a:off x="895428" y="122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5" name="直線コネクタ 234"/>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6" name="扶助費最小値テキスト"/>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7" name="直線コネクタ 236"/>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8" name="扶助費最大値テキスト"/>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9" name="直線コネクタ 238"/>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67365</xdr:rowOff>
    </xdr:from>
    <xdr:to>
      <xdr:col>24</xdr:col>
      <xdr:colOff>63500</xdr:colOff>
      <xdr:row>95</xdr:row>
      <xdr:rowOff>108415</xdr:rowOff>
    </xdr:to>
    <xdr:cxnSp macro="">
      <xdr:nvCxnSpPr>
        <xdr:cNvPr id="240" name="直線コネクタ 239"/>
        <xdr:cNvCxnSpPr/>
      </xdr:nvCxnSpPr>
      <xdr:spPr>
        <a:xfrm flipV="1">
          <a:off x="3797300" y="16012215"/>
          <a:ext cx="838200" cy="38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41" name="扶助費平均値テキスト"/>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2" name="フローチャート: 判断 241"/>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72589</xdr:rowOff>
    </xdr:from>
    <xdr:to>
      <xdr:col>19</xdr:col>
      <xdr:colOff>177800</xdr:colOff>
      <xdr:row>95</xdr:row>
      <xdr:rowOff>108415</xdr:rowOff>
    </xdr:to>
    <xdr:cxnSp macro="">
      <xdr:nvCxnSpPr>
        <xdr:cNvPr id="243" name="直線コネクタ 242"/>
        <xdr:cNvCxnSpPr/>
      </xdr:nvCxnSpPr>
      <xdr:spPr>
        <a:xfrm>
          <a:off x="2908300" y="16017439"/>
          <a:ext cx="889000" cy="37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4" name="フローチャート: 判断 243"/>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5" name="テキスト ボックス 244"/>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72589</xdr:rowOff>
    </xdr:from>
    <xdr:to>
      <xdr:col>15</xdr:col>
      <xdr:colOff>50800</xdr:colOff>
      <xdr:row>97</xdr:row>
      <xdr:rowOff>165565</xdr:rowOff>
    </xdr:to>
    <xdr:cxnSp macro="">
      <xdr:nvCxnSpPr>
        <xdr:cNvPr id="246" name="直線コネクタ 245"/>
        <xdr:cNvCxnSpPr/>
      </xdr:nvCxnSpPr>
      <xdr:spPr>
        <a:xfrm flipV="1">
          <a:off x="2019300" y="16017439"/>
          <a:ext cx="889000" cy="7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7" name="フローチャート: 判断 246"/>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8" name="テキスト ボックス 247"/>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165565</xdr:rowOff>
    </xdr:from>
    <xdr:to>
      <xdr:col>10</xdr:col>
      <xdr:colOff>114300</xdr:colOff>
      <xdr:row>98</xdr:row>
      <xdr:rowOff>61094</xdr:rowOff>
    </xdr:to>
    <xdr:cxnSp macro="">
      <xdr:nvCxnSpPr>
        <xdr:cNvPr id="249" name="直線コネクタ 248"/>
        <xdr:cNvCxnSpPr/>
      </xdr:nvCxnSpPr>
      <xdr:spPr>
        <a:xfrm flipV="1">
          <a:off x="1130300" y="1679621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50" name="フローチャート: 判断 249"/>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42761</xdr:rowOff>
    </xdr:from>
    <xdr:ext cx="534377" cy="259045"/>
    <xdr:sp macro="" textlink="">
      <xdr:nvSpPr>
        <xdr:cNvPr id="251" name="テキスト ボックス 250"/>
        <xdr:cNvSpPr txBox="1"/>
      </xdr:nvSpPr>
      <xdr:spPr>
        <a:xfrm>
          <a:off x="175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2" name="フローチャート: 判断 251"/>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3" name="テキスト ボックス 252"/>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16565</xdr:rowOff>
    </xdr:from>
    <xdr:to>
      <xdr:col>24</xdr:col>
      <xdr:colOff>114300</xdr:colOff>
      <xdr:row>93</xdr:row>
      <xdr:rowOff>118165</xdr:rowOff>
    </xdr:to>
    <xdr:sp macro="" textlink="">
      <xdr:nvSpPr>
        <xdr:cNvPr id="259" name="楕円 258"/>
        <xdr:cNvSpPr/>
      </xdr:nvSpPr>
      <xdr:spPr>
        <a:xfrm>
          <a:off x="4584700" y="15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39442</xdr:rowOff>
    </xdr:from>
    <xdr:ext cx="599010" cy="259045"/>
    <xdr:sp macro="" textlink="">
      <xdr:nvSpPr>
        <xdr:cNvPr id="260" name="扶助費該当値テキスト"/>
        <xdr:cNvSpPr txBox="1"/>
      </xdr:nvSpPr>
      <xdr:spPr>
        <a:xfrm>
          <a:off x="4686300" y="1581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57615</xdr:rowOff>
    </xdr:from>
    <xdr:to>
      <xdr:col>20</xdr:col>
      <xdr:colOff>38100</xdr:colOff>
      <xdr:row>95</xdr:row>
      <xdr:rowOff>159215</xdr:rowOff>
    </xdr:to>
    <xdr:sp macro="" textlink="">
      <xdr:nvSpPr>
        <xdr:cNvPr id="261" name="楕円 260"/>
        <xdr:cNvSpPr/>
      </xdr:nvSpPr>
      <xdr:spPr>
        <a:xfrm>
          <a:off x="3746500" y="163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4292</xdr:rowOff>
    </xdr:from>
    <xdr:ext cx="599010" cy="259045"/>
    <xdr:sp macro="" textlink="">
      <xdr:nvSpPr>
        <xdr:cNvPr id="262" name="テキスト ボックス 261"/>
        <xdr:cNvSpPr txBox="1"/>
      </xdr:nvSpPr>
      <xdr:spPr>
        <a:xfrm>
          <a:off x="3497795" y="1612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21789</xdr:rowOff>
    </xdr:from>
    <xdr:to>
      <xdr:col>15</xdr:col>
      <xdr:colOff>101600</xdr:colOff>
      <xdr:row>93</xdr:row>
      <xdr:rowOff>123389</xdr:rowOff>
    </xdr:to>
    <xdr:sp macro="" textlink="">
      <xdr:nvSpPr>
        <xdr:cNvPr id="263" name="楕円 262"/>
        <xdr:cNvSpPr/>
      </xdr:nvSpPr>
      <xdr:spPr>
        <a:xfrm>
          <a:off x="2857500" y="159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114516</xdr:rowOff>
    </xdr:from>
    <xdr:ext cx="599010" cy="259045"/>
    <xdr:sp macro="" textlink="">
      <xdr:nvSpPr>
        <xdr:cNvPr id="264" name="テキスト ボックス 263"/>
        <xdr:cNvSpPr txBox="1"/>
      </xdr:nvSpPr>
      <xdr:spPr>
        <a:xfrm>
          <a:off x="2608795" y="160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114765</xdr:rowOff>
    </xdr:from>
    <xdr:to>
      <xdr:col>10</xdr:col>
      <xdr:colOff>165100</xdr:colOff>
      <xdr:row>98</xdr:row>
      <xdr:rowOff>44915</xdr:rowOff>
    </xdr:to>
    <xdr:sp macro="" textlink="">
      <xdr:nvSpPr>
        <xdr:cNvPr id="265" name="楕円 264"/>
        <xdr:cNvSpPr/>
      </xdr:nvSpPr>
      <xdr:spPr>
        <a:xfrm>
          <a:off x="1968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36042</xdr:rowOff>
    </xdr:from>
    <xdr:ext cx="534377" cy="259045"/>
    <xdr:sp macro="" textlink="">
      <xdr:nvSpPr>
        <xdr:cNvPr id="266" name="テキスト ボックス 265"/>
        <xdr:cNvSpPr txBox="1"/>
      </xdr:nvSpPr>
      <xdr:spPr>
        <a:xfrm>
          <a:off x="1752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10294</xdr:rowOff>
    </xdr:from>
    <xdr:to>
      <xdr:col>6</xdr:col>
      <xdr:colOff>38100</xdr:colOff>
      <xdr:row>98</xdr:row>
      <xdr:rowOff>111894</xdr:rowOff>
    </xdr:to>
    <xdr:sp macro="" textlink="">
      <xdr:nvSpPr>
        <xdr:cNvPr id="267" name="楕円 266"/>
        <xdr:cNvSpPr/>
      </xdr:nvSpPr>
      <xdr:spPr>
        <a:xfrm>
          <a:off x="1079500" y="168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128421</xdr:rowOff>
    </xdr:from>
    <xdr:ext cx="534377" cy="259045"/>
    <xdr:sp macro="" textlink="">
      <xdr:nvSpPr>
        <xdr:cNvPr id="268" name="テキスト ボックス 267"/>
        <xdr:cNvSpPr txBox="1"/>
      </xdr:nvSpPr>
      <xdr:spPr>
        <a:xfrm>
          <a:off x="863111" y="165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154289</xdr:rowOff>
    </xdr:from>
    <xdr:to>
      <xdr:col>54</xdr:col>
      <xdr:colOff>189865</xdr:colOff>
      <xdr:row>38</xdr:row>
      <xdr:rowOff>140009</xdr:rowOff>
    </xdr:to>
    <xdr:cxnSp macro="">
      <xdr:nvCxnSpPr>
        <xdr:cNvPr id="292" name="直線コネクタ 291"/>
        <xdr:cNvCxnSpPr/>
      </xdr:nvCxnSpPr>
      <xdr:spPr>
        <a:xfrm flipV="1">
          <a:off x="10475595" y="6326489"/>
          <a:ext cx="1270" cy="32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143836</xdr:rowOff>
    </xdr:from>
    <xdr:ext cx="534377" cy="259045"/>
    <xdr:sp macro="" textlink="">
      <xdr:nvSpPr>
        <xdr:cNvPr id="293" name="補助費等最小値テキスト"/>
        <xdr:cNvSpPr txBox="1"/>
      </xdr:nvSpPr>
      <xdr:spPr>
        <a:xfrm>
          <a:off x="10528300" y="66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140009</xdr:rowOff>
    </xdr:from>
    <xdr:to>
      <xdr:col>55</xdr:col>
      <xdr:colOff>88900</xdr:colOff>
      <xdr:row>38</xdr:row>
      <xdr:rowOff>140009</xdr:rowOff>
    </xdr:to>
    <xdr:cxnSp macro="">
      <xdr:nvCxnSpPr>
        <xdr:cNvPr id="294" name="直線コネクタ 293"/>
        <xdr:cNvCxnSpPr/>
      </xdr:nvCxnSpPr>
      <xdr:spPr>
        <a:xfrm>
          <a:off x="10388600" y="665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100966</xdr:rowOff>
    </xdr:from>
    <xdr:ext cx="599010" cy="259045"/>
    <xdr:sp macro="" textlink="">
      <xdr:nvSpPr>
        <xdr:cNvPr id="295" name="補助費等最大値テキスト"/>
        <xdr:cNvSpPr txBox="1"/>
      </xdr:nvSpPr>
      <xdr:spPr>
        <a:xfrm>
          <a:off x="10528300" y="61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154289</xdr:rowOff>
    </xdr:from>
    <xdr:to>
      <xdr:col>55</xdr:col>
      <xdr:colOff>88900</xdr:colOff>
      <xdr:row>36</xdr:row>
      <xdr:rowOff>154289</xdr:rowOff>
    </xdr:to>
    <xdr:cxnSp macro="">
      <xdr:nvCxnSpPr>
        <xdr:cNvPr id="296" name="直線コネクタ 295"/>
        <xdr:cNvCxnSpPr/>
      </xdr:nvCxnSpPr>
      <xdr:spPr>
        <a:xfrm>
          <a:off x="10388600" y="632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41665</xdr:rowOff>
    </xdr:from>
    <xdr:to>
      <xdr:col>55</xdr:col>
      <xdr:colOff>0</xdr:colOff>
      <xdr:row>36</xdr:row>
      <xdr:rowOff>154289</xdr:rowOff>
    </xdr:to>
    <xdr:cxnSp macro="">
      <xdr:nvCxnSpPr>
        <xdr:cNvPr id="297" name="直線コネクタ 296"/>
        <xdr:cNvCxnSpPr/>
      </xdr:nvCxnSpPr>
      <xdr:spPr>
        <a:xfrm>
          <a:off x="9639300" y="5528065"/>
          <a:ext cx="838200" cy="7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115535</xdr:rowOff>
    </xdr:from>
    <xdr:ext cx="534377" cy="259045"/>
    <xdr:sp macro="" textlink="">
      <xdr:nvSpPr>
        <xdr:cNvPr id="298" name="補助費等平均値テキスト"/>
        <xdr:cNvSpPr txBox="1"/>
      </xdr:nvSpPr>
      <xdr:spPr>
        <a:xfrm>
          <a:off x="10528300" y="6459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137108</xdr:rowOff>
    </xdr:from>
    <xdr:to>
      <xdr:col>55</xdr:col>
      <xdr:colOff>50800</xdr:colOff>
      <xdr:row>38</xdr:row>
      <xdr:rowOff>67258</xdr:rowOff>
    </xdr:to>
    <xdr:sp macro="" textlink="">
      <xdr:nvSpPr>
        <xdr:cNvPr id="299" name="フローチャート: 判断 298"/>
        <xdr:cNvSpPr/>
      </xdr:nvSpPr>
      <xdr:spPr>
        <a:xfrm>
          <a:off x="10426700" y="64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41665</xdr:rowOff>
    </xdr:from>
    <xdr:to>
      <xdr:col>50</xdr:col>
      <xdr:colOff>114300</xdr:colOff>
      <xdr:row>32</xdr:row>
      <xdr:rowOff>112531</xdr:rowOff>
    </xdr:to>
    <xdr:cxnSp macro="">
      <xdr:nvCxnSpPr>
        <xdr:cNvPr id="300" name="直線コネクタ 299"/>
        <xdr:cNvCxnSpPr/>
      </xdr:nvCxnSpPr>
      <xdr:spPr>
        <a:xfrm flipV="1">
          <a:off x="8750300" y="5528065"/>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132707</xdr:rowOff>
    </xdr:from>
    <xdr:to>
      <xdr:col>50</xdr:col>
      <xdr:colOff>165100</xdr:colOff>
      <xdr:row>38</xdr:row>
      <xdr:rowOff>62857</xdr:rowOff>
    </xdr:to>
    <xdr:sp macro="" textlink="">
      <xdr:nvSpPr>
        <xdr:cNvPr id="301" name="フローチャート: 判断 300"/>
        <xdr:cNvSpPr/>
      </xdr:nvSpPr>
      <xdr:spPr>
        <a:xfrm>
          <a:off x="9588500" y="6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53984</xdr:rowOff>
    </xdr:from>
    <xdr:ext cx="534377" cy="259045"/>
    <xdr:sp macro="" textlink="">
      <xdr:nvSpPr>
        <xdr:cNvPr id="302" name="テキスト ボックス 301"/>
        <xdr:cNvSpPr txBox="1"/>
      </xdr:nvSpPr>
      <xdr:spPr>
        <a:xfrm>
          <a:off x="9372111" y="65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133936</xdr:rowOff>
    </xdr:from>
    <xdr:to>
      <xdr:col>45</xdr:col>
      <xdr:colOff>177800</xdr:colOff>
      <xdr:row>32</xdr:row>
      <xdr:rowOff>112531</xdr:rowOff>
    </xdr:to>
    <xdr:cxnSp macro="">
      <xdr:nvCxnSpPr>
        <xdr:cNvPr id="303" name="直線コネクタ 302"/>
        <xdr:cNvCxnSpPr/>
      </xdr:nvCxnSpPr>
      <xdr:spPr>
        <a:xfrm>
          <a:off x="7861300" y="5277436"/>
          <a:ext cx="889000" cy="3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139360</xdr:rowOff>
    </xdr:from>
    <xdr:to>
      <xdr:col>46</xdr:col>
      <xdr:colOff>38100</xdr:colOff>
      <xdr:row>38</xdr:row>
      <xdr:rowOff>69510</xdr:rowOff>
    </xdr:to>
    <xdr:sp macro="" textlink="">
      <xdr:nvSpPr>
        <xdr:cNvPr id="304" name="フローチャート: 判断 303"/>
        <xdr:cNvSpPr/>
      </xdr:nvSpPr>
      <xdr:spPr>
        <a:xfrm>
          <a:off x="8699500" y="64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60637</xdr:rowOff>
    </xdr:from>
    <xdr:ext cx="534377" cy="259045"/>
    <xdr:sp macro="" textlink="">
      <xdr:nvSpPr>
        <xdr:cNvPr id="305" name="テキスト ボックス 304"/>
        <xdr:cNvSpPr txBox="1"/>
      </xdr:nvSpPr>
      <xdr:spPr>
        <a:xfrm>
          <a:off x="8483111" y="65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133936</xdr:rowOff>
    </xdr:from>
    <xdr:to>
      <xdr:col>41</xdr:col>
      <xdr:colOff>50800</xdr:colOff>
      <xdr:row>37</xdr:row>
      <xdr:rowOff>49011</xdr:rowOff>
    </xdr:to>
    <xdr:cxnSp macro="">
      <xdr:nvCxnSpPr>
        <xdr:cNvPr id="306" name="直線コネクタ 305"/>
        <xdr:cNvCxnSpPr/>
      </xdr:nvCxnSpPr>
      <xdr:spPr>
        <a:xfrm flipV="1">
          <a:off x="6972300" y="5277436"/>
          <a:ext cx="8890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105786</xdr:rowOff>
    </xdr:from>
    <xdr:to>
      <xdr:col>41</xdr:col>
      <xdr:colOff>101600</xdr:colOff>
      <xdr:row>36</xdr:row>
      <xdr:rowOff>35936</xdr:rowOff>
    </xdr:to>
    <xdr:sp macro="" textlink="">
      <xdr:nvSpPr>
        <xdr:cNvPr id="307" name="フローチャート: 判断 306"/>
        <xdr:cNvSpPr/>
      </xdr:nvSpPr>
      <xdr:spPr>
        <a:xfrm>
          <a:off x="78105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27063</xdr:rowOff>
    </xdr:from>
    <xdr:ext cx="599010" cy="259045"/>
    <xdr:sp macro="" textlink="">
      <xdr:nvSpPr>
        <xdr:cNvPr id="308" name="テキスト ボックス 307"/>
        <xdr:cNvSpPr txBox="1"/>
      </xdr:nvSpPr>
      <xdr:spPr>
        <a:xfrm>
          <a:off x="7561795" y="61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xdr:rowOff>
    </xdr:from>
    <xdr:to>
      <xdr:col>36</xdr:col>
      <xdr:colOff>165100</xdr:colOff>
      <xdr:row>38</xdr:row>
      <xdr:rowOff>112014</xdr:rowOff>
    </xdr:to>
    <xdr:sp macro="" textlink="">
      <xdr:nvSpPr>
        <xdr:cNvPr id="309" name="フローチャート: 判断 308"/>
        <xdr:cNvSpPr/>
      </xdr:nvSpPr>
      <xdr:spPr>
        <a:xfrm>
          <a:off x="6921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103141</xdr:rowOff>
    </xdr:from>
    <xdr:ext cx="534377" cy="259045"/>
    <xdr:sp macro="" textlink="">
      <xdr:nvSpPr>
        <xdr:cNvPr id="310" name="テキスト ボックス 309"/>
        <xdr:cNvSpPr txBox="1"/>
      </xdr:nvSpPr>
      <xdr:spPr>
        <a:xfrm>
          <a:off x="6705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103489</xdr:rowOff>
    </xdr:from>
    <xdr:to>
      <xdr:col>55</xdr:col>
      <xdr:colOff>50800</xdr:colOff>
      <xdr:row>37</xdr:row>
      <xdr:rowOff>33639</xdr:rowOff>
    </xdr:to>
    <xdr:sp macro="" textlink="">
      <xdr:nvSpPr>
        <xdr:cNvPr id="316" name="楕円 315"/>
        <xdr:cNvSpPr/>
      </xdr:nvSpPr>
      <xdr:spPr>
        <a:xfrm>
          <a:off x="10426700" y="62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56516</xdr:rowOff>
    </xdr:from>
    <xdr:ext cx="599010" cy="259045"/>
    <xdr:sp macro="" textlink="">
      <xdr:nvSpPr>
        <xdr:cNvPr id="317" name="補助費等該当値テキスト"/>
        <xdr:cNvSpPr txBox="1"/>
      </xdr:nvSpPr>
      <xdr:spPr>
        <a:xfrm>
          <a:off x="10528300" y="622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162315</xdr:rowOff>
    </xdr:from>
    <xdr:to>
      <xdr:col>50</xdr:col>
      <xdr:colOff>165100</xdr:colOff>
      <xdr:row>32</xdr:row>
      <xdr:rowOff>92465</xdr:rowOff>
    </xdr:to>
    <xdr:sp macro="" textlink="">
      <xdr:nvSpPr>
        <xdr:cNvPr id="318" name="楕円 317"/>
        <xdr:cNvSpPr/>
      </xdr:nvSpPr>
      <xdr:spPr>
        <a:xfrm>
          <a:off x="9588500" y="54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108992</xdr:rowOff>
    </xdr:from>
    <xdr:ext cx="599010" cy="259045"/>
    <xdr:sp macro="" textlink="">
      <xdr:nvSpPr>
        <xdr:cNvPr id="319" name="テキスト ボックス 318"/>
        <xdr:cNvSpPr txBox="1"/>
      </xdr:nvSpPr>
      <xdr:spPr>
        <a:xfrm>
          <a:off x="9339795" y="525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61731</xdr:rowOff>
    </xdr:from>
    <xdr:to>
      <xdr:col>46</xdr:col>
      <xdr:colOff>38100</xdr:colOff>
      <xdr:row>32</xdr:row>
      <xdr:rowOff>163331</xdr:rowOff>
    </xdr:to>
    <xdr:sp macro="" textlink="">
      <xdr:nvSpPr>
        <xdr:cNvPr id="320" name="楕円 319"/>
        <xdr:cNvSpPr/>
      </xdr:nvSpPr>
      <xdr:spPr>
        <a:xfrm>
          <a:off x="8699500" y="5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8408</xdr:rowOff>
    </xdr:from>
    <xdr:ext cx="599010" cy="259045"/>
    <xdr:sp macro="" textlink="">
      <xdr:nvSpPr>
        <xdr:cNvPr id="321" name="テキスト ボックス 320"/>
        <xdr:cNvSpPr txBox="1"/>
      </xdr:nvSpPr>
      <xdr:spPr>
        <a:xfrm>
          <a:off x="8450795" y="53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83136</xdr:rowOff>
    </xdr:from>
    <xdr:to>
      <xdr:col>41</xdr:col>
      <xdr:colOff>101600</xdr:colOff>
      <xdr:row>31</xdr:row>
      <xdr:rowOff>13286</xdr:rowOff>
    </xdr:to>
    <xdr:sp macro="" textlink="">
      <xdr:nvSpPr>
        <xdr:cNvPr id="322" name="楕円 321"/>
        <xdr:cNvSpPr/>
      </xdr:nvSpPr>
      <xdr:spPr>
        <a:xfrm>
          <a:off x="78105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29813</xdr:rowOff>
    </xdr:from>
    <xdr:ext cx="599010" cy="259045"/>
    <xdr:sp macro="" textlink="">
      <xdr:nvSpPr>
        <xdr:cNvPr id="323" name="テキスト ボックス 322"/>
        <xdr:cNvSpPr txBox="1"/>
      </xdr:nvSpPr>
      <xdr:spPr>
        <a:xfrm>
          <a:off x="7561795" y="50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169661</xdr:rowOff>
    </xdr:from>
    <xdr:to>
      <xdr:col>36</xdr:col>
      <xdr:colOff>165100</xdr:colOff>
      <xdr:row>37</xdr:row>
      <xdr:rowOff>99811</xdr:rowOff>
    </xdr:to>
    <xdr:sp macro="" textlink="">
      <xdr:nvSpPr>
        <xdr:cNvPr id="324" name="楕円 323"/>
        <xdr:cNvSpPr/>
      </xdr:nvSpPr>
      <xdr:spPr>
        <a:xfrm>
          <a:off x="6921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116338</xdr:rowOff>
    </xdr:from>
    <xdr:ext cx="534377" cy="259045"/>
    <xdr:sp macro="" textlink="">
      <xdr:nvSpPr>
        <xdr:cNvPr id="325" name="テキスト ボックス 324"/>
        <xdr:cNvSpPr txBox="1"/>
      </xdr:nvSpPr>
      <xdr:spPr>
        <a:xfrm>
          <a:off x="6705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113407</xdr:rowOff>
    </xdr:from>
    <xdr:to>
      <xdr:col>54</xdr:col>
      <xdr:colOff>189865</xdr:colOff>
      <xdr:row>58</xdr:row>
      <xdr:rowOff>161444</xdr:rowOff>
    </xdr:to>
    <xdr:cxnSp macro="">
      <xdr:nvCxnSpPr>
        <xdr:cNvPr id="349" name="直線コネクタ 348"/>
        <xdr:cNvCxnSpPr/>
      </xdr:nvCxnSpPr>
      <xdr:spPr>
        <a:xfrm flipV="1">
          <a:off x="10475595" y="9714607"/>
          <a:ext cx="1270" cy="39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165271</xdr:rowOff>
    </xdr:from>
    <xdr:ext cx="534377" cy="259045"/>
    <xdr:sp macro="" textlink="">
      <xdr:nvSpPr>
        <xdr:cNvPr id="350" name="普通建設事業費最小値テキスト"/>
        <xdr:cNvSpPr txBox="1"/>
      </xdr:nvSpPr>
      <xdr:spPr>
        <a:xfrm>
          <a:off x="10528300" y="101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161444</xdr:rowOff>
    </xdr:from>
    <xdr:to>
      <xdr:col>55</xdr:col>
      <xdr:colOff>88900</xdr:colOff>
      <xdr:row>58</xdr:row>
      <xdr:rowOff>161444</xdr:rowOff>
    </xdr:to>
    <xdr:cxnSp macro="">
      <xdr:nvCxnSpPr>
        <xdr:cNvPr id="351" name="直線コネクタ 350"/>
        <xdr:cNvCxnSpPr/>
      </xdr:nvCxnSpPr>
      <xdr:spPr>
        <a:xfrm>
          <a:off x="10388600" y="1010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60084</xdr:rowOff>
    </xdr:from>
    <xdr:ext cx="599010" cy="259045"/>
    <xdr:sp macro="" textlink="">
      <xdr:nvSpPr>
        <xdr:cNvPr id="352" name="普通建設事業費最大値テキスト"/>
        <xdr:cNvSpPr txBox="1"/>
      </xdr:nvSpPr>
      <xdr:spPr>
        <a:xfrm>
          <a:off x="10528300" y="948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113407</xdr:rowOff>
    </xdr:from>
    <xdr:to>
      <xdr:col>55</xdr:col>
      <xdr:colOff>88900</xdr:colOff>
      <xdr:row>56</xdr:row>
      <xdr:rowOff>113407</xdr:rowOff>
    </xdr:to>
    <xdr:cxnSp macro="">
      <xdr:nvCxnSpPr>
        <xdr:cNvPr id="353" name="直線コネクタ 352"/>
        <xdr:cNvCxnSpPr/>
      </xdr:nvCxnSpPr>
      <xdr:spPr>
        <a:xfrm>
          <a:off x="10388600" y="971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20950</xdr:rowOff>
    </xdr:from>
    <xdr:to>
      <xdr:col>55</xdr:col>
      <xdr:colOff>0</xdr:colOff>
      <xdr:row>57</xdr:row>
      <xdr:rowOff>64986</xdr:rowOff>
    </xdr:to>
    <xdr:cxnSp macro="">
      <xdr:nvCxnSpPr>
        <xdr:cNvPr id="354" name="直線コネクタ 353"/>
        <xdr:cNvCxnSpPr/>
      </xdr:nvCxnSpPr>
      <xdr:spPr>
        <a:xfrm>
          <a:off x="9639300" y="9793600"/>
          <a:ext cx="8382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117855</xdr:rowOff>
    </xdr:from>
    <xdr:ext cx="534377" cy="259045"/>
    <xdr:sp macro="" textlink="">
      <xdr:nvSpPr>
        <xdr:cNvPr id="355" name="普通建設事業費平均値テキスト"/>
        <xdr:cNvSpPr txBox="1"/>
      </xdr:nvSpPr>
      <xdr:spPr>
        <a:xfrm>
          <a:off x="10528300" y="989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139428</xdr:rowOff>
    </xdr:from>
    <xdr:to>
      <xdr:col>55</xdr:col>
      <xdr:colOff>50800</xdr:colOff>
      <xdr:row>58</xdr:row>
      <xdr:rowOff>69578</xdr:rowOff>
    </xdr:to>
    <xdr:sp macro="" textlink="">
      <xdr:nvSpPr>
        <xdr:cNvPr id="356" name="フローチャート: 判断 355"/>
        <xdr:cNvSpPr/>
      </xdr:nvSpPr>
      <xdr:spPr>
        <a:xfrm>
          <a:off x="104267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29774</xdr:rowOff>
    </xdr:from>
    <xdr:to>
      <xdr:col>50</xdr:col>
      <xdr:colOff>114300</xdr:colOff>
      <xdr:row>57</xdr:row>
      <xdr:rowOff>20950</xdr:rowOff>
    </xdr:to>
    <xdr:cxnSp macro="">
      <xdr:nvCxnSpPr>
        <xdr:cNvPr id="357" name="直線コネクタ 356"/>
        <xdr:cNvCxnSpPr/>
      </xdr:nvCxnSpPr>
      <xdr:spPr>
        <a:xfrm>
          <a:off x="8750300" y="9288074"/>
          <a:ext cx="889000" cy="50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149056</xdr:rowOff>
    </xdr:from>
    <xdr:to>
      <xdr:col>50</xdr:col>
      <xdr:colOff>165100</xdr:colOff>
      <xdr:row>58</xdr:row>
      <xdr:rowOff>79206</xdr:rowOff>
    </xdr:to>
    <xdr:sp macro="" textlink="">
      <xdr:nvSpPr>
        <xdr:cNvPr id="358" name="フローチャート: 判断 357"/>
        <xdr:cNvSpPr/>
      </xdr:nvSpPr>
      <xdr:spPr>
        <a:xfrm>
          <a:off x="9588500" y="99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70333</xdr:rowOff>
    </xdr:from>
    <xdr:ext cx="534377" cy="259045"/>
    <xdr:sp macro="" textlink="">
      <xdr:nvSpPr>
        <xdr:cNvPr id="359" name="テキスト ボックス 358"/>
        <xdr:cNvSpPr txBox="1"/>
      </xdr:nvSpPr>
      <xdr:spPr>
        <a:xfrm>
          <a:off x="9372111" y="100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69947</xdr:rowOff>
    </xdr:from>
    <xdr:to>
      <xdr:col>45</xdr:col>
      <xdr:colOff>177800</xdr:colOff>
      <xdr:row>54</xdr:row>
      <xdr:rowOff>29774</xdr:rowOff>
    </xdr:to>
    <xdr:cxnSp macro="">
      <xdr:nvCxnSpPr>
        <xdr:cNvPr id="360" name="直線コネクタ 359"/>
        <xdr:cNvCxnSpPr/>
      </xdr:nvCxnSpPr>
      <xdr:spPr>
        <a:xfrm>
          <a:off x="7861300" y="8813897"/>
          <a:ext cx="889000" cy="4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149034</xdr:rowOff>
    </xdr:from>
    <xdr:to>
      <xdr:col>46</xdr:col>
      <xdr:colOff>38100</xdr:colOff>
      <xdr:row>58</xdr:row>
      <xdr:rowOff>79184</xdr:rowOff>
    </xdr:to>
    <xdr:sp macro="" textlink="">
      <xdr:nvSpPr>
        <xdr:cNvPr id="361" name="フローチャート: 判断 360"/>
        <xdr:cNvSpPr/>
      </xdr:nvSpPr>
      <xdr:spPr>
        <a:xfrm>
          <a:off x="8699500" y="99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70311</xdr:rowOff>
    </xdr:from>
    <xdr:ext cx="534377" cy="259045"/>
    <xdr:sp macro="" textlink="">
      <xdr:nvSpPr>
        <xdr:cNvPr id="362" name="テキスト ボックス 361"/>
        <xdr:cNvSpPr txBox="1"/>
      </xdr:nvSpPr>
      <xdr:spPr>
        <a:xfrm>
          <a:off x="8483111" y="100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69947</xdr:rowOff>
    </xdr:from>
    <xdr:to>
      <xdr:col>41</xdr:col>
      <xdr:colOff>50800</xdr:colOff>
      <xdr:row>52</xdr:row>
      <xdr:rowOff>81735</xdr:rowOff>
    </xdr:to>
    <xdr:cxnSp macro="">
      <xdr:nvCxnSpPr>
        <xdr:cNvPr id="363" name="直線コネクタ 362"/>
        <xdr:cNvCxnSpPr/>
      </xdr:nvCxnSpPr>
      <xdr:spPr>
        <a:xfrm flipV="1">
          <a:off x="6972300" y="8813897"/>
          <a:ext cx="889000" cy="1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121605</xdr:rowOff>
    </xdr:from>
    <xdr:to>
      <xdr:col>41</xdr:col>
      <xdr:colOff>101600</xdr:colOff>
      <xdr:row>58</xdr:row>
      <xdr:rowOff>51755</xdr:rowOff>
    </xdr:to>
    <xdr:sp macro="" textlink="">
      <xdr:nvSpPr>
        <xdr:cNvPr id="364" name="フローチャート: 判断 363"/>
        <xdr:cNvSpPr/>
      </xdr:nvSpPr>
      <xdr:spPr>
        <a:xfrm>
          <a:off x="78105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42882</xdr:rowOff>
    </xdr:from>
    <xdr:ext cx="534377" cy="259045"/>
    <xdr:sp macro="" textlink="">
      <xdr:nvSpPr>
        <xdr:cNvPr id="365" name="テキスト ボックス 364"/>
        <xdr:cNvSpPr txBox="1"/>
      </xdr:nvSpPr>
      <xdr:spPr>
        <a:xfrm>
          <a:off x="7594111" y="9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83783</xdr:rowOff>
    </xdr:from>
    <xdr:to>
      <xdr:col>36</xdr:col>
      <xdr:colOff>165100</xdr:colOff>
      <xdr:row>58</xdr:row>
      <xdr:rowOff>13933</xdr:rowOff>
    </xdr:to>
    <xdr:sp macro="" textlink="">
      <xdr:nvSpPr>
        <xdr:cNvPr id="366" name="フローチャート: 判断 365"/>
        <xdr:cNvSpPr/>
      </xdr:nvSpPr>
      <xdr:spPr>
        <a:xfrm>
          <a:off x="6921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5060</xdr:rowOff>
    </xdr:from>
    <xdr:ext cx="534377" cy="259045"/>
    <xdr:sp macro="" textlink="">
      <xdr:nvSpPr>
        <xdr:cNvPr id="367" name="テキスト ボックス 366"/>
        <xdr:cNvSpPr txBox="1"/>
      </xdr:nvSpPr>
      <xdr:spPr>
        <a:xfrm>
          <a:off x="6705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14186</xdr:rowOff>
    </xdr:from>
    <xdr:to>
      <xdr:col>55</xdr:col>
      <xdr:colOff>50800</xdr:colOff>
      <xdr:row>57</xdr:row>
      <xdr:rowOff>115786</xdr:rowOff>
    </xdr:to>
    <xdr:sp macro="" textlink="">
      <xdr:nvSpPr>
        <xdr:cNvPr id="373" name="楕円 372"/>
        <xdr:cNvSpPr/>
      </xdr:nvSpPr>
      <xdr:spPr>
        <a:xfrm>
          <a:off x="104267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100563</xdr:rowOff>
    </xdr:from>
    <xdr:ext cx="534377" cy="259045"/>
    <xdr:sp macro="" textlink="">
      <xdr:nvSpPr>
        <xdr:cNvPr id="374" name="普通建設事業費該当値テキスト"/>
        <xdr:cNvSpPr txBox="1"/>
      </xdr:nvSpPr>
      <xdr:spPr>
        <a:xfrm>
          <a:off x="10528300" y="97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141600</xdr:rowOff>
    </xdr:from>
    <xdr:to>
      <xdr:col>50</xdr:col>
      <xdr:colOff>165100</xdr:colOff>
      <xdr:row>57</xdr:row>
      <xdr:rowOff>71750</xdr:rowOff>
    </xdr:to>
    <xdr:sp macro="" textlink="">
      <xdr:nvSpPr>
        <xdr:cNvPr id="375" name="楕円 374"/>
        <xdr:cNvSpPr/>
      </xdr:nvSpPr>
      <xdr:spPr>
        <a:xfrm>
          <a:off x="9588500" y="97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88277</xdr:rowOff>
    </xdr:from>
    <xdr:ext cx="534377" cy="259045"/>
    <xdr:sp macro="" textlink="">
      <xdr:nvSpPr>
        <xdr:cNvPr id="376" name="テキスト ボックス 375"/>
        <xdr:cNvSpPr txBox="1"/>
      </xdr:nvSpPr>
      <xdr:spPr>
        <a:xfrm>
          <a:off x="9372111" y="95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150424</xdr:rowOff>
    </xdr:from>
    <xdr:to>
      <xdr:col>46</xdr:col>
      <xdr:colOff>38100</xdr:colOff>
      <xdr:row>54</xdr:row>
      <xdr:rowOff>80574</xdr:rowOff>
    </xdr:to>
    <xdr:sp macro="" textlink="">
      <xdr:nvSpPr>
        <xdr:cNvPr id="377" name="楕円 376"/>
        <xdr:cNvSpPr/>
      </xdr:nvSpPr>
      <xdr:spPr>
        <a:xfrm>
          <a:off x="8699500" y="9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97101</xdr:rowOff>
    </xdr:from>
    <xdr:ext cx="599010" cy="259045"/>
    <xdr:sp macro="" textlink="">
      <xdr:nvSpPr>
        <xdr:cNvPr id="378" name="テキスト ボックス 377"/>
        <xdr:cNvSpPr txBox="1"/>
      </xdr:nvSpPr>
      <xdr:spPr>
        <a:xfrm>
          <a:off x="8450795" y="901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19147</xdr:rowOff>
    </xdr:from>
    <xdr:to>
      <xdr:col>41</xdr:col>
      <xdr:colOff>101600</xdr:colOff>
      <xdr:row>51</xdr:row>
      <xdr:rowOff>120747</xdr:rowOff>
    </xdr:to>
    <xdr:sp macro="" textlink="">
      <xdr:nvSpPr>
        <xdr:cNvPr id="379" name="楕円 378"/>
        <xdr:cNvSpPr/>
      </xdr:nvSpPr>
      <xdr:spPr>
        <a:xfrm>
          <a:off x="7810500" y="87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137274</xdr:rowOff>
    </xdr:from>
    <xdr:ext cx="599010" cy="259045"/>
    <xdr:sp macro="" textlink="">
      <xdr:nvSpPr>
        <xdr:cNvPr id="380" name="テキスト ボックス 379"/>
        <xdr:cNvSpPr txBox="1"/>
      </xdr:nvSpPr>
      <xdr:spPr>
        <a:xfrm>
          <a:off x="7561795" y="85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30935</xdr:rowOff>
    </xdr:from>
    <xdr:to>
      <xdr:col>36</xdr:col>
      <xdr:colOff>165100</xdr:colOff>
      <xdr:row>52</xdr:row>
      <xdr:rowOff>132535</xdr:rowOff>
    </xdr:to>
    <xdr:sp macro="" textlink="">
      <xdr:nvSpPr>
        <xdr:cNvPr id="381" name="楕円 380"/>
        <xdr:cNvSpPr/>
      </xdr:nvSpPr>
      <xdr:spPr>
        <a:xfrm>
          <a:off x="6921500" y="8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149062</xdr:rowOff>
    </xdr:from>
    <xdr:ext cx="599010" cy="259045"/>
    <xdr:sp macro="" textlink="">
      <xdr:nvSpPr>
        <xdr:cNvPr id="382" name="テキスト ボックス 381"/>
        <xdr:cNvSpPr txBox="1"/>
      </xdr:nvSpPr>
      <xdr:spPr>
        <a:xfrm>
          <a:off x="6672795" y="8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74640</xdr:rowOff>
    </xdr:from>
    <xdr:to>
      <xdr:col>54</xdr:col>
      <xdr:colOff>189865</xdr:colOff>
      <xdr:row>78</xdr:row>
      <xdr:rowOff>139151</xdr:rowOff>
    </xdr:to>
    <xdr:cxnSp macro="">
      <xdr:nvCxnSpPr>
        <xdr:cNvPr id="404" name="直線コネクタ 403"/>
        <xdr:cNvCxnSpPr/>
      </xdr:nvCxnSpPr>
      <xdr:spPr>
        <a:xfrm flipV="1">
          <a:off x="10475595" y="13276290"/>
          <a:ext cx="1270" cy="23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142978</xdr:rowOff>
    </xdr:from>
    <xdr:ext cx="378565" cy="259045"/>
    <xdr:sp macro="" textlink="">
      <xdr:nvSpPr>
        <xdr:cNvPr id="405" name="普通建設事業費 （ うち新規整備　）最小値テキスト"/>
        <xdr:cNvSpPr txBox="1"/>
      </xdr:nvSpPr>
      <xdr:spPr>
        <a:xfrm>
          <a:off x="10528300" y="1351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139151</xdr:rowOff>
    </xdr:from>
    <xdr:to>
      <xdr:col>55</xdr:col>
      <xdr:colOff>88900</xdr:colOff>
      <xdr:row>78</xdr:row>
      <xdr:rowOff>139151</xdr:rowOff>
    </xdr:to>
    <xdr:cxnSp macro="">
      <xdr:nvCxnSpPr>
        <xdr:cNvPr id="406" name="直線コネクタ 405"/>
        <xdr:cNvCxnSpPr/>
      </xdr:nvCxnSpPr>
      <xdr:spPr>
        <a:xfrm>
          <a:off x="10388600" y="1351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21317</xdr:rowOff>
    </xdr:from>
    <xdr:ext cx="534377" cy="259045"/>
    <xdr:sp macro="" textlink="">
      <xdr:nvSpPr>
        <xdr:cNvPr id="407" name="普通建設事業費 （ うち新規整備　）最大値テキスト"/>
        <xdr:cNvSpPr txBox="1"/>
      </xdr:nvSpPr>
      <xdr:spPr>
        <a:xfrm>
          <a:off x="10528300" y="130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74640</xdr:rowOff>
    </xdr:from>
    <xdr:to>
      <xdr:col>55</xdr:col>
      <xdr:colOff>88900</xdr:colOff>
      <xdr:row>77</xdr:row>
      <xdr:rowOff>74640</xdr:rowOff>
    </xdr:to>
    <xdr:cxnSp macro="">
      <xdr:nvCxnSpPr>
        <xdr:cNvPr id="408" name="直線コネクタ 407"/>
        <xdr:cNvCxnSpPr/>
      </xdr:nvCxnSpPr>
      <xdr:spPr>
        <a:xfrm>
          <a:off x="10388600" y="132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160255</xdr:rowOff>
    </xdr:from>
    <xdr:to>
      <xdr:col>55</xdr:col>
      <xdr:colOff>0</xdr:colOff>
      <xdr:row>77</xdr:row>
      <xdr:rowOff>96413</xdr:rowOff>
    </xdr:to>
    <xdr:cxnSp macro="">
      <xdr:nvCxnSpPr>
        <xdr:cNvPr id="409" name="直線コネクタ 408"/>
        <xdr:cNvCxnSpPr/>
      </xdr:nvCxnSpPr>
      <xdr:spPr>
        <a:xfrm>
          <a:off x="9639300" y="13190455"/>
          <a:ext cx="838200" cy="1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13935</xdr:rowOff>
    </xdr:from>
    <xdr:ext cx="534377" cy="259045"/>
    <xdr:sp macro="" textlink="">
      <xdr:nvSpPr>
        <xdr:cNvPr id="410" name="普通建設事業費 （ うち新規整備　）平均値テキスト"/>
        <xdr:cNvSpPr txBox="1"/>
      </xdr:nvSpPr>
      <xdr:spPr>
        <a:xfrm>
          <a:off x="10528300" y="1338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35508</xdr:rowOff>
    </xdr:from>
    <xdr:to>
      <xdr:col>55</xdr:col>
      <xdr:colOff>50800</xdr:colOff>
      <xdr:row>78</xdr:row>
      <xdr:rowOff>137108</xdr:rowOff>
    </xdr:to>
    <xdr:sp macro="" textlink="">
      <xdr:nvSpPr>
        <xdr:cNvPr id="411" name="フローチャート: 判断 410"/>
        <xdr:cNvSpPr/>
      </xdr:nvSpPr>
      <xdr:spPr>
        <a:xfrm>
          <a:off x="10426700" y="134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136335</xdr:rowOff>
    </xdr:from>
    <xdr:to>
      <xdr:col>50</xdr:col>
      <xdr:colOff>114300</xdr:colOff>
      <xdr:row>76</xdr:row>
      <xdr:rowOff>160255</xdr:rowOff>
    </xdr:to>
    <xdr:cxnSp macro="">
      <xdr:nvCxnSpPr>
        <xdr:cNvPr id="412" name="直線コネクタ 411"/>
        <xdr:cNvCxnSpPr/>
      </xdr:nvCxnSpPr>
      <xdr:spPr>
        <a:xfrm>
          <a:off x="8750300" y="12652185"/>
          <a:ext cx="889000" cy="5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41754</xdr:rowOff>
    </xdr:from>
    <xdr:to>
      <xdr:col>50</xdr:col>
      <xdr:colOff>165100</xdr:colOff>
      <xdr:row>78</xdr:row>
      <xdr:rowOff>143354</xdr:rowOff>
    </xdr:to>
    <xdr:sp macro="" textlink="">
      <xdr:nvSpPr>
        <xdr:cNvPr id="413" name="フローチャート: 判断 412"/>
        <xdr:cNvSpPr/>
      </xdr:nvSpPr>
      <xdr:spPr>
        <a:xfrm>
          <a:off x="9588500" y="134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134481</xdr:rowOff>
    </xdr:from>
    <xdr:ext cx="534377" cy="259045"/>
    <xdr:sp macro="" textlink="">
      <xdr:nvSpPr>
        <xdr:cNvPr id="414" name="テキスト ボックス 413"/>
        <xdr:cNvSpPr txBox="1"/>
      </xdr:nvSpPr>
      <xdr:spPr>
        <a:xfrm>
          <a:off x="9372111" y="135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72377</xdr:rowOff>
    </xdr:from>
    <xdr:to>
      <xdr:col>45</xdr:col>
      <xdr:colOff>177800</xdr:colOff>
      <xdr:row>73</xdr:row>
      <xdr:rowOff>136335</xdr:rowOff>
    </xdr:to>
    <xdr:cxnSp macro="">
      <xdr:nvCxnSpPr>
        <xdr:cNvPr id="415" name="直線コネクタ 414"/>
        <xdr:cNvCxnSpPr/>
      </xdr:nvCxnSpPr>
      <xdr:spPr>
        <a:xfrm>
          <a:off x="7861300" y="12245327"/>
          <a:ext cx="889000" cy="4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35426</xdr:rowOff>
    </xdr:from>
    <xdr:to>
      <xdr:col>46</xdr:col>
      <xdr:colOff>38100</xdr:colOff>
      <xdr:row>78</xdr:row>
      <xdr:rowOff>137026</xdr:rowOff>
    </xdr:to>
    <xdr:sp macro="" textlink="">
      <xdr:nvSpPr>
        <xdr:cNvPr id="416" name="フローチャート: 判断 415"/>
        <xdr:cNvSpPr/>
      </xdr:nvSpPr>
      <xdr:spPr>
        <a:xfrm>
          <a:off x="8699500" y="1340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128153</xdr:rowOff>
    </xdr:from>
    <xdr:ext cx="534377" cy="259045"/>
    <xdr:sp macro="" textlink="">
      <xdr:nvSpPr>
        <xdr:cNvPr id="417" name="テキスト ボックス 416"/>
        <xdr:cNvSpPr txBox="1"/>
      </xdr:nvSpPr>
      <xdr:spPr>
        <a:xfrm>
          <a:off x="8483111" y="135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72377</xdr:rowOff>
    </xdr:from>
    <xdr:to>
      <xdr:col>41</xdr:col>
      <xdr:colOff>50800</xdr:colOff>
      <xdr:row>72</xdr:row>
      <xdr:rowOff>119670</xdr:rowOff>
    </xdr:to>
    <xdr:cxnSp macro="">
      <xdr:nvCxnSpPr>
        <xdr:cNvPr id="418" name="直線コネクタ 417"/>
        <xdr:cNvCxnSpPr/>
      </xdr:nvCxnSpPr>
      <xdr:spPr>
        <a:xfrm flipV="1">
          <a:off x="6972300" y="12245327"/>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16787</xdr:rowOff>
    </xdr:from>
    <xdr:to>
      <xdr:col>41</xdr:col>
      <xdr:colOff>101600</xdr:colOff>
      <xdr:row>78</xdr:row>
      <xdr:rowOff>118387</xdr:rowOff>
    </xdr:to>
    <xdr:sp macro="" textlink="">
      <xdr:nvSpPr>
        <xdr:cNvPr id="419" name="フローチャート: 判断 418"/>
        <xdr:cNvSpPr/>
      </xdr:nvSpPr>
      <xdr:spPr>
        <a:xfrm>
          <a:off x="78105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109514</xdr:rowOff>
    </xdr:from>
    <xdr:ext cx="534377" cy="259045"/>
    <xdr:sp macro="" textlink="">
      <xdr:nvSpPr>
        <xdr:cNvPr id="420" name="テキスト ボックス 419"/>
        <xdr:cNvSpPr txBox="1"/>
      </xdr:nvSpPr>
      <xdr:spPr>
        <a:xfrm>
          <a:off x="7594111" y="134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149547</xdr:rowOff>
    </xdr:from>
    <xdr:to>
      <xdr:col>36</xdr:col>
      <xdr:colOff>165100</xdr:colOff>
      <xdr:row>78</xdr:row>
      <xdr:rowOff>79697</xdr:rowOff>
    </xdr:to>
    <xdr:sp macro="" textlink="">
      <xdr:nvSpPr>
        <xdr:cNvPr id="421" name="フローチャート: 判断 420"/>
        <xdr:cNvSpPr/>
      </xdr:nvSpPr>
      <xdr:spPr>
        <a:xfrm>
          <a:off x="6921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70824</xdr:rowOff>
    </xdr:from>
    <xdr:ext cx="534377" cy="259045"/>
    <xdr:sp macro="" textlink="">
      <xdr:nvSpPr>
        <xdr:cNvPr id="422" name="テキスト ボックス 421"/>
        <xdr:cNvSpPr txBox="1"/>
      </xdr:nvSpPr>
      <xdr:spPr>
        <a:xfrm>
          <a:off x="6705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45613</xdr:rowOff>
    </xdr:from>
    <xdr:to>
      <xdr:col>55</xdr:col>
      <xdr:colOff>50800</xdr:colOff>
      <xdr:row>77</xdr:row>
      <xdr:rowOff>147213</xdr:rowOff>
    </xdr:to>
    <xdr:sp macro="" textlink="">
      <xdr:nvSpPr>
        <xdr:cNvPr id="428" name="楕円 427"/>
        <xdr:cNvSpPr/>
      </xdr:nvSpPr>
      <xdr:spPr>
        <a:xfrm>
          <a:off x="10426700" y="1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148318</xdr:rowOff>
    </xdr:from>
    <xdr:ext cx="534377" cy="259045"/>
    <xdr:sp macro="" textlink="">
      <xdr:nvSpPr>
        <xdr:cNvPr id="429" name="普通建設事業費 （ うち新規整備　）該当値テキスト"/>
        <xdr:cNvSpPr txBox="1"/>
      </xdr:nvSpPr>
      <xdr:spPr>
        <a:xfrm>
          <a:off x="10528300" y="131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109455</xdr:rowOff>
    </xdr:from>
    <xdr:to>
      <xdr:col>50</xdr:col>
      <xdr:colOff>165100</xdr:colOff>
      <xdr:row>77</xdr:row>
      <xdr:rowOff>39605</xdr:rowOff>
    </xdr:to>
    <xdr:sp macro="" textlink="">
      <xdr:nvSpPr>
        <xdr:cNvPr id="430" name="楕円 429"/>
        <xdr:cNvSpPr/>
      </xdr:nvSpPr>
      <xdr:spPr>
        <a:xfrm>
          <a:off x="9588500" y="131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56132</xdr:rowOff>
    </xdr:from>
    <xdr:ext cx="534377" cy="259045"/>
    <xdr:sp macro="" textlink="">
      <xdr:nvSpPr>
        <xdr:cNvPr id="431" name="テキスト ボックス 430"/>
        <xdr:cNvSpPr txBox="1"/>
      </xdr:nvSpPr>
      <xdr:spPr>
        <a:xfrm>
          <a:off x="9372111" y="129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85535</xdr:rowOff>
    </xdr:from>
    <xdr:to>
      <xdr:col>46</xdr:col>
      <xdr:colOff>38100</xdr:colOff>
      <xdr:row>74</xdr:row>
      <xdr:rowOff>15685</xdr:rowOff>
    </xdr:to>
    <xdr:sp macro="" textlink="">
      <xdr:nvSpPr>
        <xdr:cNvPr id="432" name="楕円 431"/>
        <xdr:cNvSpPr/>
      </xdr:nvSpPr>
      <xdr:spPr>
        <a:xfrm>
          <a:off x="8699500" y="12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32212</xdr:rowOff>
    </xdr:from>
    <xdr:ext cx="599010" cy="259045"/>
    <xdr:sp macro="" textlink="">
      <xdr:nvSpPr>
        <xdr:cNvPr id="433" name="テキスト ボックス 432"/>
        <xdr:cNvSpPr txBox="1"/>
      </xdr:nvSpPr>
      <xdr:spPr>
        <a:xfrm>
          <a:off x="8450795" y="123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21577</xdr:rowOff>
    </xdr:from>
    <xdr:to>
      <xdr:col>41</xdr:col>
      <xdr:colOff>101600</xdr:colOff>
      <xdr:row>71</xdr:row>
      <xdr:rowOff>123177</xdr:rowOff>
    </xdr:to>
    <xdr:sp macro="" textlink="">
      <xdr:nvSpPr>
        <xdr:cNvPr id="434" name="楕円 433"/>
        <xdr:cNvSpPr/>
      </xdr:nvSpPr>
      <xdr:spPr>
        <a:xfrm>
          <a:off x="7810500" y="121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139704</xdr:rowOff>
    </xdr:from>
    <xdr:ext cx="599010" cy="259045"/>
    <xdr:sp macro="" textlink="">
      <xdr:nvSpPr>
        <xdr:cNvPr id="435" name="テキスト ボックス 434"/>
        <xdr:cNvSpPr txBox="1"/>
      </xdr:nvSpPr>
      <xdr:spPr>
        <a:xfrm>
          <a:off x="7561795" y="11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68870</xdr:rowOff>
    </xdr:from>
    <xdr:to>
      <xdr:col>36</xdr:col>
      <xdr:colOff>165100</xdr:colOff>
      <xdr:row>72</xdr:row>
      <xdr:rowOff>170470</xdr:rowOff>
    </xdr:to>
    <xdr:sp macro="" textlink="">
      <xdr:nvSpPr>
        <xdr:cNvPr id="436" name="楕円 435"/>
        <xdr:cNvSpPr/>
      </xdr:nvSpPr>
      <xdr:spPr>
        <a:xfrm>
          <a:off x="6921500" y="12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15547</xdr:rowOff>
    </xdr:from>
    <xdr:ext cx="599010" cy="259045"/>
    <xdr:sp macro="" textlink="">
      <xdr:nvSpPr>
        <xdr:cNvPr id="437" name="テキスト ボックス 436"/>
        <xdr:cNvSpPr txBox="1"/>
      </xdr:nvSpPr>
      <xdr:spPr>
        <a:xfrm>
          <a:off x="6672795" y="121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166599</xdr:rowOff>
    </xdr:from>
    <xdr:to>
      <xdr:col>55</xdr:col>
      <xdr:colOff>0</xdr:colOff>
      <xdr:row>97</xdr:row>
      <xdr:rowOff>4407</xdr:rowOff>
    </xdr:to>
    <xdr:cxnSp macro="">
      <xdr:nvCxnSpPr>
        <xdr:cNvPr id="466" name="直線コネクタ 465"/>
        <xdr:cNvCxnSpPr/>
      </xdr:nvCxnSpPr>
      <xdr:spPr>
        <a:xfrm flipV="1">
          <a:off x="9639300" y="16454349"/>
          <a:ext cx="838200" cy="1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53023</xdr:rowOff>
    </xdr:from>
    <xdr:to>
      <xdr:col>50</xdr:col>
      <xdr:colOff>114300</xdr:colOff>
      <xdr:row>97</xdr:row>
      <xdr:rowOff>4407</xdr:rowOff>
    </xdr:to>
    <xdr:cxnSp macro="">
      <xdr:nvCxnSpPr>
        <xdr:cNvPr id="469" name="直線コネクタ 468"/>
        <xdr:cNvCxnSpPr/>
      </xdr:nvCxnSpPr>
      <xdr:spPr>
        <a:xfrm>
          <a:off x="8750300" y="16512223"/>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52336</xdr:rowOff>
    </xdr:from>
    <xdr:to>
      <xdr:col>45</xdr:col>
      <xdr:colOff>177800</xdr:colOff>
      <xdr:row>96</xdr:row>
      <xdr:rowOff>53023</xdr:rowOff>
    </xdr:to>
    <xdr:cxnSp macro="">
      <xdr:nvCxnSpPr>
        <xdr:cNvPr id="472" name="直線コネクタ 471"/>
        <xdr:cNvCxnSpPr/>
      </xdr:nvCxnSpPr>
      <xdr:spPr>
        <a:xfrm>
          <a:off x="7861300" y="1651153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47079</xdr:rowOff>
    </xdr:from>
    <xdr:to>
      <xdr:col>41</xdr:col>
      <xdr:colOff>50800</xdr:colOff>
      <xdr:row>96</xdr:row>
      <xdr:rowOff>52336</xdr:rowOff>
    </xdr:to>
    <xdr:cxnSp macro="">
      <xdr:nvCxnSpPr>
        <xdr:cNvPr id="475" name="直線コネクタ 474"/>
        <xdr:cNvCxnSpPr/>
      </xdr:nvCxnSpPr>
      <xdr:spPr>
        <a:xfrm>
          <a:off x="6972300" y="1650627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115799</xdr:rowOff>
    </xdr:from>
    <xdr:to>
      <xdr:col>55</xdr:col>
      <xdr:colOff>50800</xdr:colOff>
      <xdr:row>96</xdr:row>
      <xdr:rowOff>45949</xdr:rowOff>
    </xdr:to>
    <xdr:sp macro="" textlink="">
      <xdr:nvSpPr>
        <xdr:cNvPr id="485" name="楕円 484"/>
        <xdr:cNvSpPr/>
      </xdr:nvSpPr>
      <xdr:spPr>
        <a:xfrm>
          <a:off x="10426700" y="164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94226</xdr:rowOff>
    </xdr:from>
    <xdr:ext cx="534377" cy="259045"/>
    <xdr:sp macro="" textlink="">
      <xdr:nvSpPr>
        <xdr:cNvPr id="486" name="普通建設事業費 （ うち更新整備　）該当値テキスト"/>
        <xdr:cNvSpPr txBox="1"/>
      </xdr:nvSpPr>
      <xdr:spPr>
        <a:xfrm>
          <a:off x="10528300" y="163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125057</xdr:rowOff>
    </xdr:from>
    <xdr:to>
      <xdr:col>50</xdr:col>
      <xdr:colOff>165100</xdr:colOff>
      <xdr:row>97</xdr:row>
      <xdr:rowOff>55207</xdr:rowOff>
    </xdr:to>
    <xdr:sp macro="" textlink="">
      <xdr:nvSpPr>
        <xdr:cNvPr id="487" name="楕円 486"/>
        <xdr:cNvSpPr/>
      </xdr:nvSpPr>
      <xdr:spPr>
        <a:xfrm>
          <a:off x="95885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46334</xdr:rowOff>
    </xdr:from>
    <xdr:ext cx="534377" cy="259045"/>
    <xdr:sp macro="" textlink="">
      <xdr:nvSpPr>
        <xdr:cNvPr id="488" name="テキスト ボックス 487"/>
        <xdr:cNvSpPr txBox="1"/>
      </xdr:nvSpPr>
      <xdr:spPr>
        <a:xfrm>
          <a:off x="9372111" y="166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2223</xdr:rowOff>
    </xdr:from>
    <xdr:to>
      <xdr:col>46</xdr:col>
      <xdr:colOff>38100</xdr:colOff>
      <xdr:row>96</xdr:row>
      <xdr:rowOff>103823</xdr:rowOff>
    </xdr:to>
    <xdr:sp macro="" textlink="">
      <xdr:nvSpPr>
        <xdr:cNvPr id="489" name="楕円 488"/>
        <xdr:cNvSpPr/>
      </xdr:nvSpPr>
      <xdr:spPr>
        <a:xfrm>
          <a:off x="8699500" y="16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94950</xdr:rowOff>
    </xdr:from>
    <xdr:ext cx="534377" cy="259045"/>
    <xdr:sp macro="" textlink="">
      <xdr:nvSpPr>
        <xdr:cNvPr id="490" name="テキスト ボックス 489"/>
        <xdr:cNvSpPr txBox="1"/>
      </xdr:nvSpPr>
      <xdr:spPr>
        <a:xfrm>
          <a:off x="8483111" y="165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xdr:rowOff>
    </xdr:from>
    <xdr:to>
      <xdr:col>41</xdr:col>
      <xdr:colOff>101600</xdr:colOff>
      <xdr:row>96</xdr:row>
      <xdr:rowOff>103136</xdr:rowOff>
    </xdr:to>
    <xdr:sp macro="" textlink="">
      <xdr:nvSpPr>
        <xdr:cNvPr id="491" name="楕円 490"/>
        <xdr:cNvSpPr/>
      </xdr:nvSpPr>
      <xdr:spPr>
        <a:xfrm>
          <a:off x="7810500" y="164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94263</xdr:rowOff>
    </xdr:from>
    <xdr:ext cx="534377" cy="259045"/>
    <xdr:sp macro="" textlink="">
      <xdr:nvSpPr>
        <xdr:cNvPr id="492" name="テキスト ボックス 491"/>
        <xdr:cNvSpPr txBox="1"/>
      </xdr:nvSpPr>
      <xdr:spPr>
        <a:xfrm>
          <a:off x="7594111" y="1655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167729</xdr:rowOff>
    </xdr:from>
    <xdr:to>
      <xdr:col>36</xdr:col>
      <xdr:colOff>165100</xdr:colOff>
      <xdr:row>96</xdr:row>
      <xdr:rowOff>97879</xdr:rowOff>
    </xdr:to>
    <xdr:sp macro="" textlink="">
      <xdr:nvSpPr>
        <xdr:cNvPr id="493" name="楕円 492"/>
        <xdr:cNvSpPr/>
      </xdr:nvSpPr>
      <xdr:spPr>
        <a:xfrm>
          <a:off x="6921500" y="164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89006</xdr:rowOff>
    </xdr:from>
    <xdr:ext cx="534377" cy="259045"/>
    <xdr:sp macro="" textlink="">
      <xdr:nvSpPr>
        <xdr:cNvPr id="494" name="テキスト ボックス 493"/>
        <xdr:cNvSpPr txBox="1"/>
      </xdr:nvSpPr>
      <xdr:spPr>
        <a:xfrm>
          <a:off x="6705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19620</xdr:rowOff>
    </xdr:from>
    <xdr:to>
      <xdr:col>85</xdr:col>
      <xdr:colOff>126364</xdr:colOff>
      <xdr:row>39</xdr:row>
      <xdr:rowOff>98878</xdr:rowOff>
    </xdr:to>
    <xdr:cxnSp macro="">
      <xdr:nvCxnSpPr>
        <xdr:cNvPr id="520" name="直線コネクタ 519"/>
        <xdr:cNvCxnSpPr/>
      </xdr:nvCxnSpPr>
      <xdr:spPr>
        <a:xfrm flipV="1">
          <a:off x="16317595" y="6706170"/>
          <a:ext cx="1269" cy="7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4396</xdr:rowOff>
    </xdr:from>
    <xdr:ext cx="249299" cy="259045"/>
    <xdr:sp macro="" textlink="">
      <xdr:nvSpPr>
        <xdr:cNvPr id="521" name="災害復旧事業費最小値テキスト"/>
        <xdr:cNvSpPr txBox="1"/>
      </xdr:nvSpPr>
      <xdr:spPr>
        <a:xfrm>
          <a:off x="16370300" y="6862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137747</xdr:rowOff>
    </xdr:from>
    <xdr:ext cx="469744" cy="259045"/>
    <xdr:sp macro="" textlink="">
      <xdr:nvSpPr>
        <xdr:cNvPr id="523" name="災害復旧事業費最大値テキスト"/>
        <xdr:cNvSpPr txBox="1"/>
      </xdr:nvSpPr>
      <xdr:spPr>
        <a:xfrm>
          <a:off x="16370300" y="64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19620</xdr:rowOff>
    </xdr:from>
    <xdr:to>
      <xdr:col>86</xdr:col>
      <xdr:colOff>25400</xdr:colOff>
      <xdr:row>39</xdr:row>
      <xdr:rowOff>19620</xdr:rowOff>
    </xdr:to>
    <xdr:cxnSp macro="">
      <xdr:nvCxnSpPr>
        <xdr:cNvPr id="524" name="直線コネクタ 523"/>
        <xdr:cNvCxnSpPr/>
      </xdr:nvCxnSpPr>
      <xdr:spPr>
        <a:xfrm>
          <a:off x="16230600" y="670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54454</xdr:rowOff>
    </xdr:from>
    <xdr:to>
      <xdr:col>85</xdr:col>
      <xdr:colOff>127000</xdr:colOff>
      <xdr:row>39</xdr:row>
      <xdr:rowOff>75235</xdr:rowOff>
    </xdr:to>
    <xdr:cxnSp macro="">
      <xdr:nvCxnSpPr>
        <xdr:cNvPr id="525" name="直線コネクタ 524"/>
        <xdr:cNvCxnSpPr/>
      </xdr:nvCxnSpPr>
      <xdr:spPr>
        <a:xfrm>
          <a:off x="15481300" y="6569554"/>
          <a:ext cx="838200" cy="19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48847</xdr:rowOff>
    </xdr:from>
    <xdr:ext cx="469744" cy="259045"/>
    <xdr:sp macro="" textlink="">
      <xdr:nvSpPr>
        <xdr:cNvPr id="526" name="災害復旧事業費平均値テキスト"/>
        <xdr:cNvSpPr txBox="1"/>
      </xdr:nvSpPr>
      <xdr:spPr>
        <a:xfrm>
          <a:off x="16370300" y="673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30433</xdr:rowOff>
    </xdr:from>
    <xdr:to>
      <xdr:col>85</xdr:col>
      <xdr:colOff>177800</xdr:colOff>
      <xdr:row>39</xdr:row>
      <xdr:rowOff>132033</xdr:rowOff>
    </xdr:to>
    <xdr:sp macro="" textlink="">
      <xdr:nvSpPr>
        <xdr:cNvPr id="527" name="フローチャート: 判断 526"/>
        <xdr:cNvSpPr/>
      </xdr:nvSpPr>
      <xdr:spPr>
        <a:xfrm>
          <a:off x="16268700" y="67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153024</xdr:rowOff>
    </xdr:from>
    <xdr:to>
      <xdr:col>81</xdr:col>
      <xdr:colOff>50800</xdr:colOff>
      <xdr:row>38</xdr:row>
      <xdr:rowOff>54454</xdr:rowOff>
    </xdr:to>
    <xdr:cxnSp macro="">
      <xdr:nvCxnSpPr>
        <xdr:cNvPr id="528" name="直線コネクタ 527"/>
        <xdr:cNvCxnSpPr/>
      </xdr:nvCxnSpPr>
      <xdr:spPr>
        <a:xfrm>
          <a:off x="14592300" y="6325224"/>
          <a:ext cx="8890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29693</xdr:rowOff>
    </xdr:from>
    <xdr:to>
      <xdr:col>81</xdr:col>
      <xdr:colOff>101600</xdr:colOff>
      <xdr:row>39</xdr:row>
      <xdr:rowOff>131293</xdr:rowOff>
    </xdr:to>
    <xdr:sp macro="" textlink="">
      <xdr:nvSpPr>
        <xdr:cNvPr id="529" name="フローチャート: 判断 528"/>
        <xdr:cNvSpPr/>
      </xdr:nvSpPr>
      <xdr:spPr>
        <a:xfrm>
          <a:off x="15430500" y="67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122420</xdr:rowOff>
    </xdr:from>
    <xdr:ext cx="469744" cy="259045"/>
    <xdr:sp macro="" textlink="">
      <xdr:nvSpPr>
        <xdr:cNvPr id="530" name="テキスト ボックス 529"/>
        <xdr:cNvSpPr txBox="1"/>
      </xdr:nvSpPr>
      <xdr:spPr>
        <a:xfrm>
          <a:off x="15246428" y="68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60060</xdr:rowOff>
    </xdr:from>
    <xdr:to>
      <xdr:col>76</xdr:col>
      <xdr:colOff>114300</xdr:colOff>
      <xdr:row>36</xdr:row>
      <xdr:rowOff>153024</xdr:rowOff>
    </xdr:to>
    <xdr:cxnSp macro="">
      <xdr:nvCxnSpPr>
        <xdr:cNvPr id="531" name="直線コネクタ 530"/>
        <xdr:cNvCxnSpPr/>
      </xdr:nvCxnSpPr>
      <xdr:spPr>
        <a:xfrm>
          <a:off x="13703300" y="5546460"/>
          <a:ext cx="8890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40295</xdr:rowOff>
    </xdr:from>
    <xdr:to>
      <xdr:col>76</xdr:col>
      <xdr:colOff>165100</xdr:colOff>
      <xdr:row>39</xdr:row>
      <xdr:rowOff>141895</xdr:rowOff>
    </xdr:to>
    <xdr:sp macro="" textlink="">
      <xdr:nvSpPr>
        <xdr:cNvPr id="532" name="フローチャート: 判断 531"/>
        <xdr:cNvSpPr/>
      </xdr:nvSpPr>
      <xdr:spPr>
        <a:xfrm>
          <a:off x="14541500" y="67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133022</xdr:rowOff>
    </xdr:from>
    <xdr:ext cx="378565" cy="259045"/>
    <xdr:sp macro="" textlink="">
      <xdr:nvSpPr>
        <xdr:cNvPr id="533" name="テキスト ボックス 532"/>
        <xdr:cNvSpPr txBox="1"/>
      </xdr:nvSpPr>
      <xdr:spPr>
        <a:xfrm>
          <a:off x="14403017" y="681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122675</xdr:rowOff>
    </xdr:from>
    <xdr:to>
      <xdr:col>71</xdr:col>
      <xdr:colOff>177800</xdr:colOff>
      <xdr:row>32</xdr:row>
      <xdr:rowOff>60060</xdr:rowOff>
    </xdr:to>
    <xdr:cxnSp macro="">
      <xdr:nvCxnSpPr>
        <xdr:cNvPr id="534" name="直線コネクタ 533"/>
        <xdr:cNvCxnSpPr/>
      </xdr:nvCxnSpPr>
      <xdr:spPr>
        <a:xfrm>
          <a:off x="12814300" y="5266175"/>
          <a:ext cx="8890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28865</xdr:rowOff>
    </xdr:from>
    <xdr:to>
      <xdr:col>72</xdr:col>
      <xdr:colOff>38100</xdr:colOff>
      <xdr:row>39</xdr:row>
      <xdr:rowOff>130465</xdr:rowOff>
    </xdr:to>
    <xdr:sp macro="" textlink="">
      <xdr:nvSpPr>
        <xdr:cNvPr id="535" name="フローチャート: 判断 534"/>
        <xdr:cNvSpPr/>
      </xdr:nvSpPr>
      <xdr:spPr>
        <a:xfrm>
          <a:off x="136525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121592</xdr:rowOff>
    </xdr:from>
    <xdr:ext cx="469744" cy="259045"/>
    <xdr:sp macro="" textlink="">
      <xdr:nvSpPr>
        <xdr:cNvPr id="536" name="テキスト ボックス 535"/>
        <xdr:cNvSpPr txBox="1"/>
      </xdr:nvSpPr>
      <xdr:spPr>
        <a:xfrm>
          <a:off x="13468428" y="68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147237</xdr:rowOff>
    </xdr:from>
    <xdr:to>
      <xdr:col>67</xdr:col>
      <xdr:colOff>101600</xdr:colOff>
      <xdr:row>39</xdr:row>
      <xdr:rowOff>77387</xdr:rowOff>
    </xdr:to>
    <xdr:sp macro="" textlink="">
      <xdr:nvSpPr>
        <xdr:cNvPr id="537" name="フローチャート: 判断 536"/>
        <xdr:cNvSpPr/>
      </xdr:nvSpPr>
      <xdr:spPr>
        <a:xfrm>
          <a:off x="12763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68514</xdr:rowOff>
    </xdr:from>
    <xdr:ext cx="469744" cy="259045"/>
    <xdr:sp macro="" textlink="">
      <xdr:nvSpPr>
        <xdr:cNvPr id="538" name="テキスト ボックス 537"/>
        <xdr:cNvSpPr txBox="1"/>
      </xdr:nvSpPr>
      <xdr:spPr>
        <a:xfrm>
          <a:off x="12579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24435</xdr:rowOff>
    </xdr:from>
    <xdr:to>
      <xdr:col>85</xdr:col>
      <xdr:colOff>177800</xdr:colOff>
      <xdr:row>39</xdr:row>
      <xdr:rowOff>126035</xdr:rowOff>
    </xdr:to>
    <xdr:sp macro="" textlink="">
      <xdr:nvSpPr>
        <xdr:cNvPr id="544" name="楕円 543"/>
        <xdr:cNvSpPr/>
      </xdr:nvSpPr>
      <xdr:spPr>
        <a:xfrm>
          <a:off x="16268700" y="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93297</xdr:rowOff>
    </xdr:from>
    <xdr:ext cx="469744" cy="259045"/>
    <xdr:sp macro="" textlink="">
      <xdr:nvSpPr>
        <xdr:cNvPr id="545" name="災害復旧事業費該当値テキスト"/>
        <xdr:cNvSpPr txBox="1"/>
      </xdr:nvSpPr>
      <xdr:spPr>
        <a:xfrm>
          <a:off x="16370300" y="66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3654</xdr:rowOff>
    </xdr:from>
    <xdr:to>
      <xdr:col>81</xdr:col>
      <xdr:colOff>101600</xdr:colOff>
      <xdr:row>38</xdr:row>
      <xdr:rowOff>105254</xdr:rowOff>
    </xdr:to>
    <xdr:sp macro="" textlink="">
      <xdr:nvSpPr>
        <xdr:cNvPr id="546" name="楕円 545"/>
        <xdr:cNvSpPr/>
      </xdr:nvSpPr>
      <xdr:spPr>
        <a:xfrm>
          <a:off x="15430500" y="65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121781</xdr:rowOff>
    </xdr:from>
    <xdr:ext cx="534377" cy="259045"/>
    <xdr:sp macro="" textlink="">
      <xdr:nvSpPr>
        <xdr:cNvPr id="547" name="テキスト ボックス 546"/>
        <xdr:cNvSpPr txBox="1"/>
      </xdr:nvSpPr>
      <xdr:spPr>
        <a:xfrm>
          <a:off x="15214111" y="62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102224</xdr:rowOff>
    </xdr:from>
    <xdr:to>
      <xdr:col>76</xdr:col>
      <xdr:colOff>165100</xdr:colOff>
      <xdr:row>37</xdr:row>
      <xdr:rowOff>32374</xdr:rowOff>
    </xdr:to>
    <xdr:sp macro="" textlink="">
      <xdr:nvSpPr>
        <xdr:cNvPr id="548" name="楕円 547"/>
        <xdr:cNvSpPr/>
      </xdr:nvSpPr>
      <xdr:spPr>
        <a:xfrm>
          <a:off x="14541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48901</xdr:rowOff>
    </xdr:from>
    <xdr:ext cx="534377" cy="259045"/>
    <xdr:sp macro="" textlink="">
      <xdr:nvSpPr>
        <xdr:cNvPr id="549" name="テキスト ボックス 548"/>
        <xdr:cNvSpPr txBox="1"/>
      </xdr:nvSpPr>
      <xdr:spPr>
        <a:xfrm>
          <a:off x="14325111" y="60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9260</xdr:rowOff>
    </xdr:from>
    <xdr:to>
      <xdr:col>72</xdr:col>
      <xdr:colOff>38100</xdr:colOff>
      <xdr:row>32</xdr:row>
      <xdr:rowOff>110860</xdr:rowOff>
    </xdr:to>
    <xdr:sp macro="" textlink="">
      <xdr:nvSpPr>
        <xdr:cNvPr id="550" name="楕円 549"/>
        <xdr:cNvSpPr/>
      </xdr:nvSpPr>
      <xdr:spPr>
        <a:xfrm>
          <a:off x="136525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127387</xdr:rowOff>
    </xdr:from>
    <xdr:ext cx="599010" cy="259045"/>
    <xdr:sp macro="" textlink="">
      <xdr:nvSpPr>
        <xdr:cNvPr id="551" name="テキスト ボックス 550"/>
        <xdr:cNvSpPr txBox="1"/>
      </xdr:nvSpPr>
      <xdr:spPr>
        <a:xfrm>
          <a:off x="13403795" y="52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71875</xdr:rowOff>
    </xdr:from>
    <xdr:to>
      <xdr:col>67</xdr:col>
      <xdr:colOff>101600</xdr:colOff>
      <xdr:row>31</xdr:row>
      <xdr:rowOff>2025</xdr:rowOff>
    </xdr:to>
    <xdr:sp macro="" textlink="">
      <xdr:nvSpPr>
        <xdr:cNvPr id="552" name="楕円 551"/>
        <xdr:cNvSpPr/>
      </xdr:nvSpPr>
      <xdr:spPr>
        <a:xfrm>
          <a:off x="12763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18552</xdr:rowOff>
    </xdr:from>
    <xdr:ext cx="599010" cy="259045"/>
    <xdr:sp macro="" textlink="">
      <xdr:nvSpPr>
        <xdr:cNvPr id="553" name="テキスト ボックス 552"/>
        <xdr:cNvSpPr txBox="1"/>
      </xdr:nvSpPr>
      <xdr:spPr>
        <a:xfrm>
          <a:off x="12514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50807</xdr:rowOff>
    </xdr:from>
    <xdr:to>
      <xdr:col>85</xdr:col>
      <xdr:colOff>126364</xdr:colOff>
      <xdr:row>79</xdr:row>
      <xdr:rowOff>16625</xdr:rowOff>
    </xdr:to>
    <xdr:cxnSp macro="">
      <xdr:nvCxnSpPr>
        <xdr:cNvPr id="628" name="直線コネクタ 627"/>
        <xdr:cNvCxnSpPr/>
      </xdr:nvCxnSpPr>
      <xdr:spPr>
        <a:xfrm flipV="1">
          <a:off x="16317595" y="12909557"/>
          <a:ext cx="1269" cy="651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20452</xdr:rowOff>
    </xdr:from>
    <xdr:ext cx="469744" cy="259045"/>
    <xdr:sp macro="" textlink="">
      <xdr:nvSpPr>
        <xdr:cNvPr id="629" name="公債費最小値テキスト"/>
        <xdr:cNvSpPr txBox="1"/>
      </xdr:nvSpPr>
      <xdr:spPr>
        <a:xfrm>
          <a:off x="16370300" y="135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16625</xdr:rowOff>
    </xdr:from>
    <xdr:to>
      <xdr:col>86</xdr:col>
      <xdr:colOff>25400</xdr:colOff>
      <xdr:row>79</xdr:row>
      <xdr:rowOff>16625</xdr:rowOff>
    </xdr:to>
    <xdr:cxnSp macro="">
      <xdr:nvCxnSpPr>
        <xdr:cNvPr id="630" name="直線コネクタ 629"/>
        <xdr:cNvCxnSpPr/>
      </xdr:nvCxnSpPr>
      <xdr:spPr>
        <a:xfrm>
          <a:off x="16230600" y="135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168934</xdr:rowOff>
    </xdr:from>
    <xdr:ext cx="534377" cy="259045"/>
    <xdr:sp macro="" textlink="">
      <xdr:nvSpPr>
        <xdr:cNvPr id="631" name="公債費最大値テキスト"/>
        <xdr:cNvSpPr txBox="1"/>
      </xdr:nvSpPr>
      <xdr:spPr>
        <a:xfrm>
          <a:off x="16370300" y="126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50807</xdr:rowOff>
    </xdr:from>
    <xdr:to>
      <xdr:col>86</xdr:col>
      <xdr:colOff>25400</xdr:colOff>
      <xdr:row>75</xdr:row>
      <xdr:rowOff>50807</xdr:rowOff>
    </xdr:to>
    <xdr:cxnSp macro="">
      <xdr:nvCxnSpPr>
        <xdr:cNvPr id="632" name="直線コネクタ 631"/>
        <xdr:cNvCxnSpPr/>
      </xdr:nvCxnSpPr>
      <xdr:spPr>
        <a:xfrm>
          <a:off x="16230600" y="129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68245</xdr:rowOff>
    </xdr:from>
    <xdr:to>
      <xdr:col>85</xdr:col>
      <xdr:colOff>127000</xdr:colOff>
      <xdr:row>76</xdr:row>
      <xdr:rowOff>124972</xdr:rowOff>
    </xdr:to>
    <xdr:cxnSp macro="">
      <xdr:nvCxnSpPr>
        <xdr:cNvPr id="633" name="直線コネクタ 632"/>
        <xdr:cNvCxnSpPr/>
      </xdr:nvCxnSpPr>
      <xdr:spPr>
        <a:xfrm flipV="1">
          <a:off x="15481300" y="13098445"/>
          <a:ext cx="8382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119415</xdr:rowOff>
    </xdr:from>
    <xdr:ext cx="534377" cy="259045"/>
    <xdr:sp macro="" textlink="">
      <xdr:nvSpPr>
        <xdr:cNvPr id="634" name="公債費平均値テキスト"/>
        <xdr:cNvSpPr txBox="1"/>
      </xdr:nvSpPr>
      <xdr:spPr>
        <a:xfrm>
          <a:off x="16370300" y="131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140988</xdr:rowOff>
    </xdr:from>
    <xdr:to>
      <xdr:col>85</xdr:col>
      <xdr:colOff>177800</xdr:colOff>
      <xdr:row>77</xdr:row>
      <xdr:rowOff>71138</xdr:rowOff>
    </xdr:to>
    <xdr:sp macro="" textlink="">
      <xdr:nvSpPr>
        <xdr:cNvPr id="635" name="フローチャート: 判断 634"/>
        <xdr:cNvSpPr/>
      </xdr:nvSpPr>
      <xdr:spPr>
        <a:xfrm>
          <a:off x="16268700" y="1317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170125</xdr:rowOff>
    </xdr:from>
    <xdr:to>
      <xdr:col>81</xdr:col>
      <xdr:colOff>50800</xdr:colOff>
      <xdr:row>76</xdr:row>
      <xdr:rowOff>124972</xdr:rowOff>
    </xdr:to>
    <xdr:cxnSp macro="">
      <xdr:nvCxnSpPr>
        <xdr:cNvPr id="636" name="直線コネクタ 635"/>
        <xdr:cNvCxnSpPr/>
      </xdr:nvCxnSpPr>
      <xdr:spPr>
        <a:xfrm>
          <a:off x="14592300" y="12000175"/>
          <a:ext cx="889000" cy="11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140498</xdr:rowOff>
    </xdr:from>
    <xdr:to>
      <xdr:col>81</xdr:col>
      <xdr:colOff>101600</xdr:colOff>
      <xdr:row>77</xdr:row>
      <xdr:rowOff>70648</xdr:rowOff>
    </xdr:to>
    <xdr:sp macro="" textlink="">
      <xdr:nvSpPr>
        <xdr:cNvPr id="637" name="フローチャート: 判断 636"/>
        <xdr:cNvSpPr/>
      </xdr:nvSpPr>
      <xdr:spPr>
        <a:xfrm>
          <a:off x="15430500" y="1317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61775</xdr:rowOff>
    </xdr:from>
    <xdr:ext cx="534377" cy="259045"/>
    <xdr:sp macro="" textlink="">
      <xdr:nvSpPr>
        <xdr:cNvPr id="638" name="テキスト ボックス 637"/>
        <xdr:cNvSpPr txBox="1"/>
      </xdr:nvSpPr>
      <xdr:spPr>
        <a:xfrm>
          <a:off x="15214111" y="132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170125</xdr:rowOff>
    </xdr:from>
    <xdr:to>
      <xdr:col>76</xdr:col>
      <xdr:colOff>114300</xdr:colOff>
      <xdr:row>76</xdr:row>
      <xdr:rowOff>169647</xdr:rowOff>
    </xdr:to>
    <xdr:cxnSp macro="">
      <xdr:nvCxnSpPr>
        <xdr:cNvPr id="639" name="直線コネクタ 638"/>
        <xdr:cNvCxnSpPr/>
      </xdr:nvCxnSpPr>
      <xdr:spPr>
        <a:xfrm flipV="1">
          <a:off x="13703300" y="12000175"/>
          <a:ext cx="889000" cy="11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141032</xdr:rowOff>
    </xdr:from>
    <xdr:to>
      <xdr:col>76</xdr:col>
      <xdr:colOff>165100</xdr:colOff>
      <xdr:row>77</xdr:row>
      <xdr:rowOff>71182</xdr:rowOff>
    </xdr:to>
    <xdr:sp macro="" textlink="">
      <xdr:nvSpPr>
        <xdr:cNvPr id="640" name="フローチャート: 判断 639"/>
        <xdr:cNvSpPr/>
      </xdr:nvSpPr>
      <xdr:spPr>
        <a:xfrm>
          <a:off x="145415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62309</xdr:rowOff>
    </xdr:from>
    <xdr:ext cx="534377" cy="259045"/>
    <xdr:sp macro="" textlink="">
      <xdr:nvSpPr>
        <xdr:cNvPr id="641" name="テキスト ボックス 640"/>
        <xdr:cNvSpPr txBox="1"/>
      </xdr:nvSpPr>
      <xdr:spPr>
        <a:xfrm>
          <a:off x="14325111" y="132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78631</xdr:rowOff>
    </xdr:from>
    <xdr:to>
      <xdr:col>71</xdr:col>
      <xdr:colOff>177800</xdr:colOff>
      <xdr:row>76</xdr:row>
      <xdr:rowOff>169647</xdr:rowOff>
    </xdr:to>
    <xdr:cxnSp macro="">
      <xdr:nvCxnSpPr>
        <xdr:cNvPr id="642" name="直線コネクタ 641"/>
        <xdr:cNvCxnSpPr/>
      </xdr:nvCxnSpPr>
      <xdr:spPr>
        <a:xfrm>
          <a:off x="12814300" y="13108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166101</xdr:rowOff>
    </xdr:from>
    <xdr:to>
      <xdr:col>72</xdr:col>
      <xdr:colOff>38100</xdr:colOff>
      <xdr:row>77</xdr:row>
      <xdr:rowOff>96251</xdr:rowOff>
    </xdr:to>
    <xdr:sp macro="" textlink="">
      <xdr:nvSpPr>
        <xdr:cNvPr id="643" name="フローチャート: 判断 642"/>
        <xdr:cNvSpPr/>
      </xdr:nvSpPr>
      <xdr:spPr>
        <a:xfrm>
          <a:off x="13652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87378</xdr:rowOff>
    </xdr:from>
    <xdr:ext cx="534377" cy="259045"/>
    <xdr:sp macro="" textlink="">
      <xdr:nvSpPr>
        <xdr:cNvPr id="644" name="テキスト ボックス 643"/>
        <xdr:cNvSpPr txBox="1"/>
      </xdr:nvSpPr>
      <xdr:spPr>
        <a:xfrm>
          <a:off x="13436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xdr:rowOff>
    </xdr:from>
    <xdr:to>
      <xdr:col>67</xdr:col>
      <xdr:colOff>101600</xdr:colOff>
      <xdr:row>77</xdr:row>
      <xdr:rowOff>102642</xdr:rowOff>
    </xdr:to>
    <xdr:sp macro="" textlink="">
      <xdr:nvSpPr>
        <xdr:cNvPr id="645" name="フローチャート: 判断 644"/>
        <xdr:cNvSpPr/>
      </xdr:nvSpPr>
      <xdr:spPr>
        <a:xfrm>
          <a:off x="12763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93769</xdr:rowOff>
    </xdr:from>
    <xdr:ext cx="534377" cy="259045"/>
    <xdr:sp macro="" textlink="">
      <xdr:nvSpPr>
        <xdr:cNvPr id="646" name="テキスト ボックス 645"/>
        <xdr:cNvSpPr txBox="1"/>
      </xdr:nvSpPr>
      <xdr:spPr>
        <a:xfrm>
          <a:off x="12547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17445</xdr:rowOff>
    </xdr:from>
    <xdr:to>
      <xdr:col>85</xdr:col>
      <xdr:colOff>177800</xdr:colOff>
      <xdr:row>76</xdr:row>
      <xdr:rowOff>119045</xdr:rowOff>
    </xdr:to>
    <xdr:sp macro="" textlink="">
      <xdr:nvSpPr>
        <xdr:cNvPr id="652" name="楕円 651"/>
        <xdr:cNvSpPr/>
      </xdr:nvSpPr>
      <xdr:spPr>
        <a:xfrm>
          <a:off x="16268700" y="130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40323</xdr:rowOff>
    </xdr:from>
    <xdr:ext cx="534377" cy="259045"/>
    <xdr:sp macro="" textlink="">
      <xdr:nvSpPr>
        <xdr:cNvPr id="653" name="公債費該当値テキスト"/>
        <xdr:cNvSpPr txBox="1"/>
      </xdr:nvSpPr>
      <xdr:spPr>
        <a:xfrm>
          <a:off x="16370300" y="128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74172</xdr:rowOff>
    </xdr:from>
    <xdr:to>
      <xdr:col>81</xdr:col>
      <xdr:colOff>101600</xdr:colOff>
      <xdr:row>77</xdr:row>
      <xdr:rowOff>4322</xdr:rowOff>
    </xdr:to>
    <xdr:sp macro="" textlink="">
      <xdr:nvSpPr>
        <xdr:cNvPr id="654" name="楕円 653"/>
        <xdr:cNvSpPr/>
      </xdr:nvSpPr>
      <xdr:spPr>
        <a:xfrm>
          <a:off x="154305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20848</xdr:rowOff>
    </xdr:from>
    <xdr:ext cx="534377" cy="259045"/>
    <xdr:sp macro="" textlink="">
      <xdr:nvSpPr>
        <xdr:cNvPr id="655" name="テキスト ボックス 654"/>
        <xdr:cNvSpPr txBox="1"/>
      </xdr:nvSpPr>
      <xdr:spPr>
        <a:xfrm>
          <a:off x="15214111" y="128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119325</xdr:rowOff>
    </xdr:from>
    <xdr:to>
      <xdr:col>76</xdr:col>
      <xdr:colOff>165100</xdr:colOff>
      <xdr:row>70</xdr:row>
      <xdr:rowOff>49475</xdr:rowOff>
    </xdr:to>
    <xdr:sp macro="" textlink="">
      <xdr:nvSpPr>
        <xdr:cNvPr id="656" name="楕円 655"/>
        <xdr:cNvSpPr/>
      </xdr:nvSpPr>
      <xdr:spPr>
        <a:xfrm>
          <a:off x="14541500" y="119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66002</xdr:rowOff>
    </xdr:from>
    <xdr:ext cx="599010" cy="259045"/>
    <xdr:sp macro="" textlink="">
      <xdr:nvSpPr>
        <xdr:cNvPr id="657" name="テキスト ボックス 656"/>
        <xdr:cNvSpPr txBox="1"/>
      </xdr:nvSpPr>
      <xdr:spPr>
        <a:xfrm>
          <a:off x="14292795" y="117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118847</xdr:rowOff>
    </xdr:from>
    <xdr:to>
      <xdr:col>72</xdr:col>
      <xdr:colOff>38100</xdr:colOff>
      <xdr:row>77</xdr:row>
      <xdr:rowOff>48997</xdr:rowOff>
    </xdr:to>
    <xdr:sp macro="" textlink="">
      <xdr:nvSpPr>
        <xdr:cNvPr id="658" name="楕円 657"/>
        <xdr:cNvSpPr/>
      </xdr:nvSpPr>
      <xdr:spPr>
        <a:xfrm>
          <a:off x="13652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65523</xdr:rowOff>
    </xdr:from>
    <xdr:ext cx="534377" cy="259045"/>
    <xdr:sp macro="" textlink="">
      <xdr:nvSpPr>
        <xdr:cNvPr id="659" name="テキスト ボックス 658"/>
        <xdr:cNvSpPr txBox="1"/>
      </xdr:nvSpPr>
      <xdr:spPr>
        <a:xfrm>
          <a:off x="13436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27831</xdr:rowOff>
    </xdr:from>
    <xdr:to>
      <xdr:col>67</xdr:col>
      <xdr:colOff>101600</xdr:colOff>
      <xdr:row>76</xdr:row>
      <xdr:rowOff>129431</xdr:rowOff>
    </xdr:to>
    <xdr:sp macro="" textlink="">
      <xdr:nvSpPr>
        <xdr:cNvPr id="660" name="楕円 659"/>
        <xdr:cNvSpPr/>
      </xdr:nvSpPr>
      <xdr:spPr>
        <a:xfrm>
          <a:off x="12763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145958</xdr:rowOff>
    </xdr:from>
    <xdr:ext cx="534377" cy="259045"/>
    <xdr:sp macro="" textlink="">
      <xdr:nvSpPr>
        <xdr:cNvPr id="661" name="テキスト ボックス 660"/>
        <xdr:cNvSpPr txBox="1"/>
      </xdr:nvSpPr>
      <xdr:spPr>
        <a:xfrm>
          <a:off x="12547111" y="128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63202</xdr:rowOff>
    </xdr:from>
    <xdr:to>
      <xdr:col>85</xdr:col>
      <xdr:colOff>126364</xdr:colOff>
      <xdr:row>99</xdr:row>
      <xdr:rowOff>29449</xdr:rowOff>
    </xdr:to>
    <xdr:cxnSp macro="">
      <xdr:nvCxnSpPr>
        <xdr:cNvPr id="685" name="直線コネクタ 684"/>
        <xdr:cNvCxnSpPr/>
      </xdr:nvCxnSpPr>
      <xdr:spPr>
        <a:xfrm flipV="1">
          <a:off x="16317595" y="16693852"/>
          <a:ext cx="1269" cy="309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33276</xdr:rowOff>
    </xdr:from>
    <xdr:ext cx="469744" cy="259045"/>
    <xdr:sp macro="" textlink="">
      <xdr:nvSpPr>
        <xdr:cNvPr id="686" name="積立金最小値テキスト"/>
        <xdr:cNvSpPr txBox="1"/>
      </xdr:nvSpPr>
      <xdr:spPr>
        <a:xfrm>
          <a:off x="16370300" y="1700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29449</xdr:rowOff>
    </xdr:from>
    <xdr:to>
      <xdr:col>86</xdr:col>
      <xdr:colOff>25400</xdr:colOff>
      <xdr:row>99</xdr:row>
      <xdr:rowOff>29449</xdr:rowOff>
    </xdr:to>
    <xdr:cxnSp macro="">
      <xdr:nvCxnSpPr>
        <xdr:cNvPr id="687" name="直線コネクタ 686"/>
        <xdr:cNvCxnSpPr/>
      </xdr:nvCxnSpPr>
      <xdr:spPr>
        <a:xfrm>
          <a:off x="16230600" y="1700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9879</xdr:rowOff>
    </xdr:from>
    <xdr:ext cx="534377" cy="259045"/>
    <xdr:sp macro="" textlink="">
      <xdr:nvSpPr>
        <xdr:cNvPr id="688" name="積立金最大値テキスト"/>
        <xdr:cNvSpPr txBox="1"/>
      </xdr:nvSpPr>
      <xdr:spPr>
        <a:xfrm>
          <a:off x="16370300" y="164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63202</xdr:rowOff>
    </xdr:from>
    <xdr:to>
      <xdr:col>86</xdr:col>
      <xdr:colOff>25400</xdr:colOff>
      <xdr:row>97</xdr:row>
      <xdr:rowOff>63202</xdr:rowOff>
    </xdr:to>
    <xdr:cxnSp macro="">
      <xdr:nvCxnSpPr>
        <xdr:cNvPr id="689" name="直線コネクタ 688"/>
        <xdr:cNvCxnSpPr/>
      </xdr:nvCxnSpPr>
      <xdr:spPr>
        <a:xfrm>
          <a:off x="16230600" y="1669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169783</xdr:rowOff>
    </xdr:from>
    <xdr:to>
      <xdr:col>85</xdr:col>
      <xdr:colOff>127000</xdr:colOff>
      <xdr:row>98</xdr:row>
      <xdr:rowOff>36415</xdr:rowOff>
    </xdr:to>
    <xdr:cxnSp macro="">
      <xdr:nvCxnSpPr>
        <xdr:cNvPr id="690" name="直線コネクタ 689"/>
        <xdr:cNvCxnSpPr/>
      </xdr:nvCxnSpPr>
      <xdr:spPr>
        <a:xfrm>
          <a:off x="15481300" y="16800433"/>
          <a:ext cx="8382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60594</xdr:rowOff>
    </xdr:from>
    <xdr:ext cx="534377" cy="259045"/>
    <xdr:sp macro="" textlink="">
      <xdr:nvSpPr>
        <xdr:cNvPr id="691" name="積立金平均値テキスト"/>
        <xdr:cNvSpPr txBox="1"/>
      </xdr:nvSpPr>
      <xdr:spPr>
        <a:xfrm>
          <a:off x="16370300" y="16862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82167</xdr:rowOff>
    </xdr:from>
    <xdr:to>
      <xdr:col>85</xdr:col>
      <xdr:colOff>177800</xdr:colOff>
      <xdr:row>99</xdr:row>
      <xdr:rowOff>12317</xdr:rowOff>
    </xdr:to>
    <xdr:sp macro="" textlink="">
      <xdr:nvSpPr>
        <xdr:cNvPr id="692" name="フローチャート: 判断 691"/>
        <xdr:cNvSpPr/>
      </xdr:nvSpPr>
      <xdr:spPr>
        <a:xfrm>
          <a:off x="16268700" y="1688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144382</xdr:rowOff>
    </xdr:from>
    <xdr:to>
      <xdr:col>81</xdr:col>
      <xdr:colOff>50800</xdr:colOff>
      <xdr:row>97</xdr:row>
      <xdr:rowOff>169783</xdr:rowOff>
    </xdr:to>
    <xdr:cxnSp macro="">
      <xdr:nvCxnSpPr>
        <xdr:cNvPr id="693" name="直線コネクタ 692"/>
        <xdr:cNvCxnSpPr/>
      </xdr:nvCxnSpPr>
      <xdr:spPr>
        <a:xfrm>
          <a:off x="14592300" y="16775032"/>
          <a:ext cx="8890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79391</xdr:rowOff>
    </xdr:from>
    <xdr:to>
      <xdr:col>81</xdr:col>
      <xdr:colOff>101600</xdr:colOff>
      <xdr:row>99</xdr:row>
      <xdr:rowOff>9541</xdr:rowOff>
    </xdr:to>
    <xdr:sp macro="" textlink="">
      <xdr:nvSpPr>
        <xdr:cNvPr id="694" name="フローチャート: 判断 693"/>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668</xdr:rowOff>
    </xdr:from>
    <xdr:ext cx="534377" cy="259045"/>
    <xdr:sp macro="" textlink="">
      <xdr:nvSpPr>
        <xdr:cNvPr id="695" name="テキスト ボックス 694"/>
        <xdr:cNvSpPr txBox="1"/>
      </xdr:nvSpPr>
      <xdr:spPr>
        <a:xfrm>
          <a:off x="15214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144382</xdr:rowOff>
    </xdr:from>
    <xdr:to>
      <xdr:col>76</xdr:col>
      <xdr:colOff>114300</xdr:colOff>
      <xdr:row>97</xdr:row>
      <xdr:rowOff>159443</xdr:rowOff>
    </xdr:to>
    <xdr:cxnSp macro="">
      <xdr:nvCxnSpPr>
        <xdr:cNvPr id="696" name="直線コネクタ 695"/>
        <xdr:cNvCxnSpPr/>
      </xdr:nvCxnSpPr>
      <xdr:spPr>
        <a:xfrm flipV="1">
          <a:off x="13703300" y="16775032"/>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76209</xdr:rowOff>
    </xdr:from>
    <xdr:to>
      <xdr:col>76</xdr:col>
      <xdr:colOff>165100</xdr:colOff>
      <xdr:row>99</xdr:row>
      <xdr:rowOff>6359</xdr:rowOff>
    </xdr:to>
    <xdr:sp macro="" textlink="">
      <xdr:nvSpPr>
        <xdr:cNvPr id="697" name="フローチャート: 判断 696"/>
        <xdr:cNvSpPr/>
      </xdr:nvSpPr>
      <xdr:spPr>
        <a:xfrm>
          <a:off x="14541500" y="168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168936</xdr:rowOff>
    </xdr:from>
    <xdr:ext cx="534377" cy="259045"/>
    <xdr:sp macro="" textlink="">
      <xdr:nvSpPr>
        <xdr:cNvPr id="698" name="テキスト ボックス 697"/>
        <xdr:cNvSpPr txBox="1"/>
      </xdr:nvSpPr>
      <xdr:spPr>
        <a:xfrm>
          <a:off x="14325111" y="169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86058</xdr:rowOff>
    </xdr:from>
    <xdr:to>
      <xdr:col>71</xdr:col>
      <xdr:colOff>177800</xdr:colOff>
      <xdr:row>97</xdr:row>
      <xdr:rowOff>159443</xdr:rowOff>
    </xdr:to>
    <xdr:cxnSp macro="">
      <xdr:nvCxnSpPr>
        <xdr:cNvPr id="699" name="直線コネクタ 698"/>
        <xdr:cNvCxnSpPr/>
      </xdr:nvCxnSpPr>
      <xdr:spPr>
        <a:xfrm>
          <a:off x="12814300" y="15688008"/>
          <a:ext cx="8890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115460</xdr:rowOff>
    </xdr:from>
    <xdr:to>
      <xdr:col>72</xdr:col>
      <xdr:colOff>38100</xdr:colOff>
      <xdr:row>99</xdr:row>
      <xdr:rowOff>45610</xdr:rowOff>
    </xdr:to>
    <xdr:sp macro="" textlink="">
      <xdr:nvSpPr>
        <xdr:cNvPr id="700" name="フローチャート: 判断 699"/>
        <xdr:cNvSpPr/>
      </xdr:nvSpPr>
      <xdr:spPr>
        <a:xfrm>
          <a:off x="136525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36737</xdr:rowOff>
    </xdr:from>
    <xdr:ext cx="534377" cy="259045"/>
    <xdr:sp macro="" textlink="">
      <xdr:nvSpPr>
        <xdr:cNvPr id="701" name="テキスト ボックス 700"/>
        <xdr:cNvSpPr txBox="1"/>
      </xdr:nvSpPr>
      <xdr:spPr>
        <a:xfrm>
          <a:off x="13436111" y="170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78037</xdr:rowOff>
    </xdr:from>
    <xdr:to>
      <xdr:col>67</xdr:col>
      <xdr:colOff>101600</xdr:colOff>
      <xdr:row>99</xdr:row>
      <xdr:rowOff>8187</xdr:rowOff>
    </xdr:to>
    <xdr:sp macro="" textlink="">
      <xdr:nvSpPr>
        <xdr:cNvPr id="702" name="フローチャート: 判断 701"/>
        <xdr:cNvSpPr/>
      </xdr:nvSpPr>
      <xdr:spPr>
        <a:xfrm>
          <a:off x="12763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170764</xdr:rowOff>
    </xdr:from>
    <xdr:ext cx="534377" cy="259045"/>
    <xdr:sp macro="" textlink="">
      <xdr:nvSpPr>
        <xdr:cNvPr id="703" name="テキスト ボックス 702"/>
        <xdr:cNvSpPr txBox="1"/>
      </xdr:nvSpPr>
      <xdr:spPr>
        <a:xfrm>
          <a:off x="12547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157065</xdr:rowOff>
    </xdr:from>
    <xdr:to>
      <xdr:col>85</xdr:col>
      <xdr:colOff>177800</xdr:colOff>
      <xdr:row>98</xdr:row>
      <xdr:rowOff>87215</xdr:rowOff>
    </xdr:to>
    <xdr:sp macro="" textlink="">
      <xdr:nvSpPr>
        <xdr:cNvPr id="709" name="楕円 708"/>
        <xdr:cNvSpPr/>
      </xdr:nvSpPr>
      <xdr:spPr>
        <a:xfrm>
          <a:off x="16268700" y="1678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8492</xdr:rowOff>
    </xdr:from>
    <xdr:ext cx="534377" cy="259045"/>
    <xdr:sp macro="" textlink="">
      <xdr:nvSpPr>
        <xdr:cNvPr id="710" name="積立金該当値テキスト"/>
        <xdr:cNvSpPr txBox="1"/>
      </xdr:nvSpPr>
      <xdr:spPr>
        <a:xfrm>
          <a:off x="16370300" y="166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118983</xdr:rowOff>
    </xdr:from>
    <xdr:to>
      <xdr:col>81</xdr:col>
      <xdr:colOff>101600</xdr:colOff>
      <xdr:row>98</xdr:row>
      <xdr:rowOff>49133</xdr:rowOff>
    </xdr:to>
    <xdr:sp macro="" textlink="">
      <xdr:nvSpPr>
        <xdr:cNvPr id="711" name="楕円 710"/>
        <xdr:cNvSpPr/>
      </xdr:nvSpPr>
      <xdr:spPr>
        <a:xfrm>
          <a:off x="15430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65660</xdr:rowOff>
    </xdr:from>
    <xdr:ext cx="534377" cy="259045"/>
    <xdr:sp macro="" textlink="">
      <xdr:nvSpPr>
        <xdr:cNvPr id="712" name="テキスト ボックス 711"/>
        <xdr:cNvSpPr txBox="1"/>
      </xdr:nvSpPr>
      <xdr:spPr>
        <a:xfrm>
          <a:off x="15214111" y="165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93582</xdr:rowOff>
    </xdr:from>
    <xdr:to>
      <xdr:col>76</xdr:col>
      <xdr:colOff>165100</xdr:colOff>
      <xdr:row>98</xdr:row>
      <xdr:rowOff>23732</xdr:rowOff>
    </xdr:to>
    <xdr:sp macro="" textlink="">
      <xdr:nvSpPr>
        <xdr:cNvPr id="713" name="楕円 712"/>
        <xdr:cNvSpPr/>
      </xdr:nvSpPr>
      <xdr:spPr>
        <a:xfrm>
          <a:off x="14541500" y="16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40259</xdr:rowOff>
    </xdr:from>
    <xdr:ext cx="534377" cy="259045"/>
    <xdr:sp macro="" textlink="">
      <xdr:nvSpPr>
        <xdr:cNvPr id="714" name="テキスト ボックス 713"/>
        <xdr:cNvSpPr txBox="1"/>
      </xdr:nvSpPr>
      <xdr:spPr>
        <a:xfrm>
          <a:off x="14325111" y="16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108643</xdr:rowOff>
    </xdr:from>
    <xdr:to>
      <xdr:col>72</xdr:col>
      <xdr:colOff>38100</xdr:colOff>
      <xdr:row>98</xdr:row>
      <xdr:rowOff>38793</xdr:rowOff>
    </xdr:to>
    <xdr:sp macro="" textlink="">
      <xdr:nvSpPr>
        <xdr:cNvPr id="715" name="楕円 714"/>
        <xdr:cNvSpPr/>
      </xdr:nvSpPr>
      <xdr:spPr>
        <a:xfrm>
          <a:off x="136525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55320</xdr:rowOff>
    </xdr:from>
    <xdr:ext cx="534377" cy="259045"/>
    <xdr:sp macro="" textlink="">
      <xdr:nvSpPr>
        <xdr:cNvPr id="716" name="テキスト ボックス 715"/>
        <xdr:cNvSpPr txBox="1"/>
      </xdr:nvSpPr>
      <xdr:spPr>
        <a:xfrm>
          <a:off x="13436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35258</xdr:rowOff>
    </xdr:from>
    <xdr:to>
      <xdr:col>67</xdr:col>
      <xdr:colOff>101600</xdr:colOff>
      <xdr:row>91</xdr:row>
      <xdr:rowOff>136858</xdr:rowOff>
    </xdr:to>
    <xdr:sp macro="" textlink="">
      <xdr:nvSpPr>
        <xdr:cNvPr id="717" name="楕円 716"/>
        <xdr:cNvSpPr/>
      </xdr:nvSpPr>
      <xdr:spPr>
        <a:xfrm>
          <a:off x="12763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153385</xdr:rowOff>
    </xdr:from>
    <xdr:ext cx="599010" cy="259045"/>
    <xdr:sp macro="" textlink="">
      <xdr:nvSpPr>
        <xdr:cNvPr id="718" name="テキスト ボックス 717"/>
        <xdr:cNvSpPr txBox="1"/>
      </xdr:nvSpPr>
      <xdr:spPr>
        <a:xfrm>
          <a:off x="12514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4" name="直線コネクタ 743"/>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7"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8" name="直線コネクタ 747"/>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169418</xdr:rowOff>
    </xdr:from>
    <xdr:to>
      <xdr:col>116</xdr:col>
      <xdr:colOff>63500</xdr:colOff>
      <xdr:row>39</xdr:row>
      <xdr:rowOff>5642</xdr:rowOff>
    </xdr:to>
    <xdr:cxnSp macro="">
      <xdr:nvCxnSpPr>
        <xdr:cNvPr id="749" name="直線コネクタ 748"/>
        <xdr:cNvCxnSpPr/>
      </xdr:nvCxnSpPr>
      <xdr:spPr>
        <a:xfrm>
          <a:off x="21323300" y="6684518"/>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50"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51" name="フローチャート: 判断 750"/>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113085</xdr:rowOff>
    </xdr:from>
    <xdr:to>
      <xdr:col>111</xdr:col>
      <xdr:colOff>177800</xdr:colOff>
      <xdr:row>38</xdr:row>
      <xdr:rowOff>169418</xdr:rowOff>
    </xdr:to>
    <xdr:cxnSp macro="">
      <xdr:nvCxnSpPr>
        <xdr:cNvPr id="752" name="直線コネクタ 751"/>
        <xdr:cNvCxnSpPr/>
      </xdr:nvCxnSpPr>
      <xdr:spPr>
        <a:xfrm>
          <a:off x="20434300" y="6285285"/>
          <a:ext cx="889000" cy="39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53" name="フローチャート: 判断 752"/>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4" name="テキスト ボックス 753"/>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113085</xdr:rowOff>
    </xdr:from>
    <xdr:to>
      <xdr:col>107</xdr:col>
      <xdr:colOff>50800</xdr:colOff>
      <xdr:row>37</xdr:row>
      <xdr:rowOff>2377</xdr:rowOff>
    </xdr:to>
    <xdr:cxnSp macro="">
      <xdr:nvCxnSpPr>
        <xdr:cNvPr id="755" name="直線コネクタ 754"/>
        <xdr:cNvCxnSpPr/>
      </xdr:nvCxnSpPr>
      <xdr:spPr>
        <a:xfrm flipV="1">
          <a:off x="19545300" y="628528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6" name="フローチャート: 判断 755"/>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7" name="テキスト ボックス 756"/>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2377</xdr:rowOff>
    </xdr:from>
    <xdr:to>
      <xdr:col>102</xdr:col>
      <xdr:colOff>114300</xdr:colOff>
      <xdr:row>37</xdr:row>
      <xdr:rowOff>32421</xdr:rowOff>
    </xdr:to>
    <xdr:cxnSp macro="">
      <xdr:nvCxnSpPr>
        <xdr:cNvPr id="758" name="直線コネクタ 757"/>
        <xdr:cNvCxnSpPr/>
      </xdr:nvCxnSpPr>
      <xdr:spPr>
        <a:xfrm flipV="1">
          <a:off x="18656300" y="634602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9" name="フローチャート: 判断 758"/>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60" name="テキスト ボックス 759"/>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61" name="フローチャート: 判断 760"/>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62" name="テキスト ボックス 761"/>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126292</xdr:rowOff>
    </xdr:from>
    <xdr:to>
      <xdr:col>116</xdr:col>
      <xdr:colOff>114300</xdr:colOff>
      <xdr:row>39</xdr:row>
      <xdr:rowOff>56442</xdr:rowOff>
    </xdr:to>
    <xdr:sp macro="" textlink="">
      <xdr:nvSpPr>
        <xdr:cNvPr id="768" name="楕円 767"/>
        <xdr:cNvSpPr/>
      </xdr:nvSpPr>
      <xdr:spPr>
        <a:xfrm>
          <a:off x="221107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41219</xdr:rowOff>
    </xdr:from>
    <xdr:ext cx="378565" cy="259045"/>
    <xdr:sp macro="" textlink="">
      <xdr:nvSpPr>
        <xdr:cNvPr id="769" name="投資及び出資金該当値テキスト"/>
        <xdr:cNvSpPr txBox="1"/>
      </xdr:nvSpPr>
      <xdr:spPr>
        <a:xfrm>
          <a:off x="22212300" y="655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118618</xdr:rowOff>
    </xdr:from>
    <xdr:to>
      <xdr:col>112</xdr:col>
      <xdr:colOff>38100</xdr:colOff>
      <xdr:row>39</xdr:row>
      <xdr:rowOff>48768</xdr:rowOff>
    </xdr:to>
    <xdr:sp macro="" textlink="">
      <xdr:nvSpPr>
        <xdr:cNvPr id="770" name="楕円 769"/>
        <xdr:cNvSpPr/>
      </xdr:nvSpPr>
      <xdr:spPr>
        <a:xfrm>
          <a:off x="2127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39895</xdr:rowOff>
    </xdr:from>
    <xdr:ext cx="378565" cy="259045"/>
    <xdr:sp macro="" textlink="">
      <xdr:nvSpPr>
        <xdr:cNvPr id="771" name="テキスト ボックス 770"/>
        <xdr:cNvSpPr txBox="1"/>
      </xdr:nvSpPr>
      <xdr:spPr>
        <a:xfrm>
          <a:off x="2113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62285</xdr:rowOff>
    </xdr:from>
    <xdr:to>
      <xdr:col>107</xdr:col>
      <xdr:colOff>101600</xdr:colOff>
      <xdr:row>36</xdr:row>
      <xdr:rowOff>163885</xdr:rowOff>
    </xdr:to>
    <xdr:sp macro="" textlink="">
      <xdr:nvSpPr>
        <xdr:cNvPr id="772" name="楕円 771"/>
        <xdr:cNvSpPr/>
      </xdr:nvSpPr>
      <xdr:spPr>
        <a:xfrm>
          <a:off x="20383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8962</xdr:rowOff>
    </xdr:from>
    <xdr:ext cx="469744" cy="259045"/>
    <xdr:sp macro="" textlink="">
      <xdr:nvSpPr>
        <xdr:cNvPr id="773" name="テキスト ボックス 772"/>
        <xdr:cNvSpPr txBox="1"/>
      </xdr:nvSpPr>
      <xdr:spPr>
        <a:xfrm>
          <a:off x="20199428" y="60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123027</xdr:rowOff>
    </xdr:from>
    <xdr:to>
      <xdr:col>102</xdr:col>
      <xdr:colOff>165100</xdr:colOff>
      <xdr:row>37</xdr:row>
      <xdr:rowOff>53177</xdr:rowOff>
    </xdr:to>
    <xdr:sp macro="" textlink="">
      <xdr:nvSpPr>
        <xdr:cNvPr id="774" name="楕円 773"/>
        <xdr:cNvSpPr/>
      </xdr:nvSpPr>
      <xdr:spPr>
        <a:xfrm>
          <a:off x="19494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69704</xdr:rowOff>
    </xdr:from>
    <xdr:ext cx="469744" cy="259045"/>
    <xdr:sp macro="" textlink="">
      <xdr:nvSpPr>
        <xdr:cNvPr id="775" name="テキスト ボックス 774"/>
        <xdr:cNvSpPr txBox="1"/>
      </xdr:nvSpPr>
      <xdr:spPr>
        <a:xfrm>
          <a:off x="19310428" y="607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153071</xdr:rowOff>
    </xdr:from>
    <xdr:to>
      <xdr:col>98</xdr:col>
      <xdr:colOff>38100</xdr:colOff>
      <xdr:row>37</xdr:row>
      <xdr:rowOff>83221</xdr:rowOff>
    </xdr:to>
    <xdr:sp macro="" textlink="">
      <xdr:nvSpPr>
        <xdr:cNvPr id="776" name="楕円 775"/>
        <xdr:cNvSpPr/>
      </xdr:nvSpPr>
      <xdr:spPr>
        <a:xfrm>
          <a:off x="18605500" y="63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99748</xdr:rowOff>
    </xdr:from>
    <xdr:ext cx="469744" cy="259045"/>
    <xdr:sp macro="" textlink="">
      <xdr:nvSpPr>
        <xdr:cNvPr id="777" name="テキスト ボックス 776"/>
        <xdr:cNvSpPr txBox="1"/>
      </xdr:nvSpPr>
      <xdr:spPr>
        <a:xfrm>
          <a:off x="18421428" y="61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3" name="テキスト ボックス 79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7" name="直線コネクタ 796"/>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8"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9" name="直線コネクタ 798"/>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800"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801" name="直線コネクタ 800"/>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87522</xdr:rowOff>
    </xdr:from>
    <xdr:to>
      <xdr:col>116</xdr:col>
      <xdr:colOff>63500</xdr:colOff>
      <xdr:row>56</xdr:row>
      <xdr:rowOff>111640</xdr:rowOff>
    </xdr:to>
    <xdr:cxnSp macro="">
      <xdr:nvCxnSpPr>
        <xdr:cNvPr id="802" name="直線コネクタ 801"/>
        <xdr:cNvCxnSpPr/>
      </xdr:nvCxnSpPr>
      <xdr:spPr>
        <a:xfrm>
          <a:off x="21323300" y="9688722"/>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803" name="貸付金平均値テキスト"/>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4" name="フローチャート: 判断 803"/>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87122</xdr:rowOff>
    </xdr:from>
    <xdr:to>
      <xdr:col>111</xdr:col>
      <xdr:colOff>177800</xdr:colOff>
      <xdr:row>56</xdr:row>
      <xdr:rowOff>87522</xdr:rowOff>
    </xdr:to>
    <xdr:cxnSp macro="">
      <xdr:nvCxnSpPr>
        <xdr:cNvPr id="805" name="直線コネクタ 804"/>
        <xdr:cNvCxnSpPr/>
      </xdr:nvCxnSpPr>
      <xdr:spPr>
        <a:xfrm>
          <a:off x="20434300" y="968832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6" name="フローチャート: 判断 805"/>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7" name="テキスト ボックス 806"/>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27400</xdr:rowOff>
    </xdr:from>
    <xdr:to>
      <xdr:col>107</xdr:col>
      <xdr:colOff>50800</xdr:colOff>
      <xdr:row>56</xdr:row>
      <xdr:rowOff>87122</xdr:rowOff>
    </xdr:to>
    <xdr:cxnSp macro="">
      <xdr:nvCxnSpPr>
        <xdr:cNvPr id="808" name="直線コネクタ 807"/>
        <xdr:cNvCxnSpPr/>
      </xdr:nvCxnSpPr>
      <xdr:spPr>
        <a:xfrm>
          <a:off x="19545300" y="962860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9" name="フローチャート: 判断 808"/>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10" name="テキスト ボックス 809"/>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27400</xdr:rowOff>
    </xdr:from>
    <xdr:to>
      <xdr:col>102</xdr:col>
      <xdr:colOff>114300</xdr:colOff>
      <xdr:row>56</xdr:row>
      <xdr:rowOff>109925</xdr:rowOff>
    </xdr:to>
    <xdr:cxnSp macro="">
      <xdr:nvCxnSpPr>
        <xdr:cNvPr id="811" name="直線コネクタ 810"/>
        <xdr:cNvCxnSpPr/>
      </xdr:nvCxnSpPr>
      <xdr:spPr>
        <a:xfrm flipV="1">
          <a:off x="18656300" y="9628600"/>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12" name="フローチャート: 判断 811"/>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13" name="テキスト ボックス 812"/>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4" name="フローチャート: 判断 813"/>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5" name="テキスト ボックス 814"/>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60840</xdr:rowOff>
    </xdr:from>
    <xdr:to>
      <xdr:col>116</xdr:col>
      <xdr:colOff>114300</xdr:colOff>
      <xdr:row>56</xdr:row>
      <xdr:rowOff>162440</xdr:rowOff>
    </xdr:to>
    <xdr:sp macro="" textlink="">
      <xdr:nvSpPr>
        <xdr:cNvPr id="821" name="楕円 820"/>
        <xdr:cNvSpPr/>
      </xdr:nvSpPr>
      <xdr:spPr>
        <a:xfrm>
          <a:off x="221107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39267</xdr:rowOff>
    </xdr:from>
    <xdr:ext cx="469744" cy="259045"/>
    <xdr:sp macro="" textlink="">
      <xdr:nvSpPr>
        <xdr:cNvPr id="822" name="貸付金該当値テキスト"/>
        <xdr:cNvSpPr txBox="1"/>
      </xdr:nvSpPr>
      <xdr:spPr>
        <a:xfrm>
          <a:off x="22212300" y="96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36722</xdr:rowOff>
    </xdr:from>
    <xdr:to>
      <xdr:col>112</xdr:col>
      <xdr:colOff>38100</xdr:colOff>
      <xdr:row>56</xdr:row>
      <xdr:rowOff>138322</xdr:rowOff>
    </xdr:to>
    <xdr:sp macro="" textlink="">
      <xdr:nvSpPr>
        <xdr:cNvPr id="823" name="楕円 822"/>
        <xdr:cNvSpPr/>
      </xdr:nvSpPr>
      <xdr:spPr>
        <a:xfrm>
          <a:off x="21272500" y="96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129449</xdr:rowOff>
    </xdr:from>
    <xdr:ext cx="469744" cy="259045"/>
    <xdr:sp macro="" textlink="">
      <xdr:nvSpPr>
        <xdr:cNvPr id="824" name="テキスト ボックス 823"/>
        <xdr:cNvSpPr txBox="1"/>
      </xdr:nvSpPr>
      <xdr:spPr>
        <a:xfrm>
          <a:off x="21088428" y="9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36322</xdr:rowOff>
    </xdr:from>
    <xdr:to>
      <xdr:col>107</xdr:col>
      <xdr:colOff>101600</xdr:colOff>
      <xdr:row>56</xdr:row>
      <xdr:rowOff>137922</xdr:rowOff>
    </xdr:to>
    <xdr:sp macro="" textlink="">
      <xdr:nvSpPr>
        <xdr:cNvPr id="825" name="楕円 824"/>
        <xdr:cNvSpPr/>
      </xdr:nvSpPr>
      <xdr:spPr>
        <a:xfrm>
          <a:off x="20383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129049</xdr:rowOff>
    </xdr:from>
    <xdr:ext cx="469744" cy="259045"/>
    <xdr:sp macro="" textlink="">
      <xdr:nvSpPr>
        <xdr:cNvPr id="826" name="テキスト ボックス 825"/>
        <xdr:cNvSpPr txBox="1"/>
      </xdr:nvSpPr>
      <xdr:spPr>
        <a:xfrm>
          <a:off x="20199428"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148050</xdr:rowOff>
    </xdr:from>
    <xdr:to>
      <xdr:col>102</xdr:col>
      <xdr:colOff>165100</xdr:colOff>
      <xdr:row>56</xdr:row>
      <xdr:rowOff>78200</xdr:rowOff>
    </xdr:to>
    <xdr:sp macro="" textlink="">
      <xdr:nvSpPr>
        <xdr:cNvPr id="827" name="楕円 826"/>
        <xdr:cNvSpPr/>
      </xdr:nvSpPr>
      <xdr:spPr>
        <a:xfrm>
          <a:off x="19494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94727</xdr:rowOff>
    </xdr:from>
    <xdr:ext cx="469744" cy="259045"/>
    <xdr:sp macro="" textlink="">
      <xdr:nvSpPr>
        <xdr:cNvPr id="828" name="テキスト ボックス 827"/>
        <xdr:cNvSpPr txBox="1"/>
      </xdr:nvSpPr>
      <xdr:spPr>
        <a:xfrm>
          <a:off x="19310428" y="9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59125</xdr:rowOff>
    </xdr:from>
    <xdr:to>
      <xdr:col>98</xdr:col>
      <xdr:colOff>38100</xdr:colOff>
      <xdr:row>56</xdr:row>
      <xdr:rowOff>160725</xdr:rowOff>
    </xdr:to>
    <xdr:sp macro="" textlink="">
      <xdr:nvSpPr>
        <xdr:cNvPr id="829" name="楕円 828"/>
        <xdr:cNvSpPr/>
      </xdr:nvSpPr>
      <xdr:spPr>
        <a:xfrm>
          <a:off x="18605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151852</xdr:rowOff>
    </xdr:from>
    <xdr:ext cx="469744" cy="259045"/>
    <xdr:sp macro="" textlink="">
      <xdr:nvSpPr>
        <xdr:cNvPr id="830" name="テキスト ボックス 829"/>
        <xdr:cNvSpPr txBox="1"/>
      </xdr:nvSpPr>
      <xdr:spPr>
        <a:xfrm>
          <a:off x="18421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2" name="テキスト ボックス 84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4" name="テキスト ボックス 84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6" name="テキスト ボックス 84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8" name="テキスト ボックス 84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70484</xdr:rowOff>
    </xdr:from>
    <xdr:to>
      <xdr:col>116</xdr:col>
      <xdr:colOff>62864</xdr:colOff>
      <xdr:row>78</xdr:row>
      <xdr:rowOff>23636</xdr:rowOff>
    </xdr:to>
    <xdr:cxnSp macro="">
      <xdr:nvCxnSpPr>
        <xdr:cNvPr id="852" name="直線コネクタ 851"/>
        <xdr:cNvCxnSpPr/>
      </xdr:nvCxnSpPr>
      <xdr:spPr>
        <a:xfrm flipV="1">
          <a:off x="22159595" y="13272134"/>
          <a:ext cx="1269" cy="12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55262</xdr:rowOff>
    </xdr:from>
    <xdr:ext cx="534377" cy="259045"/>
    <xdr:sp macro="" textlink="">
      <xdr:nvSpPr>
        <xdr:cNvPr id="853" name="繰出金最小値テキスト"/>
        <xdr:cNvSpPr txBox="1"/>
      </xdr:nvSpPr>
      <xdr:spPr>
        <a:xfrm>
          <a:off x="22212300" y="134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23636</xdr:rowOff>
    </xdr:from>
    <xdr:to>
      <xdr:col>116</xdr:col>
      <xdr:colOff>152400</xdr:colOff>
      <xdr:row>78</xdr:row>
      <xdr:rowOff>23636</xdr:rowOff>
    </xdr:to>
    <xdr:cxnSp macro="">
      <xdr:nvCxnSpPr>
        <xdr:cNvPr id="854" name="直線コネクタ 853"/>
        <xdr:cNvCxnSpPr/>
      </xdr:nvCxnSpPr>
      <xdr:spPr>
        <a:xfrm>
          <a:off x="22072600" y="1339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17161</xdr:rowOff>
    </xdr:from>
    <xdr:ext cx="534377" cy="259045"/>
    <xdr:sp macro="" textlink="">
      <xdr:nvSpPr>
        <xdr:cNvPr id="855" name="繰出金最大値テキスト"/>
        <xdr:cNvSpPr txBox="1"/>
      </xdr:nvSpPr>
      <xdr:spPr>
        <a:xfrm>
          <a:off x="22212300" y="130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70484</xdr:rowOff>
    </xdr:from>
    <xdr:to>
      <xdr:col>116</xdr:col>
      <xdr:colOff>152400</xdr:colOff>
      <xdr:row>77</xdr:row>
      <xdr:rowOff>70484</xdr:rowOff>
    </xdr:to>
    <xdr:cxnSp macro="">
      <xdr:nvCxnSpPr>
        <xdr:cNvPr id="856" name="直線コネクタ 855"/>
        <xdr:cNvCxnSpPr/>
      </xdr:nvCxnSpPr>
      <xdr:spPr>
        <a:xfrm>
          <a:off x="22072600" y="1327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88726</xdr:rowOff>
    </xdr:from>
    <xdr:to>
      <xdr:col>116</xdr:col>
      <xdr:colOff>63500</xdr:colOff>
      <xdr:row>77</xdr:row>
      <xdr:rowOff>106333</xdr:rowOff>
    </xdr:to>
    <xdr:cxnSp macro="">
      <xdr:nvCxnSpPr>
        <xdr:cNvPr id="857" name="直線コネクタ 856"/>
        <xdr:cNvCxnSpPr/>
      </xdr:nvCxnSpPr>
      <xdr:spPr>
        <a:xfrm flipV="1">
          <a:off x="21323300" y="13290376"/>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99710</xdr:rowOff>
    </xdr:from>
    <xdr:ext cx="534377" cy="259045"/>
    <xdr:sp macro="" textlink="">
      <xdr:nvSpPr>
        <xdr:cNvPr id="858" name="繰出金平均値テキスト"/>
        <xdr:cNvSpPr txBox="1"/>
      </xdr:nvSpPr>
      <xdr:spPr>
        <a:xfrm>
          <a:off x="22212300" y="1330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87957</xdr:rowOff>
    </xdr:from>
    <xdr:to>
      <xdr:col>116</xdr:col>
      <xdr:colOff>114300</xdr:colOff>
      <xdr:row>78</xdr:row>
      <xdr:rowOff>18107</xdr:rowOff>
    </xdr:to>
    <xdr:sp macro="" textlink="">
      <xdr:nvSpPr>
        <xdr:cNvPr id="859" name="フローチャート: 判断 858"/>
        <xdr:cNvSpPr/>
      </xdr:nvSpPr>
      <xdr:spPr>
        <a:xfrm>
          <a:off x="22110700" y="1328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106333</xdr:rowOff>
    </xdr:from>
    <xdr:to>
      <xdr:col>111</xdr:col>
      <xdr:colOff>177800</xdr:colOff>
      <xdr:row>77</xdr:row>
      <xdr:rowOff>107843</xdr:rowOff>
    </xdr:to>
    <xdr:cxnSp macro="">
      <xdr:nvCxnSpPr>
        <xdr:cNvPr id="860" name="直線コネクタ 859"/>
        <xdr:cNvCxnSpPr/>
      </xdr:nvCxnSpPr>
      <xdr:spPr>
        <a:xfrm flipV="1">
          <a:off x="20434300" y="1330798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94670</xdr:rowOff>
    </xdr:from>
    <xdr:to>
      <xdr:col>112</xdr:col>
      <xdr:colOff>38100</xdr:colOff>
      <xdr:row>78</xdr:row>
      <xdr:rowOff>24820</xdr:rowOff>
    </xdr:to>
    <xdr:sp macro="" textlink="">
      <xdr:nvSpPr>
        <xdr:cNvPr id="861" name="フローチャート: 判断 860"/>
        <xdr:cNvSpPr/>
      </xdr:nvSpPr>
      <xdr:spPr>
        <a:xfrm>
          <a:off x="21272500" y="132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15947</xdr:rowOff>
    </xdr:from>
    <xdr:ext cx="534377" cy="259045"/>
    <xdr:sp macro="" textlink="">
      <xdr:nvSpPr>
        <xdr:cNvPr id="862" name="テキスト ボックス 861"/>
        <xdr:cNvSpPr txBox="1"/>
      </xdr:nvSpPr>
      <xdr:spPr>
        <a:xfrm>
          <a:off x="21056111" y="133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107843</xdr:rowOff>
    </xdr:from>
    <xdr:to>
      <xdr:col>107</xdr:col>
      <xdr:colOff>50800</xdr:colOff>
      <xdr:row>77</xdr:row>
      <xdr:rowOff>115474</xdr:rowOff>
    </xdr:to>
    <xdr:cxnSp macro="">
      <xdr:nvCxnSpPr>
        <xdr:cNvPr id="863" name="直線コネクタ 862"/>
        <xdr:cNvCxnSpPr/>
      </xdr:nvCxnSpPr>
      <xdr:spPr>
        <a:xfrm flipV="1">
          <a:off x="19545300" y="1330949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97779</xdr:rowOff>
    </xdr:from>
    <xdr:to>
      <xdr:col>107</xdr:col>
      <xdr:colOff>101600</xdr:colOff>
      <xdr:row>78</xdr:row>
      <xdr:rowOff>27929</xdr:rowOff>
    </xdr:to>
    <xdr:sp macro="" textlink="">
      <xdr:nvSpPr>
        <xdr:cNvPr id="864" name="フローチャート: 判断 863"/>
        <xdr:cNvSpPr/>
      </xdr:nvSpPr>
      <xdr:spPr>
        <a:xfrm>
          <a:off x="20383500" y="1329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19056</xdr:rowOff>
    </xdr:from>
    <xdr:ext cx="534377" cy="259045"/>
    <xdr:sp macro="" textlink="">
      <xdr:nvSpPr>
        <xdr:cNvPr id="865" name="テキスト ボックス 864"/>
        <xdr:cNvSpPr txBox="1"/>
      </xdr:nvSpPr>
      <xdr:spPr>
        <a:xfrm>
          <a:off x="20167111" y="133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62397</xdr:rowOff>
    </xdr:from>
    <xdr:to>
      <xdr:col>102</xdr:col>
      <xdr:colOff>114300</xdr:colOff>
      <xdr:row>77</xdr:row>
      <xdr:rowOff>115474</xdr:rowOff>
    </xdr:to>
    <xdr:cxnSp macro="">
      <xdr:nvCxnSpPr>
        <xdr:cNvPr id="866" name="直線コネクタ 865"/>
        <xdr:cNvCxnSpPr/>
      </xdr:nvCxnSpPr>
      <xdr:spPr>
        <a:xfrm>
          <a:off x="18656300" y="12235347"/>
          <a:ext cx="8890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103704</xdr:rowOff>
    </xdr:from>
    <xdr:to>
      <xdr:col>102</xdr:col>
      <xdr:colOff>165100</xdr:colOff>
      <xdr:row>78</xdr:row>
      <xdr:rowOff>33854</xdr:rowOff>
    </xdr:to>
    <xdr:sp macro="" textlink="">
      <xdr:nvSpPr>
        <xdr:cNvPr id="867" name="フローチャート: 判断 866"/>
        <xdr:cNvSpPr/>
      </xdr:nvSpPr>
      <xdr:spPr>
        <a:xfrm>
          <a:off x="194945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24981</xdr:rowOff>
    </xdr:from>
    <xdr:ext cx="534377" cy="259045"/>
    <xdr:sp macro="" textlink="">
      <xdr:nvSpPr>
        <xdr:cNvPr id="868" name="テキスト ボックス 867"/>
        <xdr:cNvSpPr txBox="1"/>
      </xdr:nvSpPr>
      <xdr:spPr>
        <a:xfrm>
          <a:off x="19278111" y="13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46462</xdr:rowOff>
    </xdr:from>
    <xdr:to>
      <xdr:col>98</xdr:col>
      <xdr:colOff>38100</xdr:colOff>
      <xdr:row>77</xdr:row>
      <xdr:rowOff>148062</xdr:rowOff>
    </xdr:to>
    <xdr:sp macro="" textlink="">
      <xdr:nvSpPr>
        <xdr:cNvPr id="869" name="フローチャート: 判断 868"/>
        <xdr:cNvSpPr/>
      </xdr:nvSpPr>
      <xdr:spPr>
        <a:xfrm>
          <a:off x="18605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139189</xdr:rowOff>
    </xdr:from>
    <xdr:ext cx="534377" cy="259045"/>
    <xdr:sp macro="" textlink="">
      <xdr:nvSpPr>
        <xdr:cNvPr id="870" name="テキスト ボックス 869"/>
        <xdr:cNvSpPr txBox="1"/>
      </xdr:nvSpPr>
      <xdr:spPr>
        <a:xfrm>
          <a:off x="18389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37926</xdr:rowOff>
    </xdr:from>
    <xdr:to>
      <xdr:col>116</xdr:col>
      <xdr:colOff>114300</xdr:colOff>
      <xdr:row>77</xdr:row>
      <xdr:rowOff>139526</xdr:rowOff>
    </xdr:to>
    <xdr:sp macro="" textlink="">
      <xdr:nvSpPr>
        <xdr:cNvPr id="876" name="楕円 875"/>
        <xdr:cNvSpPr/>
      </xdr:nvSpPr>
      <xdr:spPr>
        <a:xfrm>
          <a:off x="22110700" y="132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144161</xdr:rowOff>
    </xdr:from>
    <xdr:ext cx="534377" cy="259045"/>
    <xdr:sp macro="" textlink="">
      <xdr:nvSpPr>
        <xdr:cNvPr id="877" name="繰出金該当値テキスト"/>
        <xdr:cNvSpPr txBox="1"/>
      </xdr:nvSpPr>
      <xdr:spPr>
        <a:xfrm>
          <a:off x="22212300" y="131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55533</xdr:rowOff>
    </xdr:from>
    <xdr:to>
      <xdr:col>112</xdr:col>
      <xdr:colOff>38100</xdr:colOff>
      <xdr:row>77</xdr:row>
      <xdr:rowOff>157133</xdr:rowOff>
    </xdr:to>
    <xdr:sp macro="" textlink="">
      <xdr:nvSpPr>
        <xdr:cNvPr id="878" name="楕円 877"/>
        <xdr:cNvSpPr/>
      </xdr:nvSpPr>
      <xdr:spPr>
        <a:xfrm>
          <a:off x="21272500" y="132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2210</xdr:rowOff>
    </xdr:from>
    <xdr:ext cx="534377" cy="259045"/>
    <xdr:sp macro="" textlink="">
      <xdr:nvSpPr>
        <xdr:cNvPr id="879" name="テキスト ボックス 878"/>
        <xdr:cNvSpPr txBox="1"/>
      </xdr:nvSpPr>
      <xdr:spPr>
        <a:xfrm>
          <a:off x="21056111" y="130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57043</xdr:rowOff>
    </xdr:from>
    <xdr:to>
      <xdr:col>107</xdr:col>
      <xdr:colOff>101600</xdr:colOff>
      <xdr:row>77</xdr:row>
      <xdr:rowOff>158643</xdr:rowOff>
    </xdr:to>
    <xdr:sp macro="" textlink="">
      <xdr:nvSpPr>
        <xdr:cNvPr id="880" name="楕円 879"/>
        <xdr:cNvSpPr/>
      </xdr:nvSpPr>
      <xdr:spPr>
        <a:xfrm>
          <a:off x="20383500" y="13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3720</xdr:rowOff>
    </xdr:from>
    <xdr:ext cx="534377" cy="259045"/>
    <xdr:sp macro="" textlink="">
      <xdr:nvSpPr>
        <xdr:cNvPr id="881" name="テキスト ボックス 880"/>
        <xdr:cNvSpPr txBox="1"/>
      </xdr:nvSpPr>
      <xdr:spPr>
        <a:xfrm>
          <a:off x="20167111" y="13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64674</xdr:rowOff>
    </xdr:from>
    <xdr:to>
      <xdr:col>102</xdr:col>
      <xdr:colOff>165100</xdr:colOff>
      <xdr:row>77</xdr:row>
      <xdr:rowOff>166274</xdr:rowOff>
    </xdr:to>
    <xdr:sp macro="" textlink="">
      <xdr:nvSpPr>
        <xdr:cNvPr id="882" name="楕円 881"/>
        <xdr:cNvSpPr/>
      </xdr:nvSpPr>
      <xdr:spPr>
        <a:xfrm>
          <a:off x="194945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11351</xdr:rowOff>
    </xdr:from>
    <xdr:ext cx="534377" cy="259045"/>
    <xdr:sp macro="" textlink="">
      <xdr:nvSpPr>
        <xdr:cNvPr id="883" name="テキスト ボックス 882"/>
        <xdr:cNvSpPr txBox="1"/>
      </xdr:nvSpPr>
      <xdr:spPr>
        <a:xfrm>
          <a:off x="19278111" y="130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11597</xdr:rowOff>
    </xdr:from>
    <xdr:to>
      <xdr:col>98</xdr:col>
      <xdr:colOff>38100</xdr:colOff>
      <xdr:row>71</xdr:row>
      <xdr:rowOff>113197</xdr:rowOff>
    </xdr:to>
    <xdr:sp macro="" textlink="">
      <xdr:nvSpPr>
        <xdr:cNvPr id="884" name="楕円 883"/>
        <xdr:cNvSpPr/>
      </xdr:nvSpPr>
      <xdr:spPr>
        <a:xfrm>
          <a:off x="18605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129724</xdr:rowOff>
    </xdr:from>
    <xdr:ext cx="599010" cy="259045"/>
    <xdr:sp macro="" textlink="">
      <xdr:nvSpPr>
        <xdr:cNvPr id="885" name="テキスト ボックス 884"/>
        <xdr:cNvSpPr txBox="1"/>
      </xdr:nvSpPr>
      <xdr:spPr>
        <a:xfrm>
          <a:off x="18356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千円となり、復旧・復興事業の収束に伴い、前年度から約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構成項目毎に見ると、人件費は平成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年度以降上昇傾向にあったが、復旧・復興事業の収束と近年の職員適正化計画の取組の進捗により令和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年度をピークに減少傾向にある。しかし、類似団体平均と比較して以前高い水準にあるため、引続き取り組みを進め類似団体平均へ一層近づけていく。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及び維持補修費は、類似団体平均を上回る状況が続いている。これは市域が広いことで公立学校や保育所、公園等の公共施設が多いことに起因するものと考えられ、施設の統廃合等により抑制を図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扶助費については、令和５年度に「エネルギー・食料品等価格高騰重点支援金給付事業（物価高騰対策）」を実施したことで大きく上昇し、これを除いても少子高齢化対策等により令和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年度以前から増加傾向にあり、今後も増加していくことが見込まれる。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普通建設事業費及び災害復旧事業費は、復旧・復興事業の収束により令和５年度は大きく減少している。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復旧・復興事業がほぼ収束したことにより、令和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年度以降は各項目が通常ベースとなる一方で、近年の物価高騰の影響により物件費等の増加が懸念されるため、類似団体との比較を踏まえ、「行財政改革推進プラン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」をはじめとした各種計画に基づき、歳出の精査に努めていく。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134,711
133,123
554.55
88,142,485
85,767,939
1,706,536
40,021,657
70,945,482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44450</xdr:rowOff>
    </xdr:from>
    <xdr:to>
      <xdr:col>24</xdr:col>
      <xdr:colOff>63500</xdr:colOff>
      <xdr:row>33</xdr:row>
      <xdr:rowOff>67310</xdr:rowOff>
    </xdr:to>
    <xdr:cxnSp macro="">
      <xdr:nvCxnSpPr>
        <xdr:cNvPr id="63" name="直線コネクタ 62"/>
        <xdr:cNvCxnSpPr/>
      </xdr:nvCxnSpPr>
      <xdr:spPr>
        <a:xfrm flipV="1">
          <a:off x="3797300" y="5702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67310</xdr:rowOff>
    </xdr:from>
    <xdr:to>
      <xdr:col>19</xdr:col>
      <xdr:colOff>177800</xdr:colOff>
      <xdr:row>34</xdr:row>
      <xdr:rowOff>96157</xdr:rowOff>
    </xdr:to>
    <xdr:cxnSp macro="">
      <xdr:nvCxnSpPr>
        <xdr:cNvPr id="66" name="直線コネクタ 65"/>
        <xdr:cNvCxnSpPr/>
      </xdr:nvCxnSpPr>
      <xdr:spPr>
        <a:xfrm flipV="1">
          <a:off x="2908300" y="5725160"/>
          <a:ext cx="8890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44994</xdr:rowOff>
    </xdr:from>
    <xdr:to>
      <xdr:col>15</xdr:col>
      <xdr:colOff>50800</xdr:colOff>
      <xdr:row>34</xdr:row>
      <xdr:rowOff>96157</xdr:rowOff>
    </xdr:to>
    <xdr:cxnSp macro="">
      <xdr:nvCxnSpPr>
        <xdr:cNvPr id="69" name="直線コネクタ 68"/>
        <xdr:cNvCxnSpPr/>
      </xdr:nvCxnSpPr>
      <xdr:spPr>
        <a:xfrm>
          <a:off x="2019300" y="587429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103233</xdr:rowOff>
    </xdr:from>
    <xdr:to>
      <xdr:col>10</xdr:col>
      <xdr:colOff>114300</xdr:colOff>
      <xdr:row>34</xdr:row>
      <xdr:rowOff>44994</xdr:rowOff>
    </xdr:to>
    <xdr:cxnSp macro="">
      <xdr:nvCxnSpPr>
        <xdr:cNvPr id="72" name="直線コネクタ 71"/>
        <xdr:cNvCxnSpPr/>
      </xdr:nvCxnSpPr>
      <xdr:spPr>
        <a:xfrm>
          <a:off x="1130300" y="576108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165100</xdr:rowOff>
    </xdr:from>
    <xdr:to>
      <xdr:col>24</xdr:col>
      <xdr:colOff>114300</xdr:colOff>
      <xdr:row>33</xdr:row>
      <xdr:rowOff>95250</xdr:rowOff>
    </xdr:to>
    <xdr:sp macro="" textlink="">
      <xdr:nvSpPr>
        <xdr:cNvPr id="82" name="楕円 81"/>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16527</xdr:rowOff>
    </xdr:from>
    <xdr:ext cx="469744" cy="259045"/>
    <xdr:sp macro="" textlink="">
      <xdr:nvSpPr>
        <xdr:cNvPr id="83" name="議会費該当値テキスト"/>
        <xdr:cNvSpPr txBox="1"/>
      </xdr:nvSpPr>
      <xdr:spPr>
        <a:xfrm>
          <a:off x="46863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4" name="楕円 83"/>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134637</xdr:rowOff>
    </xdr:from>
    <xdr:ext cx="469744" cy="259045"/>
    <xdr:sp macro="" textlink="">
      <xdr:nvSpPr>
        <xdr:cNvPr id="85" name="テキスト ボックス 84"/>
        <xdr:cNvSpPr txBox="1"/>
      </xdr:nvSpPr>
      <xdr:spPr>
        <a:xfrm>
          <a:off x="3562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45357</xdr:rowOff>
    </xdr:from>
    <xdr:to>
      <xdr:col>15</xdr:col>
      <xdr:colOff>101600</xdr:colOff>
      <xdr:row>34</xdr:row>
      <xdr:rowOff>146957</xdr:rowOff>
    </xdr:to>
    <xdr:sp macro="" textlink="">
      <xdr:nvSpPr>
        <xdr:cNvPr id="86" name="楕円 85"/>
        <xdr:cNvSpPr/>
      </xdr:nvSpPr>
      <xdr:spPr>
        <a:xfrm>
          <a:off x="2857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163484</xdr:rowOff>
    </xdr:from>
    <xdr:ext cx="469744" cy="259045"/>
    <xdr:sp macro="" textlink="">
      <xdr:nvSpPr>
        <xdr:cNvPr id="87" name="テキスト ボックス 86"/>
        <xdr:cNvSpPr txBox="1"/>
      </xdr:nvSpPr>
      <xdr:spPr>
        <a:xfrm>
          <a:off x="2673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165644</xdr:rowOff>
    </xdr:from>
    <xdr:to>
      <xdr:col>10</xdr:col>
      <xdr:colOff>165100</xdr:colOff>
      <xdr:row>34</xdr:row>
      <xdr:rowOff>95794</xdr:rowOff>
    </xdr:to>
    <xdr:sp macro="" textlink="">
      <xdr:nvSpPr>
        <xdr:cNvPr id="88" name="楕円 87"/>
        <xdr:cNvSpPr/>
      </xdr:nvSpPr>
      <xdr:spPr>
        <a:xfrm>
          <a:off x="1968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112321</xdr:rowOff>
    </xdr:from>
    <xdr:ext cx="469744" cy="259045"/>
    <xdr:sp macro="" textlink="">
      <xdr:nvSpPr>
        <xdr:cNvPr id="89" name="テキスト ボックス 88"/>
        <xdr:cNvSpPr txBox="1"/>
      </xdr:nvSpPr>
      <xdr:spPr>
        <a:xfrm>
          <a:off x="1784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52433</xdr:rowOff>
    </xdr:from>
    <xdr:to>
      <xdr:col>6</xdr:col>
      <xdr:colOff>38100</xdr:colOff>
      <xdr:row>33</xdr:row>
      <xdr:rowOff>154033</xdr:rowOff>
    </xdr:to>
    <xdr:sp macro="" textlink="">
      <xdr:nvSpPr>
        <xdr:cNvPr id="90" name="楕円 89"/>
        <xdr:cNvSpPr/>
      </xdr:nvSpPr>
      <xdr:spPr>
        <a:xfrm>
          <a:off x="1079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170560</xdr:rowOff>
    </xdr:from>
    <xdr:ext cx="469744" cy="259045"/>
    <xdr:sp macro="" textlink="">
      <xdr:nvSpPr>
        <xdr:cNvPr id="91" name="テキスト ボックス 90"/>
        <xdr:cNvSpPr txBox="1"/>
      </xdr:nvSpPr>
      <xdr:spPr>
        <a:xfrm>
          <a:off x="895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1119</xdr:rowOff>
    </xdr:from>
    <xdr:to>
      <xdr:col>24</xdr:col>
      <xdr:colOff>62865</xdr:colOff>
      <xdr:row>58</xdr:row>
      <xdr:rowOff>96716</xdr:rowOff>
    </xdr:to>
    <xdr:cxnSp macro="">
      <xdr:nvCxnSpPr>
        <xdr:cNvPr id="115" name="直線コネクタ 114"/>
        <xdr:cNvCxnSpPr/>
      </xdr:nvCxnSpPr>
      <xdr:spPr>
        <a:xfrm flipV="1">
          <a:off x="4633595" y="9773769"/>
          <a:ext cx="1270" cy="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100543</xdr:rowOff>
    </xdr:from>
    <xdr:ext cx="534377" cy="259045"/>
    <xdr:sp macro="" textlink="">
      <xdr:nvSpPr>
        <xdr:cNvPr id="116" name="総務費最小値テキスト"/>
        <xdr:cNvSpPr txBox="1"/>
      </xdr:nvSpPr>
      <xdr:spPr>
        <a:xfrm>
          <a:off x="4686300" y="100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96716</xdr:rowOff>
    </xdr:from>
    <xdr:to>
      <xdr:col>24</xdr:col>
      <xdr:colOff>152400</xdr:colOff>
      <xdr:row>58</xdr:row>
      <xdr:rowOff>96716</xdr:rowOff>
    </xdr:to>
    <xdr:cxnSp macro="">
      <xdr:nvCxnSpPr>
        <xdr:cNvPr id="117" name="直線コネクタ 116"/>
        <xdr:cNvCxnSpPr/>
      </xdr:nvCxnSpPr>
      <xdr:spPr>
        <a:xfrm>
          <a:off x="4546600" y="1004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119246</xdr:rowOff>
    </xdr:from>
    <xdr:ext cx="599010" cy="259045"/>
    <xdr:sp macro="" textlink="">
      <xdr:nvSpPr>
        <xdr:cNvPr id="118" name="総務費最大値テキスト"/>
        <xdr:cNvSpPr txBox="1"/>
      </xdr:nvSpPr>
      <xdr:spPr>
        <a:xfrm>
          <a:off x="4686300" y="95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1119</xdr:rowOff>
    </xdr:from>
    <xdr:to>
      <xdr:col>24</xdr:col>
      <xdr:colOff>152400</xdr:colOff>
      <xdr:row>57</xdr:row>
      <xdr:rowOff>1119</xdr:rowOff>
    </xdr:to>
    <xdr:cxnSp macro="">
      <xdr:nvCxnSpPr>
        <xdr:cNvPr id="119" name="直線コネクタ 118"/>
        <xdr:cNvCxnSpPr/>
      </xdr:nvCxnSpPr>
      <xdr:spPr>
        <a:xfrm>
          <a:off x="4546600" y="97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10442</xdr:rowOff>
    </xdr:from>
    <xdr:to>
      <xdr:col>24</xdr:col>
      <xdr:colOff>63500</xdr:colOff>
      <xdr:row>57</xdr:row>
      <xdr:rowOff>85556</xdr:rowOff>
    </xdr:to>
    <xdr:cxnSp macro="">
      <xdr:nvCxnSpPr>
        <xdr:cNvPr id="120" name="直線コネクタ 119"/>
        <xdr:cNvCxnSpPr/>
      </xdr:nvCxnSpPr>
      <xdr:spPr>
        <a:xfrm>
          <a:off x="3797300" y="9783092"/>
          <a:ext cx="838200" cy="7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85828</xdr:rowOff>
    </xdr:from>
    <xdr:ext cx="534377" cy="259045"/>
    <xdr:sp macro="" textlink="">
      <xdr:nvSpPr>
        <xdr:cNvPr id="121" name="総務費平均値テキスト"/>
        <xdr:cNvSpPr txBox="1"/>
      </xdr:nvSpPr>
      <xdr:spPr>
        <a:xfrm>
          <a:off x="4686300" y="985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107401</xdr:rowOff>
    </xdr:from>
    <xdr:to>
      <xdr:col>24</xdr:col>
      <xdr:colOff>114300</xdr:colOff>
      <xdr:row>58</xdr:row>
      <xdr:rowOff>37551</xdr:rowOff>
    </xdr:to>
    <xdr:sp macro="" textlink="">
      <xdr:nvSpPr>
        <xdr:cNvPr id="122" name="フローチャート: 判断 121"/>
        <xdr:cNvSpPr/>
      </xdr:nvSpPr>
      <xdr:spPr>
        <a:xfrm>
          <a:off x="4584700" y="988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165098</xdr:rowOff>
    </xdr:from>
    <xdr:to>
      <xdr:col>19</xdr:col>
      <xdr:colOff>177800</xdr:colOff>
      <xdr:row>57</xdr:row>
      <xdr:rowOff>10442</xdr:rowOff>
    </xdr:to>
    <xdr:cxnSp macro="">
      <xdr:nvCxnSpPr>
        <xdr:cNvPr id="123" name="直線コネクタ 122"/>
        <xdr:cNvCxnSpPr/>
      </xdr:nvCxnSpPr>
      <xdr:spPr>
        <a:xfrm>
          <a:off x="2908300" y="9766298"/>
          <a:ext cx="8890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106311</xdr:rowOff>
    </xdr:from>
    <xdr:to>
      <xdr:col>20</xdr:col>
      <xdr:colOff>38100</xdr:colOff>
      <xdr:row>58</xdr:row>
      <xdr:rowOff>36461</xdr:rowOff>
    </xdr:to>
    <xdr:sp macro="" textlink="">
      <xdr:nvSpPr>
        <xdr:cNvPr id="124" name="フローチャート: 判断 123"/>
        <xdr:cNvSpPr/>
      </xdr:nvSpPr>
      <xdr:spPr>
        <a:xfrm>
          <a:off x="3746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27588</xdr:rowOff>
    </xdr:from>
    <xdr:ext cx="534377" cy="259045"/>
    <xdr:sp macro="" textlink="">
      <xdr:nvSpPr>
        <xdr:cNvPr id="125" name="テキスト ボックス 124"/>
        <xdr:cNvSpPr txBox="1"/>
      </xdr:nvSpPr>
      <xdr:spPr>
        <a:xfrm>
          <a:off x="3530111" y="99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61298</xdr:rowOff>
    </xdr:from>
    <xdr:to>
      <xdr:col>15</xdr:col>
      <xdr:colOff>50800</xdr:colOff>
      <xdr:row>56</xdr:row>
      <xdr:rowOff>165098</xdr:rowOff>
    </xdr:to>
    <xdr:cxnSp macro="">
      <xdr:nvCxnSpPr>
        <xdr:cNvPr id="126" name="直線コネクタ 125"/>
        <xdr:cNvCxnSpPr/>
      </xdr:nvCxnSpPr>
      <xdr:spPr>
        <a:xfrm>
          <a:off x="2019300" y="9319598"/>
          <a:ext cx="889000" cy="4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99686</xdr:rowOff>
    </xdr:from>
    <xdr:to>
      <xdr:col>15</xdr:col>
      <xdr:colOff>101600</xdr:colOff>
      <xdr:row>58</xdr:row>
      <xdr:rowOff>29836</xdr:rowOff>
    </xdr:to>
    <xdr:sp macro="" textlink="">
      <xdr:nvSpPr>
        <xdr:cNvPr id="127" name="フローチャート: 判断 126"/>
        <xdr:cNvSpPr/>
      </xdr:nvSpPr>
      <xdr:spPr>
        <a:xfrm>
          <a:off x="2857500" y="987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20963</xdr:rowOff>
    </xdr:from>
    <xdr:ext cx="534377" cy="259045"/>
    <xdr:sp macro="" textlink="">
      <xdr:nvSpPr>
        <xdr:cNvPr id="128" name="テキスト ボックス 127"/>
        <xdr:cNvSpPr txBox="1"/>
      </xdr:nvSpPr>
      <xdr:spPr>
        <a:xfrm>
          <a:off x="2641111" y="99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142318</xdr:rowOff>
    </xdr:from>
    <xdr:to>
      <xdr:col>10</xdr:col>
      <xdr:colOff>114300</xdr:colOff>
      <xdr:row>54</xdr:row>
      <xdr:rowOff>61298</xdr:rowOff>
    </xdr:to>
    <xdr:cxnSp macro="">
      <xdr:nvCxnSpPr>
        <xdr:cNvPr id="129" name="直線コネクタ 128"/>
        <xdr:cNvCxnSpPr/>
      </xdr:nvCxnSpPr>
      <xdr:spPr>
        <a:xfrm>
          <a:off x="1130300" y="8714818"/>
          <a:ext cx="8890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94421</xdr:rowOff>
    </xdr:from>
    <xdr:to>
      <xdr:col>10</xdr:col>
      <xdr:colOff>165100</xdr:colOff>
      <xdr:row>56</xdr:row>
      <xdr:rowOff>24571</xdr:rowOff>
    </xdr:to>
    <xdr:sp macro="" textlink="">
      <xdr:nvSpPr>
        <xdr:cNvPr id="130" name="フローチャート: 判断 129"/>
        <xdr:cNvSpPr/>
      </xdr:nvSpPr>
      <xdr:spPr>
        <a:xfrm>
          <a:off x="19685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15698</xdr:rowOff>
    </xdr:from>
    <xdr:ext cx="599010" cy="259045"/>
    <xdr:sp macro="" textlink="">
      <xdr:nvSpPr>
        <xdr:cNvPr id="131" name="テキスト ボックス 130"/>
        <xdr:cNvSpPr txBox="1"/>
      </xdr:nvSpPr>
      <xdr:spPr>
        <a:xfrm>
          <a:off x="1719795" y="96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111147</xdr:rowOff>
    </xdr:from>
    <xdr:to>
      <xdr:col>6</xdr:col>
      <xdr:colOff>38100</xdr:colOff>
      <xdr:row>58</xdr:row>
      <xdr:rowOff>41297</xdr:rowOff>
    </xdr:to>
    <xdr:sp macro="" textlink="">
      <xdr:nvSpPr>
        <xdr:cNvPr id="132" name="フローチャート: 判断 131"/>
        <xdr:cNvSpPr/>
      </xdr:nvSpPr>
      <xdr:spPr>
        <a:xfrm>
          <a:off x="1079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32424</xdr:rowOff>
    </xdr:from>
    <xdr:ext cx="534377" cy="259045"/>
    <xdr:sp macro="" textlink="">
      <xdr:nvSpPr>
        <xdr:cNvPr id="133" name="テキスト ボックス 132"/>
        <xdr:cNvSpPr txBox="1"/>
      </xdr:nvSpPr>
      <xdr:spPr>
        <a:xfrm>
          <a:off x="863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34756</xdr:rowOff>
    </xdr:from>
    <xdr:to>
      <xdr:col>24</xdr:col>
      <xdr:colOff>114300</xdr:colOff>
      <xdr:row>57</xdr:row>
      <xdr:rowOff>136356</xdr:rowOff>
    </xdr:to>
    <xdr:sp macro="" textlink="">
      <xdr:nvSpPr>
        <xdr:cNvPr id="139" name="楕円 138"/>
        <xdr:cNvSpPr/>
      </xdr:nvSpPr>
      <xdr:spPr>
        <a:xfrm>
          <a:off x="4584700" y="98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121133</xdr:rowOff>
    </xdr:from>
    <xdr:ext cx="534377" cy="259045"/>
    <xdr:sp macro="" textlink="">
      <xdr:nvSpPr>
        <xdr:cNvPr id="140" name="総務費該当値テキスト"/>
        <xdr:cNvSpPr txBox="1"/>
      </xdr:nvSpPr>
      <xdr:spPr>
        <a:xfrm>
          <a:off x="4686300" y="97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131092</xdr:rowOff>
    </xdr:from>
    <xdr:to>
      <xdr:col>20</xdr:col>
      <xdr:colOff>38100</xdr:colOff>
      <xdr:row>57</xdr:row>
      <xdr:rowOff>61242</xdr:rowOff>
    </xdr:to>
    <xdr:sp macro="" textlink="">
      <xdr:nvSpPr>
        <xdr:cNvPr id="141" name="楕円 140"/>
        <xdr:cNvSpPr/>
      </xdr:nvSpPr>
      <xdr:spPr>
        <a:xfrm>
          <a:off x="3746500" y="97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77769</xdr:rowOff>
    </xdr:from>
    <xdr:ext cx="534377" cy="259045"/>
    <xdr:sp macro="" textlink="">
      <xdr:nvSpPr>
        <xdr:cNvPr id="142" name="テキスト ボックス 141"/>
        <xdr:cNvSpPr txBox="1"/>
      </xdr:nvSpPr>
      <xdr:spPr>
        <a:xfrm>
          <a:off x="3530111" y="95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114298</xdr:rowOff>
    </xdr:from>
    <xdr:to>
      <xdr:col>15</xdr:col>
      <xdr:colOff>101600</xdr:colOff>
      <xdr:row>57</xdr:row>
      <xdr:rowOff>44448</xdr:rowOff>
    </xdr:to>
    <xdr:sp macro="" textlink="">
      <xdr:nvSpPr>
        <xdr:cNvPr id="143" name="楕円 142"/>
        <xdr:cNvSpPr/>
      </xdr:nvSpPr>
      <xdr:spPr>
        <a:xfrm>
          <a:off x="2857500" y="9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60975</xdr:rowOff>
    </xdr:from>
    <xdr:ext cx="599010" cy="259045"/>
    <xdr:sp macro="" textlink="">
      <xdr:nvSpPr>
        <xdr:cNvPr id="144" name="テキスト ボックス 143"/>
        <xdr:cNvSpPr txBox="1"/>
      </xdr:nvSpPr>
      <xdr:spPr>
        <a:xfrm>
          <a:off x="2608795" y="94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10498</xdr:rowOff>
    </xdr:from>
    <xdr:to>
      <xdr:col>10</xdr:col>
      <xdr:colOff>165100</xdr:colOff>
      <xdr:row>54</xdr:row>
      <xdr:rowOff>112098</xdr:rowOff>
    </xdr:to>
    <xdr:sp macro="" textlink="">
      <xdr:nvSpPr>
        <xdr:cNvPr id="145" name="楕円 144"/>
        <xdr:cNvSpPr/>
      </xdr:nvSpPr>
      <xdr:spPr>
        <a:xfrm>
          <a:off x="19685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128625</xdr:rowOff>
    </xdr:from>
    <xdr:ext cx="599010" cy="259045"/>
    <xdr:sp macro="" textlink="">
      <xdr:nvSpPr>
        <xdr:cNvPr id="146" name="テキスト ボックス 145"/>
        <xdr:cNvSpPr txBox="1"/>
      </xdr:nvSpPr>
      <xdr:spPr>
        <a:xfrm>
          <a:off x="1719795" y="9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91518</xdr:rowOff>
    </xdr:from>
    <xdr:to>
      <xdr:col>6</xdr:col>
      <xdr:colOff>38100</xdr:colOff>
      <xdr:row>51</xdr:row>
      <xdr:rowOff>21668</xdr:rowOff>
    </xdr:to>
    <xdr:sp macro="" textlink="">
      <xdr:nvSpPr>
        <xdr:cNvPr id="147" name="楕円 146"/>
        <xdr:cNvSpPr/>
      </xdr:nvSpPr>
      <xdr:spPr>
        <a:xfrm>
          <a:off x="1079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38195</xdr:rowOff>
    </xdr:from>
    <xdr:ext cx="599010" cy="259045"/>
    <xdr:sp macro="" textlink="">
      <xdr:nvSpPr>
        <xdr:cNvPr id="148" name="テキスト ボックス 147"/>
        <xdr:cNvSpPr txBox="1"/>
      </xdr:nvSpPr>
      <xdr:spPr>
        <a:xfrm>
          <a:off x="830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3" name="直線コネクタ 172"/>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4" name="民生費最小値テキスト"/>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5" name="直線コネクタ 174"/>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6" name="民生費最大値テキスト"/>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7" name="直線コネクタ 176"/>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60014</xdr:rowOff>
    </xdr:from>
    <xdr:to>
      <xdr:col>24</xdr:col>
      <xdr:colOff>63500</xdr:colOff>
      <xdr:row>73</xdr:row>
      <xdr:rowOff>164141</xdr:rowOff>
    </xdr:to>
    <xdr:cxnSp macro="">
      <xdr:nvCxnSpPr>
        <xdr:cNvPr id="178" name="直線コネクタ 177"/>
        <xdr:cNvCxnSpPr/>
      </xdr:nvCxnSpPr>
      <xdr:spPr>
        <a:xfrm flipV="1">
          <a:off x="3797300" y="12575864"/>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79" name="民生費平均値テキスト"/>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0" name="フローチャート: 判断 179"/>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153073</xdr:rowOff>
    </xdr:from>
    <xdr:to>
      <xdr:col>19</xdr:col>
      <xdr:colOff>177800</xdr:colOff>
      <xdr:row>73</xdr:row>
      <xdr:rowOff>164141</xdr:rowOff>
    </xdr:to>
    <xdr:cxnSp macro="">
      <xdr:nvCxnSpPr>
        <xdr:cNvPr id="181" name="直線コネクタ 180"/>
        <xdr:cNvCxnSpPr/>
      </xdr:nvCxnSpPr>
      <xdr:spPr>
        <a:xfrm>
          <a:off x="2908300" y="12497473"/>
          <a:ext cx="889000" cy="18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2" name="フローチャート: 判断 181"/>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3" name="テキスト ボックス 182"/>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153073</xdr:rowOff>
    </xdr:from>
    <xdr:to>
      <xdr:col>15</xdr:col>
      <xdr:colOff>50800</xdr:colOff>
      <xdr:row>75</xdr:row>
      <xdr:rowOff>128880</xdr:rowOff>
    </xdr:to>
    <xdr:cxnSp macro="">
      <xdr:nvCxnSpPr>
        <xdr:cNvPr id="184" name="直線コネクタ 183"/>
        <xdr:cNvCxnSpPr/>
      </xdr:nvCxnSpPr>
      <xdr:spPr>
        <a:xfrm flipV="1">
          <a:off x="2019300" y="12497473"/>
          <a:ext cx="8890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5" name="フローチャート: 判断 184"/>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6" name="テキスト ボックス 185"/>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48317</xdr:rowOff>
    </xdr:from>
    <xdr:to>
      <xdr:col>10</xdr:col>
      <xdr:colOff>114300</xdr:colOff>
      <xdr:row>75</xdr:row>
      <xdr:rowOff>128880</xdr:rowOff>
    </xdr:to>
    <xdr:cxnSp macro="">
      <xdr:nvCxnSpPr>
        <xdr:cNvPr id="187" name="直線コネクタ 186"/>
        <xdr:cNvCxnSpPr/>
      </xdr:nvCxnSpPr>
      <xdr:spPr>
        <a:xfrm>
          <a:off x="1130300" y="12735617"/>
          <a:ext cx="889000" cy="2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8" name="フローチャート: 判断 187"/>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89" name="テキスト ボックス 188"/>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0" name="フローチャート: 判断 189"/>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1" name="テキスト ボックス 190"/>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9214</xdr:rowOff>
    </xdr:from>
    <xdr:to>
      <xdr:col>24</xdr:col>
      <xdr:colOff>114300</xdr:colOff>
      <xdr:row>73</xdr:row>
      <xdr:rowOff>110814</xdr:rowOff>
    </xdr:to>
    <xdr:sp macro="" textlink="">
      <xdr:nvSpPr>
        <xdr:cNvPr id="197" name="楕円 196"/>
        <xdr:cNvSpPr/>
      </xdr:nvSpPr>
      <xdr:spPr>
        <a:xfrm>
          <a:off x="4584700" y="125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32091</xdr:rowOff>
    </xdr:from>
    <xdr:ext cx="599010" cy="259045"/>
    <xdr:sp macro="" textlink="">
      <xdr:nvSpPr>
        <xdr:cNvPr id="198" name="民生費該当値テキスト"/>
        <xdr:cNvSpPr txBox="1"/>
      </xdr:nvSpPr>
      <xdr:spPr>
        <a:xfrm>
          <a:off x="4686300" y="123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113341</xdr:rowOff>
    </xdr:from>
    <xdr:to>
      <xdr:col>20</xdr:col>
      <xdr:colOff>38100</xdr:colOff>
      <xdr:row>74</xdr:row>
      <xdr:rowOff>43491</xdr:rowOff>
    </xdr:to>
    <xdr:sp macro="" textlink="">
      <xdr:nvSpPr>
        <xdr:cNvPr id="199" name="楕円 198"/>
        <xdr:cNvSpPr/>
      </xdr:nvSpPr>
      <xdr:spPr>
        <a:xfrm>
          <a:off x="3746500" y="126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60018</xdr:rowOff>
    </xdr:from>
    <xdr:ext cx="599010" cy="259045"/>
    <xdr:sp macro="" textlink="">
      <xdr:nvSpPr>
        <xdr:cNvPr id="200" name="テキスト ボックス 199"/>
        <xdr:cNvSpPr txBox="1"/>
      </xdr:nvSpPr>
      <xdr:spPr>
        <a:xfrm>
          <a:off x="3497795" y="1240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102273</xdr:rowOff>
    </xdr:from>
    <xdr:to>
      <xdr:col>15</xdr:col>
      <xdr:colOff>101600</xdr:colOff>
      <xdr:row>73</xdr:row>
      <xdr:rowOff>32423</xdr:rowOff>
    </xdr:to>
    <xdr:sp macro="" textlink="">
      <xdr:nvSpPr>
        <xdr:cNvPr id="201" name="楕円 200"/>
        <xdr:cNvSpPr/>
      </xdr:nvSpPr>
      <xdr:spPr>
        <a:xfrm>
          <a:off x="2857500" y="124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48950</xdr:rowOff>
    </xdr:from>
    <xdr:ext cx="599010" cy="259045"/>
    <xdr:sp macro="" textlink="">
      <xdr:nvSpPr>
        <xdr:cNvPr id="202" name="テキスト ボックス 201"/>
        <xdr:cNvSpPr txBox="1"/>
      </xdr:nvSpPr>
      <xdr:spPr>
        <a:xfrm>
          <a:off x="2608795" y="1222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78080</xdr:rowOff>
    </xdr:from>
    <xdr:to>
      <xdr:col>10</xdr:col>
      <xdr:colOff>165100</xdr:colOff>
      <xdr:row>76</xdr:row>
      <xdr:rowOff>8229</xdr:rowOff>
    </xdr:to>
    <xdr:sp macro="" textlink="">
      <xdr:nvSpPr>
        <xdr:cNvPr id="203" name="楕円 202"/>
        <xdr:cNvSpPr/>
      </xdr:nvSpPr>
      <xdr:spPr>
        <a:xfrm>
          <a:off x="1968500" y="12936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24757</xdr:rowOff>
    </xdr:from>
    <xdr:ext cx="599010" cy="259045"/>
    <xdr:sp macro="" textlink="">
      <xdr:nvSpPr>
        <xdr:cNvPr id="204" name="テキスト ボックス 203"/>
        <xdr:cNvSpPr txBox="1"/>
      </xdr:nvSpPr>
      <xdr:spPr>
        <a:xfrm>
          <a:off x="1719795" y="1271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168967</xdr:rowOff>
    </xdr:from>
    <xdr:to>
      <xdr:col>6</xdr:col>
      <xdr:colOff>38100</xdr:colOff>
      <xdr:row>74</xdr:row>
      <xdr:rowOff>99117</xdr:rowOff>
    </xdr:to>
    <xdr:sp macro="" textlink="">
      <xdr:nvSpPr>
        <xdr:cNvPr id="205" name="楕円 204"/>
        <xdr:cNvSpPr/>
      </xdr:nvSpPr>
      <xdr:spPr>
        <a:xfrm>
          <a:off x="1079500" y="126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115644</xdr:rowOff>
    </xdr:from>
    <xdr:ext cx="599010" cy="259045"/>
    <xdr:sp macro="" textlink="">
      <xdr:nvSpPr>
        <xdr:cNvPr id="206" name="テキスト ボックス 205"/>
        <xdr:cNvSpPr txBox="1"/>
      </xdr:nvSpPr>
      <xdr:spPr>
        <a:xfrm>
          <a:off x="830795" y="124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167551</xdr:rowOff>
    </xdr:from>
    <xdr:to>
      <xdr:col>24</xdr:col>
      <xdr:colOff>62865</xdr:colOff>
      <xdr:row>98</xdr:row>
      <xdr:rowOff>42717</xdr:rowOff>
    </xdr:to>
    <xdr:cxnSp macro="">
      <xdr:nvCxnSpPr>
        <xdr:cNvPr id="231" name="直線コネクタ 230"/>
        <xdr:cNvCxnSpPr/>
      </xdr:nvCxnSpPr>
      <xdr:spPr>
        <a:xfrm flipV="1">
          <a:off x="4633595" y="16112401"/>
          <a:ext cx="1270" cy="73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46544</xdr:rowOff>
    </xdr:from>
    <xdr:ext cx="534377" cy="259045"/>
    <xdr:sp macro="" textlink="">
      <xdr:nvSpPr>
        <xdr:cNvPr id="232" name="衛生費最小値テキスト"/>
        <xdr:cNvSpPr txBox="1"/>
      </xdr:nvSpPr>
      <xdr:spPr>
        <a:xfrm>
          <a:off x="4686300" y="168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42717</xdr:rowOff>
    </xdr:from>
    <xdr:to>
      <xdr:col>24</xdr:col>
      <xdr:colOff>152400</xdr:colOff>
      <xdr:row>98</xdr:row>
      <xdr:rowOff>42717</xdr:rowOff>
    </xdr:to>
    <xdr:cxnSp macro="">
      <xdr:nvCxnSpPr>
        <xdr:cNvPr id="233" name="直線コネクタ 232"/>
        <xdr:cNvCxnSpPr/>
      </xdr:nvCxnSpPr>
      <xdr:spPr>
        <a:xfrm>
          <a:off x="4546600" y="168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114228</xdr:rowOff>
    </xdr:from>
    <xdr:ext cx="534377" cy="259045"/>
    <xdr:sp macro="" textlink="">
      <xdr:nvSpPr>
        <xdr:cNvPr id="234" name="衛生費最大値テキスト"/>
        <xdr:cNvSpPr txBox="1"/>
      </xdr:nvSpPr>
      <xdr:spPr>
        <a:xfrm>
          <a:off x="4686300" y="158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167551</xdr:rowOff>
    </xdr:from>
    <xdr:to>
      <xdr:col>24</xdr:col>
      <xdr:colOff>152400</xdr:colOff>
      <xdr:row>93</xdr:row>
      <xdr:rowOff>167551</xdr:rowOff>
    </xdr:to>
    <xdr:cxnSp macro="">
      <xdr:nvCxnSpPr>
        <xdr:cNvPr id="235" name="直線コネクタ 234"/>
        <xdr:cNvCxnSpPr/>
      </xdr:nvCxnSpPr>
      <xdr:spPr>
        <a:xfrm>
          <a:off x="4546600" y="1611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28772</xdr:rowOff>
    </xdr:from>
    <xdr:to>
      <xdr:col>24</xdr:col>
      <xdr:colOff>63500</xdr:colOff>
      <xdr:row>93</xdr:row>
      <xdr:rowOff>167551</xdr:rowOff>
    </xdr:to>
    <xdr:cxnSp macro="">
      <xdr:nvCxnSpPr>
        <xdr:cNvPr id="236" name="直線コネクタ 235"/>
        <xdr:cNvCxnSpPr/>
      </xdr:nvCxnSpPr>
      <xdr:spPr>
        <a:xfrm>
          <a:off x="3797300" y="15802172"/>
          <a:ext cx="838200" cy="3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26161</xdr:rowOff>
    </xdr:from>
    <xdr:ext cx="534377" cy="259045"/>
    <xdr:sp macro="" textlink="">
      <xdr:nvSpPr>
        <xdr:cNvPr id="237" name="衛生費平均値テキスト"/>
        <xdr:cNvSpPr txBox="1"/>
      </xdr:nvSpPr>
      <xdr:spPr>
        <a:xfrm>
          <a:off x="4686300" y="164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47734</xdr:rowOff>
    </xdr:from>
    <xdr:to>
      <xdr:col>24</xdr:col>
      <xdr:colOff>114300</xdr:colOff>
      <xdr:row>96</xdr:row>
      <xdr:rowOff>149334</xdr:rowOff>
    </xdr:to>
    <xdr:sp macro="" textlink="">
      <xdr:nvSpPr>
        <xdr:cNvPr id="238" name="フローチャート: 判断 237"/>
        <xdr:cNvSpPr/>
      </xdr:nvSpPr>
      <xdr:spPr>
        <a:xfrm>
          <a:off x="4584700" y="165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121983</xdr:rowOff>
    </xdr:from>
    <xdr:to>
      <xdr:col>19</xdr:col>
      <xdr:colOff>177800</xdr:colOff>
      <xdr:row>92</xdr:row>
      <xdr:rowOff>28772</xdr:rowOff>
    </xdr:to>
    <xdr:cxnSp macro="">
      <xdr:nvCxnSpPr>
        <xdr:cNvPr id="239" name="直線コネクタ 238"/>
        <xdr:cNvCxnSpPr/>
      </xdr:nvCxnSpPr>
      <xdr:spPr>
        <a:xfrm>
          <a:off x="2908300" y="15552483"/>
          <a:ext cx="889000" cy="2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37085</xdr:rowOff>
    </xdr:from>
    <xdr:to>
      <xdr:col>20</xdr:col>
      <xdr:colOff>38100</xdr:colOff>
      <xdr:row>96</xdr:row>
      <xdr:rowOff>138685</xdr:rowOff>
    </xdr:to>
    <xdr:sp macro="" textlink="">
      <xdr:nvSpPr>
        <xdr:cNvPr id="240" name="フローチャート: 判断 239"/>
        <xdr:cNvSpPr/>
      </xdr:nvSpPr>
      <xdr:spPr>
        <a:xfrm>
          <a:off x="3746500" y="1649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129812</xdr:rowOff>
    </xdr:from>
    <xdr:ext cx="534377" cy="259045"/>
    <xdr:sp macro="" textlink="">
      <xdr:nvSpPr>
        <xdr:cNvPr id="241" name="テキスト ボックス 240"/>
        <xdr:cNvSpPr txBox="1"/>
      </xdr:nvSpPr>
      <xdr:spPr>
        <a:xfrm>
          <a:off x="3530111" y="165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121983</xdr:rowOff>
    </xdr:from>
    <xdr:to>
      <xdr:col>15</xdr:col>
      <xdr:colOff>50800</xdr:colOff>
      <xdr:row>94</xdr:row>
      <xdr:rowOff>49040</xdr:rowOff>
    </xdr:to>
    <xdr:cxnSp macro="">
      <xdr:nvCxnSpPr>
        <xdr:cNvPr id="242" name="直線コネクタ 241"/>
        <xdr:cNvCxnSpPr/>
      </xdr:nvCxnSpPr>
      <xdr:spPr>
        <a:xfrm flipV="1">
          <a:off x="2019300" y="15552483"/>
          <a:ext cx="8890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32169</xdr:rowOff>
    </xdr:from>
    <xdr:to>
      <xdr:col>15</xdr:col>
      <xdr:colOff>101600</xdr:colOff>
      <xdr:row>96</xdr:row>
      <xdr:rowOff>133769</xdr:rowOff>
    </xdr:to>
    <xdr:sp macro="" textlink="">
      <xdr:nvSpPr>
        <xdr:cNvPr id="243" name="フローチャート: 判断 242"/>
        <xdr:cNvSpPr/>
      </xdr:nvSpPr>
      <xdr:spPr>
        <a:xfrm>
          <a:off x="28575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124896</xdr:rowOff>
    </xdr:from>
    <xdr:ext cx="534377" cy="259045"/>
    <xdr:sp macro="" textlink="">
      <xdr:nvSpPr>
        <xdr:cNvPr id="244" name="テキスト ボックス 243"/>
        <xdr:cNvSpPr txBox="1"/>
      </xdr:nvSpPr>
      <xdr:spPr>
        <a:xfrm>
          <a:off x="2641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49040</xdr:rowOff>
    </xdr:from>
    <xdr:to>
      <xdr:col>10</xdr:col>
      <xdr:colOff>114300</xdr:colOff>
      <xdr:row>94</xdr:row>
      <xdr:rowOff>72340</xdr:rowOff>
    </xdr:to>
    <xdr:cxnSp macro="">
      <xdr:nvCxnSpPr>
        <xdr:cNvPr id="245" name="直線コネクタ 244"/>
        <xdr:cNvCxnSpPr/>
      </xdr:nvCxnSpPr>
      <xdr:spPr>
        <a:xfrm flipV="1">
          <a:off x="1130300" y="1616534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21425</xdr:rowOff>
    </xdr:from>
    <xdr:to>
      <xdr:col>10</xdr:col>
      <xdr:colOff>165100</xdr:colOff>
      <xdr:row>97</xdr:row>
      <xdr:rowOff>123025</xdr:rowOff>
    </xdr:to>
    <xdr:sp macro="" textlink="">
      <xdr:nvSpPr>
        <xdr:cNvPr id="246" name="フローチャート: 判断 245"/>
        <xdr:cNvSpPr/>
      </xdr:nvSpPr>
      <xdr:spPr>
        <a:xfrm>
          <a:off x="1968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114152</xdr:rowOff>
    </xdr:from>
    <xdr:ext cx="534377" cy="259045"/>
    <xdr:sp macro="" textlink="">
      <xdr:nvSpPr>
        <xdr:cNvPr id="247" name="テキスト ボックス 246"/>
        <xdr:cNvSpPr txBox="1"/>
      </xdr:nvSpPr>
      <xdr:spPr>
        <a:xfrm>
          <a:off x="1752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49637</xdr:rowOff>
    </xdr:from>
    <xdr:to>
      <xdr:col>6</xdr:col>
      <xdr:colOff>38100</xdr:colOff>
      <xdr:row>97</xdr:row>
      <xdr:rowOff>151237</xdr:rowOff>
    </xdr:to>
    <xdr:sp macro="" textlink="">
      <xdr:nvSpPr>
        <xdr:cNvPr id="248" name="フローチャート: 判断 247"/>
        <xdr:cNvSpPr/>
      </xdr:nvSpPr>
      <xdr:spPr>
        <a:xfrm>
          <a:off x="1079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142364</xdr:rowOff>
    </xdr:from>
    <xdr:ext cx="534377" cy="259045"/>
    <xdr:sp macro="" textlink="">
      <xdr:nvSpPr>
        <xdr:cNvPr id="249" name="テキスト ボックス 248"/>
        <xdr:cNvSpPr txBox="1"/>
      </xdr:nvSpPr>
      <xdr:spPr>
        <a:xfrm>
          <a:off x="863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116751</xdr:rowOff>
    </xdr:from>
    <xdr:to>
      <xdr:col>24</xdr:col>
      <xdr:colOff>114300</xdr:colOff>
      <xdr:row>94</xdr:row>
      <xdr:rowOff>46901</xdr:rowOff>
    </xdr:to>
    <xdr:sp macro="" textlink="">
      <xdr:nvSpPr>
        <xdr:cNvPr id="255" name="楕円 254"/>
        <xdr:cNvSpPr/>
      </xdr:nvSpPr>
      <xdr:spPr>
        <a:xfrm>
          <a:off x="4584700" y="160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69778</xdr:rowOff>
    </xdr:from>
    <xdr:ext cx="534377" cy="259045"/>
    <xdr:sp macro="" textlink="">
      <xdr:nvSpPr>
        <xdr:cNvPr id="256" name="衛生費該当値テキスト"/>
        <xdr:cNvSpPr txBox="1"/>
      </xdr:nvSpPr>
      <xdr:spPr>
        <a:xfrm>
          <a:off x="4686300" y="16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149422</xdr:rowOff>
    </xdr:from>
    <xdr:to>
      <xdr:col>20</xdr:col>
      <xdr:colOff>38100</xdr:colOff>
      <xdr:row>92</xdr:row>
      <xdr:rowOff>79572</xdr:rowOff>
    </xdr:to>
    <xdr:sp macro="" textlink="">
      <xdr:nvSpPr>
        <xdr:cNvPr id="257" name="楕円 256"/>
        <xdr:cNvSpPr/>
      </xdr:nvSpPr>
      <xdr:spPr>
        <a:xfrm>
          <a:off x="3746500" y="157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96099</xdr:rowOff>
    </xdr:from>
    <xdr:ext cx="534377" cy="259045"/>
    <xdr:sp macro="" textlink="">
      <xdr:nvSpPr>
        <xdr:cNvPr id="258" name="テキスト ボックス 257"/>
        <xdr:cNvSpPr txBox="1"/>
      </xdr:nvSpPr>
      <xdr:spPr>
        <a:xfrm>
          <a:off x="3530111" y="155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71183</xdr:rowOff>
    </xdr:from>
    <xdr:to>
      <xdr:col>15</xdr:col>
      <xdr:colOff>101600</xdr:colOff>
      <xdr:row>91</xdr:row>
      <xdr:rowOff>1333</xdr:rowOff>
    </xdr:to>
    <xdr:sp macro="" textlink="">
      <xdr:nvSpPr>
        <xdr:cNvPr id="259" name="楕円 258"/>
        <xdr:cNvSpPr/>
      </xdr:nvSpPr>
      <xdr:spPr>
        <a:xfrm>
          <a:off x="2857500" y="15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17860</xdr:rowOff>
    </xdr:from>
    <xdr:ext cx="534377" cy="259045"/>
    <xdr:sp macro="" textlink="">
      <xdr:nvSpPr>
        <xdr:cNvPr id="260" name="テキスト ボックス 259"/>
        <xdr:cNvSpPr txBox="1"/>
      </xdr:nvSpPr>
      <xdr:spPr>
        <a:xfrm>
          <a:off x="2641111" y="15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169690</xdr:rowOff>
    </xdr:from>
    <xdr:to>
      <xdr:col>10</xdr:col>
      <xdr:colOff>165100</xdr:colOff>
      <xdr:row>94</xdr:row>
      <xdr:rowOff>99840</xdr:rowOff>
    </xdr:to>
    <xdr:sp macro="" textlink="">
      <xdr:nvSpPr>
        <xdr:cNvPr id="261" name="楕円 260"/>
        <xdr:cNvSpPr/>
      </xdr:nvSpPr>
      <xdr:spPr>
        <a:xfrm>
          <a:off x="1968500" y="16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116367</xdr:rowOff>
    </xdr:from>
    <xdr:ext cx="534377" cy="259045"/>
    <xdr:sp macro="" textlink="">
      <xdr:nvSpPr>
        <xdr:cNvPr id="262" name="テキスト ボックス 261"/>
        <xdr:cNvSpPr txBox="1"/>
      </xdr:nvSpPr>
      <xdr:spPr>
        <a:xfrm>
          <a:off x="1752111" y="158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21540</xdr:rowOff>
    </xdr:from>
    <xdr:to>
      <xdr:col>6</xdr:col>
      <xdr:colOff>38100</xdr:colOff>
      <xdr:row>94</xdr:row>
      <xdr:rowOff>123140</xdr:rowOff>
    </xdr:to>
    <xdr:sp macro="" textlink="">
      <xdr:nvSpPr>
        <xdr:cNvPr id="263" name="楕円 262"/>
        <xdr:cNvSpPr/>
      </xdr:nvSpPr>
      <xdr:spPr>
        <a:xfrm>
          <a:off x="1079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139667</xdr:rowOff>
    </xdr:from>
    <xdr:ext cx="534377" cy="259045"/>
    <xdr:sp macro="" textlink="">
      <xdr:nvSpPr>
        <xdr:cNvPr id="264" name="テキスト ボックス 263"/>
        <xdr:cNvSpPr txBox="1"/>
      </xdr:nvSpPr>
      <xdr:spPr>
        <a:xfrm>
          <a:off x="863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6" name="直線コネクタ 285"/>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7"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8" name="直線コネクタ 287"/>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89"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0" name="直線コネクタ 289"/>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92425</xdr:rowOff>
    </xdr:to>
    <xdr:cxnSp macro="">
      <xdr:nvCxnSpPr>
        <xdr:cNvPr id="291" name="直線コネクタ 290"/>
        <xdr:cNvCxnSpPr/>
      </xdr:nvCxnSpPr>
      <xdr:spPr>
        <a:xfrm>
          <a:off x="9639300" y="6606337"/>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2" name="労働費平均値テキスト"/>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3" name="フローチャート: 判断 292"/>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88128</xdr:rowOff>
    </xdr:from>
    <xdr:to>
      <xdr:col>50</xdr:col>
      <xdr:colOff>114300</xdr:colOff>
      <xdr:row>38</xdr:row>
      <xdr:rowOff>91237</xdr:rowOff>
    </xdr:to>
    <xdr:cxnSp macro="">
      <xdr:nvCxnSpPr>
        <xdr:cNvPr id="294" name="直線コネクタ 293"/>
        <xdr:cNvCxnSpPr/>
      </xdr:nvCxnSpPr>
      <xdr:spPr>
        <a:xfrm>
          <a:off x="8750300" y="660322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5" name="フローチャート: 判断 294"/>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6" name="テキスト ボックス 295"/>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82641</xdr:rowOff>
    </xdr:from>
    <xdr:to>
      <xdr:col>45</xdr:col>
      <xdr:colOff>177800</xdr:colOff>
      <xdr:row>38</xdr:row>
      <xdr:rowOff>88128</xdr:rowOff>
    </xdr:to>
    <xdr:cxnSp macro="">
      <xdr:nvCxnSpPr>
        <xdr:cNvPr id="297" name="直線コネクタ 296"/>
        <xdr:cNvCxnSpPr/>
      </xdr:nvCxnSpPr>
      <xdr:spPr>
        <a:xfrm>
          <a:off x="7861300" y="65977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8" name="フローチャート: 判断 297"/>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299" name="テキスト ボックス 298"/>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77064</xdr:rowOff>
    </xdr:from>
    <xdr:to>
      <xdr:col>41</xdr:col>
      <xdr:colOff>50800</xdr:colOff>
      <xdr:row>38</xdr:row>
      <xdr:rowOff>82641</xdr:rowOff>
    </xdr:to>
    <xdr:cxnSp macro="">
      <xdr:nvCxnSpPr>
        <xdr:cNvPr id="300" name="直線コネクタ 299"/>
        <xdr:cNvCxnSpPr/>
      </xdr:nvCxnSpPr>
      <xdr:spPr>
        <a:xfrm>
          <a:off x="6972300" y="659216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1" name="フローチャート: 判断 300"/>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2" name="テキスト ボックス 301"/>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3" name="フローチャート: 判断 302"/>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4" name="テキスト ボックス 303"/>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41625</xdr:rowOff>
    </xdr:from>
    <xdr:to>
      <xdr:col>55</xdr:col>
      <xdr:colOff>50800</xdr:colOff>
      <xdr:row>38</xdr:row>
      <xdr:rowOff>143225</xdr:rowOff>
    </xdr:to>
    <xdr:sp macro="" textlink="">
      <xdr:nvSpPr>
        <xdr:cNvPr id="310" name="楕円 309"/>
        <xdr:cNvSpPr/>
      </xdr:nvSpPr>
      <xdr:spPr>
        <a:xfrm>
          <a:off x="104267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128002</xdr:rowOff>
    </xdr:from>
    <xdr:ext cx="378565" cy="259045"/>
    <xdr:sp macro="" textlink="">
      <xdr:nvSpPr>
        <xdr:cNvPr id="311" name="労働費該当値テキスト"/>
        <xdr:cNvSpPr txBox="1"/>
      </xdr:nvSpPr>
      <xdr:spPr>
        <a:xfrm>
          <a:off x="10528300" y="647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40437</xdr:rowOff>
    </xdr:from>
    <xdr:to>
      <xdr:col>50</xdr:col>
      <xdr:colOff>165100</xdr:colOff>
      <xdr:row>38</xdr:row>
      <xdr:rowOff>142037</xdr:rowOff>
    </xdr:to>
    <xdr:sp macro="" textlink="">
      <xdr:nvSpPr>
        <xdr:cNvPr id="312" name="楕円 311"/>
        <xdr:cNvSpPr/>
      </xdr:nvSpPr>
      <xdr:spPr>
        <a:xfrm>
          <a:off x="9588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133164</xdr:rowOff>
    </xdr:from>
    <xdr:ext cx="378565" cy="259045"/>
    <xdr:sp macro="" textlink="">
      <xdr:nvSpPr>
        <xdr:cNvPr id="313" name="テキスト ボックス 312"/>
        <xdr:cNvSpPr txBox="1"/>
      </xdr:nvSpPr>
      <xdr:spPr>
        <a:xfrm>
          <a:off x="9450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37328</xdr:rowOff>
    </xdr:from>
    <xdr:to>
      <xdr:col>46</xdr:col>
      <xdr:colOff>38100</xdr:colOff>
      <xdr:row>38</xdr:row>
      <xdr:rowOff>138928</xdr:rowOff>
    </xdr:to>
    <xdr:sp macro="" textlink="">
      <xdr:nvSpPr>
        <xdr:cNvPr id="314" name="楕円 313"/>
        <xdr:cNvSpPr/>
      </xdr:nvSpPr>
      <xdr:spPr>
        <a:xfrm>
          <a:off x="86995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130055</xdr:rowOff>
    </xdr:from>
    <xdr:ext cx="378565" cy="259045"/>
    <xdr:sp macro="" textlink="">
      <xdr:nvSpPr>
        <xdr:cNvPr id="315" name="テキスト ボックス 314"/>
        <xdr:cNvSpPr txBox="1"/>
      </xdr:nvSpPr>
      <xdr:spPr>
        <a:xfrm>
          <a:off x="8561017" y="664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31841</xdr:rowOff>
    </xdr:from>
    <xdr:to>
      <xdr:col>41</xdr:col>
      <xdr:colOff>101600</xdr:colOff>
      <xdr:row>38</xdr:row>
      <xdr:rowOff>133441</xdr:rowOff>
    </xdr:to>
    <xdr:sp macro="" textlink="">
      <xdr:nvSpPr>
        <xdr:cNvPr id="316" name="楕円 315"/>
        <xdr:cNvSpPr/>
      </xdr:nvSpPr>
      <xdr:spPr>
        <a:xfrm>
          <a:off x="7810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124568</xdr:rowOff>
    </xdr:from>
    <xdr:ext cx="378565" cy="259045"/>
    <xdr:sp macro="" textlink="">
      <xdr:nvSpPr>
        <xdr:cNvPr id="317" name="テキスト ボックス 316"/>
        <xdr:cNvSpPr txBox="1"/>
      </xdr:nvSpPr>
      <xdr:spPr>
        <a:xfrm>
          <a:off x="7672017" y="66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26264</xdr:rowOff>
    </xdr:from>
    <xdr:to>
      <xdr:col>36</xdr:col>
      <xdr:colOff>165100</xdr:colOff>
      <xdr:row>38</xdr:row>
      <xdr:rowOff>127864</xdr:rowOff>
    </xdr:to>
    <xdr:sp macro="" textlink="">
      <xdr:nvSpPr>
        <xdr:cNvPr id="318" name="楕円 317"/>
        <xdr:cNvSpPr/>
      </xdr:nvSpPr>
      <xdr:spPr>
        <a:xfrm>
          <a:off x="692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118991</xdr:rowOff>
    </xdr:from>
    <xdr:ext cx="378565" cy="259045"/>
    <xdr:sp macro="" textlink="">
      <xdr:nvSpPr>
        <xdr:cNvPr id="319" name="テキスト ボックス 318"/>
        <xdr:cNvSpPr txBox="1"/>
      </xdr:nvSpPr>
      <xdr:spPr>
        <a:xfrm>
          <a:off x="6783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137002</xdr:rowOff>
    </xdr:from>
    <xdr:to>
      <xdr:col>54</xdr:col>
      <xdr:colOff>189865</xdr:colOff>
      <xdr:row>58</xdr:row>
      <xdr:rowOff>104884</xdr:rowOff>
    </xdr:to>
    <xdr:cxnSp macro="">
      <xdr:nvCxnSpPr>
        <xdr:cNvPr id="341" name="直線コネクタ 340"/>
        <xdr:cNvCxnSpPr/>
      </xdr:nvCxnSpPr>
      <xdr:spPr>
        <a:xfrm flipV="1">
          <a:off x="10475595" y="9566752"/>
          <a:ext cx="1270" cy="48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108711</xdr:rowOff>
    </xdr:from>
    <xdr:ext cx="469744" cy="259045"/>
    <xdr:sp macro="" textlink="">
      <xdr:nvSpPr>
        <xdr:cNvPr id="342" name="農林水産業費最小値テキスト"/>
        <xdr:cNvSpPr txBox="1"/>
      </xdr:nvSpPr>
      <xdr:spPr>
        <a:xfrm>
          <a:off x="10528300" y="100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104884</xdr:rowOff>
    </xdr:from>
    <xdr:to>
      <xdr:col>55</xdr:col>
      <xdr:colOff>88900</xdr:colOff>
      <xdr:row>58</xdr:row>
      <xdr:rowOff>104884</xdr:rowOff>
    </xdr:to>
    <xdr:cxnSp macro="">
      <xdr:nvCxnSpPr>
        <xdr:cNvPr id="343" name="直線コネクタ 342"/>
        <xdr:cNvCxnSpPr/>
      </xdr:nvCxnSpPr>
      <xdr:spPr>
        <a:xfrm>
          <a:off x="10388600" y="1004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83679</xdr:rowOff>
    </xdr:from>
    <xdr:ext cx="534377" cy="259045"/>
    <xdr:sp macro="" textlink="">
      <xdr:nvSpPr>
        <xdr:cNvPr id="344" name="農林水産業費最大値テキスト"/>
        <xdr:cNvSpPr txBox="1"/>
      </xdr:nvSpPr>
      <xdr:spPr>
        <a:xfrm>
          <a:off x="10528300" y="93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137002</xdr:rowOff>
    </xdr:from>
    <xdr:to>
      <xdr:col>55</xdr:col>
      <xdr:colOff>88900</xdr:colOff>
      <xdr:row>55</xdr:row>
      <xdr:rowOff>137002</xdr:rowOff>
    </xdr:to>
    <xdr:cxnSp macro="">
      <xdr:nvCxnSpPr>
        <xdr:cNvPr id="345" name="直線コネクタ 344"/>
        <xdr:cNvCxnSpPr/>
      </xdr:nvCxnSpPr>
      <xdr:spPr>
        <a:xfrm>
          <a:off x="10388600" y="956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76057</xdr:rowOff>
    </xdr:from>
    <xdr:to>
      <xdr:col>55</xdr:col>
      <xdr:colOff>0</xdr:colOff>
      <xdr:row>57</xdr:row>
      <xdr:rowOff>6152</xdr:rowOff>
    </xdr:to>
    <xdr:cxnSp macro="">
      <xdr:nvCxnSpPr>
        <xdr:cNvPr id="346" name="直線コネクタ 345"/>
        <xdr:cNvCxnSpPr/>
      </xdr:nvCxnSpPr>
      <xdr:spPr>
        <a:xfrm flipV="1">
          <a:off x="9639300" y="9677257"/>
          <a:ext cx="838200" cy="10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32145</xdr:rowOff>
    </xdr:from>
    <xdr:ext cx="469744" cy="259045"/>
    <xdr:sp macro="" textlink="">
      <xdr:nvSpPr>
        <xdr:cNvPr id="347" name="農林水産業費平均値テキスト"/>
        <xdr:cNvSpPr txBox="1"/>
      </xdr:nvSpPr>
      <xdr:spPr>
        <a:xfrm>
          <a:off x="10528300" y="9804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53718</xdr:rowOff>
    </xdr:from>
    <xdr:to>
      <xdr:col>55</xdr:col>
      <xdr:colOff>50800</xdr:colOff>
      <xdr:row>57</xdr:row>
      <xdr:rowOff>155318</xdr:rowOff>
    </xdr:to>
    <xdr:sp macro="" textlink="">
      <xdr:nvSpPr>
        <xdr:cNvPr id="348" name="フローチャート: 判断 347"/>
        <xdr:cNvSpPr/>
      </xdr:nvSpPr>
      <xdr:spPr>
        <a:xfrm>
          <a:off x="10426700" y="982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12873</xdr:rowOff>
    </xdr:from>
    <xdr:to>
      <xdr:col>50</xdr:col>
      <xdr:colOff>114300</xdr:colOff>
      <xdr:row>57</xdr:row>
      <xdr:rowOff>6152</xdr:rowOff>
    </xdr:to>
    <xdr:cxnSp macro="">
      <xdr:nvCxnSpPr>
        <xdr:cNvPr id="349" name="直線コネクタ 348"/>
        <xdr:cNvCxnSpPr/>
      </xdr:nvCxnSpPr>
      <xdr:spPr>
        <a:xfrm>
          <a:off x="8750300" y="9442623"/>
          <a:ext cx="889000" cy="3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51227</xdr:rowOff>
    </xdr:from>
    <xdr:to>
      <xdr:col>50</xdr:col>
      <xdr:colOff>165100</xdr:colOff>
      <xdr:row>57</xdr:row>
      <xdr:rowOff>152827</xdr:rowOff>
    </xdr:to>
    <xdr:sp macro="" textlink="">
      <xdr:nvSpPr>
        <xdr:cNvPr id="350" name="フローチャート: 判断 349"/>
        <xdr:cNvSpPr/>
      </xdr:nvSpPr>
      <xdr:spPr>
        <a:xfrm>
          <a:off x="9588500" y="98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143954</xdr:rowOff>
    </xdr:from>
    <xdr:ext cx="469744" cy="259045"/>
    <xdr:sp macro="" textlink="">
      <xdr:nvSpPr>
        <xdr:cNvPr id="351" name="テキスト ボックス 350"/>
        <xdr:cNvSpPr txBox="1"/>
      </xdr:nvSpPr>
      <xdr:spPr>
        <a:xfrm>
          <a:off x="9404428" y="991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101158</xdr:rowOff>
    </xdr:from>
    <xdr:to>
      <xdr:col>45</xdr:col>
      <xdr:colOff>177800</xdr:colOff>
      <xdr:row>55</xdr:row>
      <xdr:rowOff>12873</xdr:rowOff>
    </xdr:to>
    <xdr:cxnSp macro="">
      <xdr:nvCxnSpPr>
        <xdr:cNvPr id="352" name="直線コネクタ 351"/>
        <xdr:cNvCxnSpPr/>
      </xdr:nvCxnSpPr>
      <xdr:spPr>
        <a:xfrm>
          <a:off x="7861300" y="8673658"/>
          <a:ext cx="889000" cy="7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57239</xdr:rowOff>
    </xdr:from>
    <xdr:to>
      <xdr:col>46</xdr:col>
      <xdr:colOff>38100</xdr:colOff>
      <xdr:row>57</xdr:row>
      <xdr:rowOff>158839</xdr:rowOff>
    </xdr:to>
    <xdr:sp macro="" textlink="">
      <xdr:nvSpPr>
        <xdr:cNvPr id="353" name="フローチャート: 判断 352"/>
        <xdr:cNvSpPr/>
      </xdr:nvSpPr>
      <xdr:spPr>
        <a:xfrm>
          <a:off x="8699500" y="982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149966</xdr:rowOff>
    </xdr:from>
    <xdr:ext cx="469744" cy="259045"/>
    <xdr:sp macro="" textlink="">
      <xdr:nvSpPr>
        <xdr:cNvPr id="354" name="テキスト ボックス 353"/>
        <xdr:cNvSpPr txBox="1"/>
      </xdr:nvSpPr>
      <xdr:spPr>
        <a:xfrm>
          <a:off x="8515428" y="992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101158</xdr:rowOff>
    </xdr:from>
    <xdr:to>
      <xdr:col>41</xdr:col>
      <xdr:colOff>50800</xdr:colOff>
      <xdr:row>52</xdr:row>
      <xdr:rowOff>125253</xdr:rowOff>
    </xdr:to>
    <xdr:cxnSp macro="">
      <xdr:nvCxnSpPr>
        <xdr:cNvPr id="355" name="直線コネクタ 354"/>
        <xdr:cNvCxnSpPr/>
      </xdr:nvCxnSpPr>
      <xdr:spPr>
        <a:xfrm flipV="1">
          <a:off x="6972300" y="8673658"/>
          <a:ext cx="8890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81150</xdr:rowOff>
    </xdr:from>
    <xdr:to>
      <xdr:col>41</xdr:col>
      <xdr:colOff>101600</xdr:colOff>
      <xdr:row>58</xdr:row>
      <xdr:rowOff>11300</xdr:rowOff>
    </xdr:to>
    <xdr:sp macro="" textlink="">
      <xdr:nvSpPr>
        <xdr:cNvPr id="356" name="フローチャート: 判断 355"/>
        <xdr:cNvSpPr/>
      </xdr:nvSpPr>
      <xdr:spPr>
        <a:xfrm>
          <a:off x="78105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2427</xdr:rowOff>
    </xdr:from>
    <xdr:ext cx="469744" cy="259045"/>
    <xdr:sp macro="" textlink="">
      <xdr:nvSpPr>
        <xdr:cNvPr id="357" name="テキスト ボックス 356"/>
        <xdr:cNvSpPr txBox="1"/>
      </xdr:nvSpPr>
      <xdr:spPr>
        <a:xfrm>
          <a:off x="7626428" y="994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27087</xdr:rowOff>
    </xdr:from>
    <xdr:to>
      <xdr:col>36</xdr:col>
      <xdr:colOff>165100</xdr:colOff>
      <xdr:row>57</xdr:row>
      <xdr:rowOff>128687</xdr:rowOff>
    </xdr:to>
    <xdr:sp macro="" textlink="">
      <xdr:nvSpPr>
        <xdr:cNvPr id="358" name="フローチャート: 判断 357"/>
        <xdr:cNvSpPr/>
      </xdr:nvSpPr>
      <xdr:spPr>
        <a:xfrm>
          <a:off x="6921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119814</xdr:rowOff>
    </xdr:from>
    <xdr:ext cx="534377" cy="259045"/>
    <xdr:sp macro="" textlink="">
      <xdr:nvSpPr>
        <xdr:cNvPr id="359" name="テキスト ボックス 358"/>
        <xdr:cNvSpPr txBox="1"/>
      </xdr:nvSpPr>
      <xdr:spPr>
        <a:xfrm>
          <a:off x="6705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25257</xdr:rowOff>
    </xdr:from>
    <xdr:to>
      <xdr:col>55</xdr:col>
      <xdr:colOff>50800</xdr:colOff>
      <xdr:row>56</xdr:row>
      <xdr:rowOff>126857</xdr:rowOff>
    </xdr:to>
    <xdr:sp macro="" textlink="">
      <xdr:nvSpPr>
        <xdr:cNvPr id="365" name="楕円 364"/>
        <xdr:cNvSpPr/>
      </xdr:nvSpPr>
      <xdr:spPr>
        <a:xfrm>
          <a:off x="10426700" y="96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111634</xdr:rowOff>
    </xdr:from>
    <xdr:ext cx="534377" cy="259045"/>
    <xdr:sp macro="" textlink="">
      <xdr:nvSpPr>
        <xdr:cNvPr id="366" name="農林水産業費該当値テキスト"/>
        <xdr:cNvSpPr txBox="1"/>
      </xdr:nvSpPr>
      <xdr:spPr>
        <a:xfrm>
          <a:off x="10528300" y="95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126802</xdr:rowOff>
    </xdr:from>
    <xdr:to>
      <xdr:col>50</xdr:col>
      <xdr:colOff>165100</xdr:colOff>
      <xdr:row>57</xdr:row>
      <xdr:rowOff>56952</xdr:rowOff>
    </xdr:to>
    <xdr:sp macro="" textlink="">
      <xdr:nvSpPr>
        <xdr:cNvPr id="367" name="楕円 366"/>
        <xdr:cNvSpPr/>
      </xdr:nvSpPr>
      <xdr:spPr>
        <a:xfrm>
          <a:off x="9588500" y="97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73479</xdr:rowOff>
    </xdr:from>
    <xdr:ext cx="534377" cy="259045"/>
    <xdr:sp macro="" textlink="">
      <xdr:nvSpPr>
        <xdr:cNvPr id="368" name="テキスト ボックス 367"/>
        <xdr:cNvSpPr txBox="1"/>
      </xdr:nvSpPr>
      <xdr:spPr>
        <a:xfrm>
          <a:off x="9372111" y="95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133523</xdr:rowOff>
    </xdr:from>
    <xdr:to>
      <xdr:col>46</xdr:col>
      <xdr:colOff>38100</xdr:colOff>
      <xdr:row>55</xdr:row>
      <xdr:rowOff>63673</xdr:rowOff>
    </xdr:to>
    <xdr:sp macro="" textlink="">
      <xdr:nvSpPr>
        <xdr:cNvPr id="369" name="楕円 368"/>
        <xdr:cNvSpPr/>
      </xdr:nvSpPr>
      <xdr:spPr>
        <a:xfrm>
          <a:off x="8699500" y="93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80200</xdr:rowOff>
    </xdr:from>
    <xdr:ext cx="534377" cy="259045"/>
    <xdr:sp macro="" textlink="">
      <xdr:nvSpPr>
        <xdr:cNvPr id="370" name="テキスト ボックス 369"/>
        <xdr:cNvSpPr txBox="1"/>
      </xdr:nvSpPr>
      <xdr:spPr>
        <a:xfrm>
          <a:off x="8483111" y="9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50358</xdr:rowOff>
    </xdr:from>
    <xdr:to>
      <xdr:col>41</xdr:col>
      <xdr:colOff>101600</xdr:colOff>
      <xdr:row>50</xdr:row>
      <xdr:rowOff>151958</xdr:rowOff>
    </xdr:to>
    <xdr:sp macro="" textlink="">
      <xdr:nvSpPr>
        <xdr:cNvPr id="371" name="楕円 370"/>
        <xdr:cNvSpPr/>
      </xdr:nvSpPr>
      <xdr:spPr>
        <a:xfrm>
          <a:off x="78105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168485</xdr:rowOff>
    </xdr:from>
    <xdr:ext cx="534377" cy="259045"/>
    <xdr:sp macro="" textlink="">
      <xdr:nvSpPr>
        <xdr:cNvPr id="372" name="テキスト ボックス 371"/>
        <xdr:cNvSpPr txBox="1"/>
      </xdr:nvSpPr>
      <xdr:spPr>
        <a:xfrm>
          <a:off x="7594111" y="8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74453</xdr:rowOff>
    </xdr:from>
    <xdr:to>
      <xdr:col>36</xdr:col>
      <xdr:colOff>165100</xdr:colOff>
      <xdr:row>53</xdr:row>
      <xdr:rowOff>4603</xdr:rowOff>
    </xdr:to>
    <xdr:sp macro="" textlink="">
      <xdr:nvSpPr>
        <xdr:cNvPr id="373" name="楕円 372"/>
        <xdr:cNvSpPr/>
      </xdr:nvSpPr>
      <xdr:spPr>
        <a:xfrm>
          <a:off x="6921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21130</xdr:rowOff>
    </xdr:from>
    <xdr:ext cx="534377" cy="259045"/>
    <xdr:sp macro="" textlink="">
      <xdr:nvSpPr>
        <xdr:cNvPr id="374" name="テキスト ボックス 373"/>
        <xdr:cNvSpPr txBox="1"/>
      </xdr:nvSpPr>
      <xdr:spPr>
        <a:xfrm>
          <a:off x="6705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0" name="直線コネクタ 399"/>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1"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2" name="直線コネクタ 401"/>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3"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4" name="直線コネクタ 403"/>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11815</xdr:rowOff>
    </xdr:from>
    <xdr:to>
      <xdr:col>55</xdr:col>
      <xdr:colOff>0</xdr:colOff>
      <xdr:row>76</xdr:row>
      <xdr:rowOff>21024</xdr:rowOff>
    </xdr:to>
    <xdr:cxnSp macro="">
      <xdr:nvCxnSpPr>
        <xdr:cNvPr id="405" name="直線コネクタ 404"/>
        <xdr:cNvCxnSpPr/>
      </xdr:nvCxnSpPr>
      <xdr:spPr>
        <a:xfrm flipV="1">
          <a:off x="9639300" y="13042015"/>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6" name="商工費平均値テキスト"/>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7" name="フローチャート: 判断 406"/>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94242</xdr:rowOff>
    </xdr:from>
    <xdr:to>
      <xdr:col>50</xdr:col>
      <xdr:colOff>114300</xdr:colOff>
      <xdr:row>76</xdr:row>
      <xdr:rowOff>21024</xdr:rowOff>
    </xdr:to>
    <xdr:cxnSp macro="">
      <xdr:nvCxnSpPr>
        <xdr:cNvPr id="408" name="直線コネクタ 407"/>
        <xdr:cNvCxnSpPr/>
      </xdr:nvCxnSpPr>
      <xdr:spPr>
        <a:xfrm>
          <a:off x="8750300" y="12438642"/>
          <a:ext cx="889000" cy="6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9" name="フローチャート: 判断 408"/>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0" name="テキスト ボックス 409"/>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94242</xdr:rowOff>
    </xdr:from>
    <xdr:to>
      <xdr:col>45</xdr:col>
      <xdr:colOff>177800</xdr:colOff>
      <xdr:row>74</xdr:row>
      <xdr:rowOff>117199</xdr:rowOff>
    </xdr:to>
    <xdr:cxnSp macro="">
      <xdr:nvCxnSpPr>
        <xdr:cNvPr id="411" name="直線コネクタ 410"/>
        <xdr:cNvCxnSpPr/>
      </xdr:nvCxnSpPr>
      <xdr:spPr>
        <a:xfrm flipV="1">
          <a:off x="7861300" y="12438642"/>
          <a:ext cx="889000" cy="3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2" name="フローチャート: 判断 411"/>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3" name="テキスト ボックス 412"/>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117199</xdr:rowOff>
    </xdr:from>
    <xdr:to>
      <xdr:col>41</xdr:col>
      <xdr:colOff>50800</xdr:colOff>
      <xdr:row>75</xdr:row>
      <xdr:rowOff>29809</xdr:rowOff>
    </xdr:to>
    <xdr:cxnSp macro="">
      <xdr:nvCxnSpPr>
        <xdr:cNvPr id="414" name="直線コネクタ 413"/>
        <xdr:cNvCxnSpPr/>
      </xdr:nvCxnSpPr>
      <xdr:spPr>
        <a:xfrm flipV="1">
          <a:off x="6972300" y="12804499"/>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5" name="フローチャート: 判断 414"/>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6" name="テキスト ボックス 415"/>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7" name="フローチャート: 判断 416"/>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8" name="テキスト ボックス 417"/>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132465</xdr:rowOff>
    </xdr:from>
    <xdr:to>
      <xdr:col>55</xdr:col>
      <xdr:colOff>50800</xdr:colOff>
      <xdr:row>76</xdr:row>
      <xdr:rowOff>62615</xdr:rowOff>
    </xdr:to>
    <xdr:sp macro="" textlink="">
      <xdr:nvSpPr>
        <xdr:cNvPr id="424" name="楕円 423"/>
        <xdr:cNvSpPr/>
      </xdr:nvSpPr>
      <xdr:spPr>
        <a:xfrm>
          <a:off x="10426700" y="129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155342</xdr:rowOff>
    </xdr:from>
    <xdr:ext cx="534377" cy="259045"/>
    <xdr:sp macro="" textlink="">
      <xdr:nvSpPr>
        <xdr:cNvPr id="425" name="商工費該当値テキスト"/>
        <xdr:cNvSpPr txBox="1"/>
      </xdr:nvSpPr>
      <xdr:spPr>
        <a:xfrm>
          <a:off x="10528300" y="128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141674</xdr:rowOff>
    </xdr:from>
    <xdr:to>
      <xdr:col>50</xdr:col>
      <xdr:colOff>165100</xdr:colOff>
      <xdr:row>76</xdr:row>
      <xdr:rowOff>71825</xdr:rowOff>
    </xdr:to>
    <xdr:sp macro="" textlink="">
      <xdr:nvSpPr>
        <xdr:cNvPr id="426" name="楕円 425"/>
        <xdr:cNvSpPr/>
      </xdr:nvSpPr>
      <xdr:spPr>
        <a:xfrm>
          <a:off x="9588500" y="13000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88351</xdr:rowOff>
    </xdr:from>
    <xdr:ext cx="534377" cy="259045"/>
    <xdr:sp macro="" textlink="">
      <xdr:nvSpPr>
        <xdr:cNvPr id="427" name="テキスト ボックス 426"/>
        <xdr:cNvSpPr txBox="1"/>
      </xdr:nvSpPr>
      <xdr:spPr>
        <a:xfrm>
          <a:off x="9372111" y="127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43442</xdr:rowOff>
    </xdr:from>
    <xdr:to>
      <xdr:col>46</xdr:col>
      <xdr:colOff>38100</xdr:colOff>
      <xdr:row>72</xdr:row>
      <xdr:rowOff>145042</xdr:rowOff>
    </xdr:to>
    <xdr:sp macro="" textlink="">
      <xdr:nvSpPr>
        <xdr:cNvPr id="428" name="楕円 427"/>
        <xdr:cNvSpPr/>
      </xdr:nvSpPr>
      <xdr:spPr>
        <a:xfrm>
          <a:off x="8699500" y="12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161569</xdr:rowOff>
    </xdr:from>
    <xdr:ext cx="534377" cy="259045"/>
    <xdr:sp macro="" textlink="">
      <xdr:nvSpPr>
        <xdr:cNvPr id="429" name="テキスト ボックス 428"/>
        <xdr:cNvSpPr txBox="1"/>
      </xdr:nvSpPr>
      <xdr:spPr>
        <a:xfrm>
          <a:off x="8483111" y="121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66399</xdr:rowOff>
    </xdr:from>
    <xdr:to>
      <xdr:col>41</xdr:col>
      <xdr:colOff>101600</xdr:colOff>
      <xdr:row>74</xdr:row>
      <xdr:rowOff>167999</xdr:rowOff>
    </xdr:to>
    <xdr:sp macro="" textlink="">
      <xdr:nvSpPr>
        <xdr:cNvPr id="430" name="楕円 429"/>
        <xdr:cNvSpPr/>
      </xdr:nvSpPr>
      <xdr:spPr>
        <a:xfrm>
          <a:off x="7810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13076</xdr:rowOff>
    </xdr:from>
    <xdr:ext cx="534377" cy="259045"/>
    <xdr:sp macro="" textlink="">
      <xdr:nvSpPr>
        <xdr:cNvPr id="431" name="テキスト ボックス 430"/>
        <xdr:cNvSpPr txBox="1"/>
      </xdr:nvSpPr>
      <xdr:spPr>
        <a:xfrm>
          <a:off x="7594111" y="125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150459</xdr:rowOff>
    </xdr:from>
    <xdr:to>
      <xdr:col>36</xdr:col>
      <xdr:colOff>165100</xdr:colOff>
      <xdr:row>75</xdr:row>
      <xdr:rowOff>80609</xdr:rowOff>
    </xdr:to>
    <xdr:sp macro="" textlink="">
      <xdr:nvSpPr>
        <xdr:cNvPr id="432" name="楕円 431"/>
        <xdr:cNvSpPr/>
      </xdr:nvSpPr>
      <xdr:spPr>
        <a:xfrm>
          <a:off x="6921500" y="128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97136</xdr:rowOff>
    </xdr:from>
    <xdr:ext cx="534377" cy="259045"/>
    <xdr:sp macro="" textlink="">
      <xdr:nvSpPr>
        <xdr:cNvPr id="433" name="テキスト ボックス 432"/>
        <xdr:cNvSpPr txBox="1"/>
      </xdr:nvSpPr>
      <xdr:spPr>
        <a:xfrm>
          <a:off x="6705111" y="126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105992</xdr:rowOff>
    </xdr:from>
    <xdr:to>
      <xdr:col>54</xdr:col>
      <xdr:colOff>189865</xdr:colOff>
      <xdr:row>99</xdr:row>
      <xdr:rowOff>18388</xdr:rowOff>
    </xdr:to>
    <xdr:cxnSp macro="">
      <xdr:nvCxnSpPr>
        <xdr:cNvPr id="459" name="直線コネクタ 458"/>
        <xdr:cNvCxnSpPr/>
      </xdr:nvCxnSpPr>
      <xdr:spPr>
        <a:xfrm flipV="1">
          <a:off x="10475595" y="16736642"/>
          <a:ext cx="1270" cy="2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22215</xdr:rowOff>
    </xdr:from>
    <xdr:ext cx="534377" cy="259045"/>
    <xdr:sp macro="" textlink="">
      <xdr:nvSpPr>
        <xdr:cNvPr id="460" name="土木費最小値テキスト"/>
        <xdr:cNvSpPr txBox="1"/>
      </xdr:nvSpPr>
      <xdr:spPr>
        <a:xfrm>
          <a:off x="10528300" y="169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18388</xdr:rowOff>
    </xdr:from>
    <xdr:to>
      <xdr:col>55</xdr:col>
      <xdr:colOff>88900</xdr:colOff>
      <xdr:row>99</xdr:row>
      <xdr:rowOff>18388</xdr:rowOff>
    </xdr:to>
    <xdr:cxnSp macro="">
      <xdr:nvCxnSpPr>
        <xdr:cNvPr id="461" name="直線コネクタ 460"/>
        <xdr:cNvCxnSpPr/>
      </xdr:nvCxnSpPr>
      <xdr:spPr>
        <a:xfrm>
          <a:off x="10388600" y="1699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52669</xdr:rowOff>
    </xdr:from>
    <xdr:ext cx="599010" cy="259045"/>
    <xdr:sp macro="" textlink="">
      <xdr:nvSpPr>
        <xdr:cNvPr id="462" name="土木費最大値テキスト"/>
        <xdr:cNvSpPr txBox="1"/>
      </xdr:nvSpPr>
      <xdr:spPr>
        <a:xfrm>
          <a:off x="10528300" y="165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105992</xdr:rowOff>
    </xdr:from>
    <xdr:to>
      <xdr:col>55</xdr:col>
      <xdr:colOff>88900</xdr:colOff>
      <xdr:row>97</xdr:row>
      <xdr:rowOff>105992</xdr:rowOff>
    </xdr:to>
    <xdr:cxnSp macro="">
      <xdr:nvCxnSpPr>
        <xdr:cNvPr id="463" name="直線コネクタ 462"/>
        <xdr:cNvCxnSpPr/>
      </xdr:nvCxnSpPr>
      <xdr:spPr>
        <a:xfrm>
          <a:off x="10388600" y="16736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91720</xdr:rowOff>
    </xdr:from>
    <xdr:to>
      <xdr:col>55</xdr:col>
      <xdr:colOff>0</xdr:colOff>
      <xdr:row>97</xdr:row>
      <xdr:rowOff>105992</xdr:rowOff>
    </xdr:to>
    <xdr:cxnSp macro="">
      <xdr:nvCxnSpPr>
        <xdr:cNvPr id="464" name="直線コネクタ 463"/>
        <xdr:cNvCxnSpPr/>
      </xdr:nvCxnSpPr>
      <xdr:spPr>
        <a:xfrm>
          <a:off x="9639300" y="16036570"/>
          <a:ext cx="838200" cy="7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51221</xdr:rowOff>
    </xdr:from>
    <xdr:ext cx="534377" cy="259045"/>
    <xdr:sp macro="" textlink="">
      <xdr:nvSpPr>
        <xdr:cNvPr id="465" name="土木費平均値テキスト"/>
        <xdr:cNvSpPr txBox="1"/>
      </xdr:nvSpPr>
      <xdr:spPr>
        <a:xfrm>
          <a:off x="10528300" y="16853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72794</xdr:rowOff>
    </xdr:from>
    <xdr:to>
      <xdr:col>55</xdr:col>
      <xdr:colOff>50800</xdr:colOff>
      <xdr:row>99</xdr:row>
      <xdr:rowOff>2944</xdr:rowOff>
    </xdr:to>
    <xdr:sp macro="" textlink="">
      <xdr:nvSpPr>
        <xdr:cNvPr id="466" name="フローチャート: 判断 465"/>
        <xdr:cNvSpPr/>
      </xdr:nvSpPr>
      <xdr:spPr>
        <a:xfrm>
          <a:off x="10426700" y="1687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50988</xdr:rowOff>
    </xdr:from>
    <xdr:to>
      <xdr:col>50</xdr:col>
      <xdr:colOff>114300</xdr:colOff>
      <xdr:row>93</xdr:row>
      <xdr:rowOff>91720</xdr:rowOff>
    </xdr:to>
    <xdr:cxnSp macro="">
      <xdr:nvCxnSpPr>
        <xdr:cNvPr id="467" name="直線コネクタ 466"/>
        <xdr:cNvCxnSpPr/>
      </xdr:nvCxnSpPr>
      <xdr:spPr>
        <a:xfrm>
          <a:off x="8750300" y="15824388"/>
          <a:ext cx="889000" cy="2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74417</xdr:rowOff>
    </xdr:from>
    <xdr:to>
      <xdr:col>50</xdr:col>
      <xdr:colOff>165100</xdr:colOff>
      <xdr:row>99</xdr:row>
      <xdr:rowOff>4567</xdr:rowOff>
    </xdr:to>
    <xdr:sp macro="" textlink="">
      <xdr:nvSpPr>
        <xdr:cNvPr id="468" name="フローチャート: 判断 467"/>
        <xdr:cNvSpPr/>
      </xdr:nvSpPr>
      <xdr:spPr>
        <a:xfrm>
          <a:off x="9588500" y="1687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167144</xdr:rowOff>
    </xdr:from>
    <xdr:ext cx="534377" cy="259045"/>
    <xdr:sp macro="" textlink="">
      <xdr:nvSpPr>
        <xdr:cNvPr id="469" name="テキスト ボックス 468"/>
        <xdr:cNvSpPr txBox="1"/>
      </xdr:nvSpPr>
      <xdr:spPr>
        <a:xfrm>
          <a:off x="9372111" y="169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21188</xdr:rowOff>
    </xdr:from>
    <xdr:to>
      <xdr:col>45</xdr:col>
      <xdr:colOff>177800</xdr:colOff>
      <xdr:row>92</xdr:row>
      <xdr:rowOff>50988</xdr:rowOff>
    </xdr:to>
    <xdr:cxnSp macro="">
      <xdr:nvCxnSpPr>
        <xdr:cNvPr id="470" name="直線コネクタ 469"/>
        <xdr:cNvCxnSpPr/>
      </xdr:nvCxnSpPr>
      <xdr:spPr>
        <a:xfrm>
          <a:off x="7861300" y="15623138"/>
          <a:ext cx="889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76687</xdr:rowOff>
    </xdr:from>
    <xdr:to>
      <xdr:col>46</xdr:col>
      <xdr:colOff>38100</xdr:colOff>
      <xdr:row>99</xdr:row>
      <xdr:rowOff>6837</xdr:rowOff>
    </xdr:to>
    <xdr:sp macro="" textlink="">
      <xdr:nvSpPr>
        <xdr:cNvPr id="471" name="フローチャート: 判断 470"/>
        <xdr:cNvSpPr/>
      </xdr:nvSpPr>
      <xdr:spPr>
        <a:xfrm>
          <a:off x="8699500" y="168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169414</xdr:rowOff>
    </xdr:from>
    <xdr:ext cx="534377" cy="259045"/>
    <xdr:sp macro="" textlink="">
      <xdr:nvSpPr>
        <xdr:cNvPr id="472" name="テキスト ボックス 471"/>
        <xdr:cNvSpPr txBox="1"/>
      </xdr:nvSpPr>
      <xdr:spPr>
        <a:xfrm>
          <a:off x="8483111" y="169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72051</xdr:rowOff>
    </xdr:from>
    <xdr:to>
      <xdr:col>41</xdr:col>
      <xdr:colOff>50800</xdr:colOff>
      <xdr:row>91</xdr:row>
      <xdr:rowOff>21188</xdr:rowOff>
    </xdr:to>
    <xdr:cxnSp macro="">
      <xdr:nvCxnSpPr>
        <xdr:cNvPr id="473" name="直線コネクタ 472"/>
        <xdr:cNvCxnSpPr/>
      </xdr:nvCxnSpPr>
      <xdr:spPr>
        <a:xfrm>
          <a:off x="6972300" y="1550255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79279</xdr:rowOff>
    </xdr:from>
    <xdr:to>
      <xdr:col>41</xdr:col>
      <xdr:colOff>101600</xdr:colOff>
      <xdr:row>99</xdr:row>
      <xdr:rowOff>9429</xdr:rowOff>
    </xdr:to>
    <xdr:sp macro="" textlink="">
      <xdr:nvSpPr>
        <xdr:cNvPr id="474" name="フローチャート: 判断 473"/>
        <xdr:cNvSpPr/>
      </xdr:nvSpPr>
      <xdr:spPr>
        <a:xfrm>
          <a:off x="78105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556</xdr:rowOff>
    </xdr:from>
    <xdr:ext cx="534377" cy="259045"/>
    <xdr:sp macro="" textlink="">
      <xdr:nvSpPr>
        <xdr:cNvPr id="475" name="テキスト ボックス 474"/>
        <xdr:cNvSpPr txBox="1"/>
      </xdr:nvSpPr>
      <xdr:spPr>
        <a:xfrm>
          <a:off x="7594111" y="169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24507</xdr:rowOff>
    </xdr:from>
    <xdr:to>
      <xdr:col>36</xdr:col>
      <xdr:colOff>165100</xdr:colOff>
      <xdr:row>98</xdr:row>
      <xdr:rowOff>126107</xdr:rowOff>
    </xdr:to>
    <xdr:sp macro="" textlink="">
      <xdr:nvSpPr>
        <xdr:cNvPr id="476" name="フローチャート: 判断 475"/>
        <xdr:cNvSpPr/>
      </xdr:nvSpPr>
      <xdr:spPr>
        <a:xfrm>
          <a:off x="6921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117234</xdr:rowOff>
    </xdr:from>
    <xdr:ext cx="534377" cy="259045"/>
    <xdr:sp macro="" textlink="">
      <xdr:nvSpPr>
        <xdr:cNvPr id="477" name="テキスト ボックス 476"/>
        <xdr:cNvSpPr txBox="1"/>
      </xdr:nvSpPr>
      <xdr:spPr>
        <a:xfrm>
          <a:off x="6705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55192</xdr:rowOff>
    </xdr:from>
    <xdr:to>
      <xdr:col>55</xdr:col>
      <xdr:colOff>50800</xdr:colOff>
      <xdr:row>97</xdr:row>
      <xdr:rowOff>156792</xdr:rowOff>
    </xdr:to>
    <xdr:sp macro="" textlink="">
      <xdr:nvSpPr>
        <xdr:cNvPr id="483" name="楕円 482"/>
        <xdr:cNvSpPr/>
      </xdr:nvSpPr>
      <xdr:spPr>
        <a:xfrm>
          <a:off x="10426700" y="166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8219</xdr:rowOff>
    </xdr:from>
    <xdr:ext cx="599010" cy="259045"/>
    <xdr:sp macro="" textlink="">
      <xdr:nvSpPr>
        <xdr:cNvPr id="484" name="土木費該当値テキスト"/>
        <xdr:cNvSpPr txBox="1"/>
      </xdr:nvSpPr>
      <xdr:spPr>
        <a:xfrm>
          <a:off x="10528300" y="1663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40920</xdr:rowOff>
    </xdr:from>
    <xdr:to>
      <xdr:col>50</xdr:col>
      <xdr:colOff>165100</xdr:colOff>
      <xdr:row>93</xdr:row>
      <xdr:rowOff>142520</xdr:rowOff>
    </xdr:to>
    <xdr:sp macro="" textlink="">
      <xdr:nvSpPr>
        <xdr:cNvPr id="485" name="楕円 484"/>
        <xdr:cNvSpPr/>
      </xdr:nvSpPr>
      <xdr:spPr>
        <a:xfrm>
          <a:off x="9588500" y="15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159047</xdr:rowOff>
    </xdr:from>
    <xdr:ext cx="599010" cy="259045"/>
    <xdr:sp macro="" textlink="">
      <xdr:nvSpPr>
        <xdr:cNvPr id="486" name="テキスト ボックス 485"/>
        <xdr:cNvSpPr txBox="1"/>
      </xdr:nvSpPr>
      <xdr:spPr>
        <a:xfrm>
          <a:off x="9339795" y="1576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188</xdr:rowOff>
    </xdr:from>
    <xdr:to>
      <xdr:col>46</xdr:col>
      <xdr:colOff>38100</xdr:colOff>
      <xdr:row>92</xdr:row>
      <xdr:rowOff>101788</xdr:rowOff>
    </xdr:to>
    <xdr:sp macro="" textlink="">
      <xdr:nvSpPr>
        <xdr:cNvPr id="487" name="楕円 486"/>
        <xdr:cNvSpPr/>
      </xdr:nvSpPr>
      <xdr:spPr>
        <a:xfrm>
          <a:off x="8699500" y="15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118315</xdr:rowOff>
    </xdr:from>
    <xdr:ext cx="599010" cy="259045"/>
    <xdr:sp macro="" textlink="">
      <xdr:nvSpPr>
        <xdr:cNvPr id="488" name="テキスト ボックス 487"/>
        <xdr:cNvSpPr txBox="1"/>
      </xdr:nvSpPr>
      <xdr:spPr>
        <a:xfrm>
          <a:off x="8450795" y="155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141838</xdr:rowOff>
    </xdr:from>
    <xdr:to>
      <xdr:col>41</xdr:col>
      <xdr:colOff>101600</xdr:colOff>
      <xdr:row>91</xdr:row>
      <xdr:rowOff>71988</xdr:rowOff>
    </xdr:to>
    <xdr:sp macro="" textlink="">
      <xdr:nvSpPr>
        <xdr:cNvPr id="489" name="楕円 488"/>
        <xdr:cNvSpPr/>
      </xdr:nvSpPr>
      <xdr:spPr>
        <a:xfrm>
          <a:off x="7810500" y="15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88515</xdr:rowOff>
    </xdr:from>
    <xdr:ext cx="599010" cy="259045"/>
    <xdr:sp macro="" textlink="">
      <xdr:nvSpPr>
        <xdr:cNvPr id="490" name="テキスト ボックス 489"/>
        <xdr:cNvSpPr txBox="1"/>
      </xdr:nvSpPr>
      <xdr:spPr>
        <a:xfrm>
          <a:off x="7561795" y="1534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21251</xdr:rowOff>
    </xdr:from>
    <xdr:to>
      <xdr:col>36</xdr:col>
      <xdr:colOff>165100</xdr:colOff>
      <xdr:row>90</xdr:row>
      <xdr:rowOff>122851</xdr:rowOff>
    </xdr:to>
    <xdr:sp macro="" textlink="">
      <xdr:nvSpPr>
        <xdr:cNvPr id="491" name="楕円 490"/>
        <xdr:cNvSpPr/>
      </xdr:nvSpPr>
      <xdr:spPr>
        <a:xfrm>
          <a:off x="6921500" y="15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139378</xdr:rowOff>
    </xdr:from>
    <xdr:ext cx="599010" cy="259045"/>
    <xdr:sp macro="" textlink="">
      <xdr:nvSpPr>
        <xdr:cNvPr id="492" name="テキスト ボックス 491"/>
        <xdr:cNvSpPr txBox="1"/>
      </xdr:nvSpPr>
      <xdr:spPr>
        <a:xfrm>
          <a:off x="6672795" y="152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85369</xdr:rowOff>
    </xdr:from>
    <xdr:to>
      <xdr:col>85</xdr:col>
      <xdr:colOff>127000</xdr:colOff>
      <xdr:row>32</xdr:row>
      <xdr:rowOff>91389</xdr:rowOff>
    </xdr:to>
    <xdr:cxnSp macro="">
      <xdr:nvCxnSpPr>
        <xdr:cNvPr id="522" name="直線コネクタ 521"/>
        <xdr:cNvCxnSpPr/>
      </xdr:nvCxnSpPr>
      <xdr:spPr>
        <a:xfrm flipV="1">
          <a:off x="15481300" y="5228869"/>
          <a:ext cx="838200" cy="3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28067</xdr:rowOff>
    </xdr:from>
    <xdr:to>
      <xdr:col>81</xdr:col>
      <xdr:colOff>50800</xdr:colOff>
      <xdr:row>32</xdr:row>
      <xdr:rowOff>91389</xdr:rowOff>
    </xdr:to>
    <xdr:cxnSp macro="">
      <xdr:nvCxnSpPr>
        <xdr:cNvPr id="525" name="直線コネクタ 524"/>
        <xdr:cNvCxnSpPr/>
      </xdr:nvCxnSpPr>
      <xdr:spPr>
        <a:xfrm>
          <a:off x="14592300" y="5343017"/>
          <a:ext cx="8890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28067</xdr:rowOff>
    </xdr:from>
    <xdr:to>
      <xdr:col>76</xdr:col>
      <xdr:colOff>114300</xdr:colOff>
      <xdr:row>32</xdr:row>
      <xdr:rowOff>100000</xdr:rowOff>
    </xdr:to>
    <xdr:cxnSp macro="">
      <xdr:nvCxnSpPr>
        <xdr:cNvPr id="528" name="直線コネクタ 527"/>
        <xdr:cNvCxnSpPr/>
      </xdr:nvCxnSpPr>
      <xdr:spPr>
        <a:xfrm flipV="1">
          <a:off x="13703300" y="5343017"/>
          <a:ext cx="889000" cy="2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37516</xdr:rowOff>
    </xdr:from>
    <xdr:to>
      <xdr:col>71</xdr:col>
      <xdr:colOff>177800</xdr:colOff>
      <xdr:row>32</xdr:row>
      <xdr:rowOff>100000</xdr:rowOff>
    </xdr:to>
    <xdr:cxnSp macro="">
      <xdr:nvCxnSpPr>
        <xdr:cNvPr id="531" name="直線コネクタ 530"/>
        <xdr:cNvCxnSpPr/>
      </xdr:nvCxnSpPr>
      <xdr:spPr>
        <a:xfrm>
          <a:off x="12814300" y="5352466"/>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5" name="テキスト ボックス 534"/>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34569</xdr:rowOff>
    </xdr:from>
    <xdr:to>
      <xdr:col>85</xdr:col>
      <xdr:colOff>177800</xdr:colOff>
      <xdr:row>30</xdr:row>
      <xdr:rowOff>136169</xdr:rowOff>
    </xdr:to>
    <xdr:sp macro="" textlink="">
      <xdr:nvSpPr>
        <xdr:cNvPr id="541" name="楕円 540"/>
        <xdr:cNvSpPr/>
      </xdr:nvSpPr>
      <xdr:spPr>
        <a:xfrm>
          <a:off x="16268700" y="5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159046</xdr:rowOff>
    </xdr:from>
    <xdr:ext cx="534377" cy="259045"/>
    <xdr:sp macro="" textlink="">
      <xdr:nvSpPr>
        <xdr:cNvPr id="542" name="消防費該当値テキスト"/>
        <xdr:cNvSpPr txBox="1"/>
      </xdr:nvSpPr>
      <xdr:spPr>
        <a:xfrm>
          <a:off x="16370300" y="51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40589</xdr:rowOff>
    </xdr:from>
    <xdr:to>
      <xdr:col>81</xdr:col>
      <xdr:colOff>101600</xdr:colOff>
      <xdr:row>32</xdr:row>
      <xdr:rowOff>142189</xdr:rowOff>
    </xdr:to>
    <xdr:sp macro="" textlink="">
      <xdr:nvSpPr>
        <xdr:cNvPr id="543" name="楕円 542"/>
        <xdr:cNvSpPr/>
      </xdr:nvSpPr>
      <xdr:spPr>
        <a:xfrm>
          <a:off x="15430500" y="55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158716</xdr:rowOff>
    </xdr:from>
    <xdr:ext cx="534377" cy="259045"/>
    <xdr:sp macro="" textlink="">
      <xdr:nvSpPr>
        <xdr:cNvPr id="544" name="テキスト ボックス 543"/>
        <xdr:cNvSpPr txBox="1"/>
      </xdr:nvSpPr>
      <xdr:spPr>
        <a:xfrm>
          <a:off x="15214111" y="53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148717</xdr:rowOff>
    </xdr:from>
    <xdr:to>
      <xdr:col>76</xdr:col>
      <xdr:colOff>165100</xdr:colOff>
      <xdr:row>31</xdr:row>
      <xdr:rowOff>78867</xdr:rowOff>
    </xdr:to>
    <xdr:sp macro="" textlink="">
      <xdr:nvSpPr>
        <xdr:cNvPr id="545" name="楕円 544"/>
        <xdr:cNvSpPr/>
      </xdr:nvSpPr>
      <xdr:spPr>
        <a:xfrm>
          <a:off x="14541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95394</xdr:rowOff>
    </xdr:from>
    <xdr:ext cx="534377" cy="259045"/>
    <xdr:sp macro="" textlink="">
      <xdr:nvSpPr>
        <xdr:cNvPr id="546" name="テキスト ボックス 545"/>
        <xdr:cNvSpPr txBox="1"/>
      </xdr:nvSpPr>
      <xdr:spPr>
        <a:xfrm>
          <a:off x="14325111" y="50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49200</xdr:rowOff>
    </xdr:from>
    <xdr:to>
      <xdr:col>72</xdr:col>
      <xdr:colOff>38100</xdr:colOff>
      <xdr:row>32</xdr:row>
      <xdr:rowOff>150800</xdr:rowOff>
    </xdr:to>
    <xdr:sp macro="" textlink="">
      <xdr:nvSpPr>
        <xdr:cNvPr id="547" name="楕円 546"/>
        <xdr:cNvSpPr/>
      </xdr:nvSpPr>
      <xdr:spPr>
        <a:xfrm>
          <a:off x="13652500" y="55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167327</xdr:rowOff>
    </xdr:from>
    <xdr:ext cx="534377" cy="259045"/>
    <xdr:sp macro="" textlink="">
      <xdr:nvSpPr>
        <xdr:cNvPr id="548" name="テキスト ボックス 547"/>
        <xdr:cNvSpPr txBox="1"/>
      </xdr:nvSpPr>
      <xdr:spPr>
        <a:xfrm>
          <a:off x="13436111" y="5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158166</xdr:rowOff>
    </xdr:from>
    <xdr:to>
      <xdr:col>67</xdr:col>
      <xdr:colOff>101600</xdr:colOff>
      <xdr:row>31</xdr:row>
      <xdr:rowOff>88316</xdr:rowOff>
    </xdr:to>
    <xdr:sp macro="" textlink="">
      <xdr:nvSpPr>
        <xdr:cNvPr id="549" name="楕円 548"/>
        <xdr:cNvSpPr/>
      </xdr:nvSpPr>
      <xdr:spPr>
        <a:xfrm>
          <a:off x="12763500" y="53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104843</xdr:rowOff>
    </xdr:from>
    <xdr:ext cx="534377" cy="259045"/>
    <xdr:sp macro="" textlink="">
      <xdr:nvSpPr>
        <xdr:cNvPr id="550" name="テキスト ボックス 549"/>
        <xdr:cNvSpPr txBox="1"/>
      </xdr:nvSpPr>
      <xdr:spPr>
        <a:xfrm>
          <a:off x="12547111" y="50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83373</xdr:rowOff>
    </xdr:from>
    <xdr:to>
      <xdr:col>85</xdr:col>
      <xdr:colOff>127000</xdr:colOff>
      <xdr:row>56</xdr:row>
      <xdr:rowOff>82390</xdr:rowOff>
    </xdr:to>
    <xdr:cxnSp macro="">
      <xdr:nvCxnSpPr>
        <xdr:cNvPr id="578" name="直線コネクタ 577"/>
        <xdr:cNvCxnSpPr/>
      </xdr:nvCxnSpPr>
      <xdr:spPr>
        <a:xfrm flipV="1">
          <a:off x="15481300" y="9341673"/>
          <a:ext cx="838200" cy="3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149575</xdr:rowOff>
    </xdr:from>
    <xdr:to>
      <xdr:col>81</xdr:col>
      <xdr:colOff>50800</xdr:colOff>
      <xdr:row>56</xdr:row>
      <xdr:rowOff>82390</xdr:rowOff>
    </xdr:to>
    <xdr:cxnSp macro="">
      <xdr:nvCxnSpPr>
        <xdr:cNvPr id="581" name="直線コネクタ 580"/>
        <xdr:cNvCxnSpPr/>
      </xdr:nvCxnSpPr>
      <xdr:spPr>
        <a:xfrm>
          <a:off x="14592300" y="9579325"/>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77292</xdr:rowOff>
    </xdr:from>
    <xdr:to>
      <xdr:col>76</xdr:col>
      <xdr:colOff>114300</xdr:colOff>
      <xdr:row>55</xdr:row>
      <xdr:rowOff>149575</xdr:rowOff>
    </xdr:to>
    <xdr:cxnSp macro="">
      <xdr:nvCxnSpPr>
        <xdr:cNvPr id="584" name="直線コネクタ 583"/>
        <xdr:cNvCxnSpPr/>
      </xdr:nvCxnSpPr>
      <xdr:spPr>
        <a:xfrm>
          <a:off x="13703300" y="8649792"/>
          <a:ext cx="889000" cy="9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77292</xdr:rowOff>
    </xdr:from>
    <xdr:to>
      <xdr:col>71</xdr:col>
      <xdr:colOff>177800</xdr:colOff>
      <xdr:row>53</xdr:row>
      <xdr:rowOff>7729</xdr:rowOff>
    </xdr:to>
    <xdr:cxnSp macro="">
      <xdr:nvCxnSpPr>
        <xdr:cNvPr id="587" name="直線コネクタ 586"/>
        <xdr:cNvCxnSpPr/>
      </xdr:nvCxnSpPr>
      <xdr:spPr>
        <a:xfrm flipV="1">
          <a:off x="12814300" y="8649792"/>
          <a:ext cx="889000" cy="4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32573</xdr:rowOff>
    </xdr:from>
    <xdr:to>
      <xdr:col>85</xdr:col>
      <xdr:colOff>177800</xdr:colOff>
      <xdr:row>54</xdr:row>
      <xdr:rowOff>134173</xdr:rowOff>
    </xdr:to>
    <xdr:sp macro="" textlink="">
      <xdr:nvSpPr>
        <xdr:cNvPr id="597" name="楕円 596"/>
        <xdr:cNvSpPr/>
      </xdr:nvSpPr>
      <xdr:spPr>
        <a:xfrm>
          <a:off x="16268700" y="92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55450</xdr:rowOff>
    </xdr:from>
    <xdr:ext cx="534377" cy="259045"/>
    <xdr:sp macro="" textlink="">
      <xdr:nvSpPr>
        <xdr:cNvPr id="598" name="教育費該当値テキスト"/>
        <xdr:cNvSpPr txBox="1"/>
      </xdr:nvSpPr>
      <xdr:spPr>
        <a:xfrm>
          <a:off x="16370300" y="9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31590</xdr:rowOff>
    </xdr:from>
    <xdr:to>
      <xdr:col>81</xdr:col>
      <xdr:colOff>101600</xdr:colOff>
      <xdr:row>56</xdr:row>
      <xdr:rowOff>133190</xdr:rowOff>
    </xdr:to>
    <xdr:sp macro="" textlink="">
      <xdr:nvSpPr>
        <xdr:cNvPr id="599" name="楕円 598"/>
        <xdr:cNvSpPr/>
      </xdr:nvSpPr>
      <xdr:spPr>
        <a:xfrm>
          <a:off x="15430500" y="9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149717</xdr:rowOff>
    </xdr:from>
    <xdr:ext cx="534377" cy="259045"/>
    <xdr:sp macro="" textlink="">
      <xdr:nvSpPr>
        <xdr:cNvPr id="600" name="テキスト ボックス 599"/>
        <xdr:cNvSpPr txBox="1"/>
      </xdr:nvSpPr>
      <xdr:spPr>
        <a:xfrm>
          <a:off x="15214111" y="94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98775</xdr:rowOff>
    </xdr:from>
    <xdr:to>
      <xdr:col>76</xdr:col>
      <xdr:colOff>165100</xdr:colOff>
      <xdr:row>56</xdr:row>
      <xdr:rowOff>28925</xdr:rowOff>
    </xdr:to>
    <xdr:sp macro="" textlink="">
      <xdr:nvSpPr>
        <xdr:cNvPr id="601" name="楕円 600"/>
        <xdr:cNvSpPr/>
      </xdr:nvSpPr>
      <xdr:spPr>
        <a:xfrm>
          <a:off x="14541500" y="95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45452</xdr:rowOff>
    </xdr:from>
    <xdr:ext cx="534377" cy="259045"/>
    <xdr:sp macro="" textlink="">
      <xdr:nvSpPr>
        <xdr:cNvPr id="602" name="テキスト ボックス 601"/>
        <xdr:cNvSpPr txBox="1"/>
      </xdr:nvSpPr>
      <xdr:spPr>
        <a:xfrm>
          <a:off x="14325111" y="93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26492</xdr:rowOff>
    </xdr:from>
    <xdr:to>
      <xdr:col>72</xdr:col>
      <xdr:colOff>38100</xdr:colOff>
      <xdr:row>50</xdr:row>
      <xdr:rowOff>128092</xdr:rowOff>
    </xdr:to>
    <xdr:sp macro="" textlink="">
      <xdr:nvSpPr>
        <xdr:cNvPr id="603" name="楕円 602"/>
        <xdr:cNvSpPr/>
      </xdr:nvSpPr>
      <xdr:spPr>
        <a:xfrm>
          <a:off x="13652500" y="85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144619</xdr:rowOff>
    </xdr:from>
    <xdr:ext cx="599010" cy="259045"/>
    <xdr:sp macro="" textlink="">
      <xdr:nvSpPr>
        <xdr:cNvPr id="604" name="テキスト ボックス 603"/>
        <xdr:cNvSpPr txBox="1"/>
      </xdr:nvSpPr>
      <xdr:spPr>
        <a:xfrm>
          <a:off x="13403795" y="837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128379</xdr:rowOff>
    </xdr:from>
    <xdr:to>
      <xdr:col>67</xdr:col>
      <xdr:colOff>101600</xdr:colOff>
      <xdr:row>53</xdr:row>
      <xdr:rowOff>58529</xdr:rowOff>
    </xdr:to>
    <xdr:sp macro="" textlink="">
      <xdr:nvSpPr>
        <xdr:cNvPr id="605" name="楕円 604"/>
        <xdr:cNvSpPr/>
      </xdr:nvSpPr>
      <xdr:spPr>
        <a:xfrm>
          <a:off x="12763500" y="90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75056</xdr:rowOff>
    </xdr:from>
    <xdr:ext cx="534377" cy="259045"/>
    <xdr:sp macro="" textlink="">
      <xdr:nvSpPr>
        <xdr:cNvPr id="606" name="テキスト ボックス 605"/>
        <xdr:cNvSpPr txBox="1"/>
      </xdr:nvSpPr>
      <xdr:spPr>
        <a:xfrm>
          <a:off x="12547111" y="88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19619</xdr:rowOff>
    </xdr:from>
    <xdr:to>
      <xdr:col>85</xdr:col>
      <xdr:colOff>126364</xdr:colOff>
      <xdr:row>79</xdr:row>
      <xdr:rowOff>98879</xdr:rowOff>
    </xdr:to>
    <xdr:cxnSp macro="">
      <xdr:nvCxnSpPr>
        <xdr:cNvPr id="632" name="直線コネクタ 631"/>
        <xdr:cNvCxnSpPr/>
      </xdr:nvCxnSpPr>
      <xdr:spPr>
        <a:xfrm flipV="1">
          <a:off x="16317595" y="13564169"/>
          <a:ext cx="1269" cy="79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4397</xdr:rowOff>
    </xdr:from>
    <xdr:ext cx="249299" cy="259045"/>
    <xdr:sp macro="" textlink="">
      <xdr:nvSpPr>
        <xdr:cNvPr id="633" name="災害復旧費最小値テキスト"/>
        <xdr:cNvSpPr txBox="1"/>
      </xdr:nvSpPr>
      <xdr:spPr>
        <a:xfrm>
          <a:off x="16370300" y="13720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137746</xdr:rowOff>
    </xdr:from>
    <xdr:ext cx="469744" cy="259045"/>
    <xdr:sp macro="" textlink="">
      <xdr:nvSpPr>
        <xdr:cNvPr id="635" name="災害復旧費最大値テキスト"/>
        <xdr:cNvSpPr txBox="1"/>
      </xdr:nvSpPr>
      <xdr:spPr>
        <a:xfrm>
          <a:off x="16370300" y="133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19619</xdr:rowOff>
    </xdr:from>
    <xdr:to>
      <xdr:col>86</xdr:col>
      <xdr:colOff>25400</xdr:colOff>
      <xdr:row>79</xdr:row>
      <xdr:rowOff>19619</xdr:rowOff>
    </xdr:to>
    <xdr:cxnSp macro="">
      <xdr:nvCxnSpPr>
        <xdr:cNvPr id="636" name="直線コネクタ 635"/>
        <xdr:cNvCxnSpPr/>
      </xdr:nvCxnSpPr>
      <xdr:spPr>
        <a:xfrm>
          <a:off x="16230600" y="1356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54454</xdr:rowOff>
    </xdr:from>
    <xdr:to>
      <xdr:col>85</xdr:col>
      <xdr:colOff>127000</xdr:colOff>
      <xdr:row>79</xdr:row>
      <xdr:rowOff>75234</xdr:rowOff>
    </xdr:to>
    <xdr:cxnSp macro="">
      <xdr:nvCxnSpPr>
        <xdr:cNvPr id="637" name="直線コネクタ 636"/>
        <xdr:cNvCxnSpPr/>
      </xdr:nvCxnSpPr>
      <xdr:spPr>
        <a:xfrm>
          <a:off x="15481300" y="13427554"/>
          <a:ext cx="838200" cy="1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48846</xdr:rowOff>
    </xdr:from>
    <xdr:ext cx="469744" cy="259045"/>
    <xdr:sp macro="" textlink="">
      <xdr:nvSpPr>
        <xdr:cNvPr id="638" name="災害復旧費平均値テキスト"/>
        <xdr:cNvSpPr txBox="1"/>
      </xdr:nvSpPr>
      <xdr:spPr>
        <a:xfrm>
          <a:off x="16370300" y="13593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30432</xdr:rowOff>
    </xdr:from>
    <xdr:to>
      <xdr:col>85</xdr:col>
      <xdr:colOff>177800</xdr:colOff>
      <xdr:row>79</xdr:row>
      <xdr:rowOff>132032</xdr:rowOff>
    </xdr:to>
    <xdr:sp macro="" textlink="">
      <xdr:nvSpPr>
        <xdr:cNvPr id="639" name="フローチャート: 判断 638"/>
        <xdr:cNvSpPr/>
      </xdr:nvSpPr>
      <xdr:spPr>
        <a:xfrm>
          <a:off x="16268700" y="1357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152381</xdr:rowOff>
    </xdr:from>
    <xdr:to>
      <xdr:col>81</xdr:col>
      <xdr:colOff>50800</xdr:colOff>
      <xdr:row>78</xdr:row>
      <xdr:rowOff>54454</xdr:rowOff>
    </xdr:to>
    <xdr:cxnSp macro="">
      <xdr:nvCxnSpPr>
        <xdr:cNvPr id="640" name="直線コネクタ 639"/>
        <xdr:cNvCxnSpPr/>
      </xdr:nvCxnSpPr>
      <xdr:spPr>
        <a:xfrm>
          <a:off x="14592300" y="13182581"/>
          <a:ext cx="889000" cy="2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29693</xdr:rowOff>
    </xdr:from>
    <xdr:to>
      <xdr:col>81</xdr:col>
      <xdr:colOff>101600</xdr:colOff>
      <xdr:row>79</xdr:row>
      <xdr:rowOff>131293</xdr:rowOff>
    </xdr:to>
    <xdr:sp macro="" textlink="">
      <xdr:nvSpPr>
        <xdr:cNvPr id="641" name="フローチャート: 判断 640"/>
        <xdr:cNvSpPr/>
      </xdr:nvSpPr>
      <xdr:spPr>
        <a:xfrm>
          <a:off x="15430500" y="13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122420</xdr:rowOff>
    </xdr:from>
    <xdr:ext cx="469744" cy="259045"/>
    <xdr:sp macro="" textlink="">
      <xdr:nvSpPr>
        <xdr:cNvPr id="642" name="テキスト ボックス 641"/>
        <xdr:cNvSpPr txBox="1"/>
      </xdr:nvSpPr>
      <xdr:spPr>
        <a:xfrm>
          <a:off x="15246428" y="136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60016</xdr:rowOff>
    </xdr:from>
    <xdr:to>
      <xdr:col>76</xdr:col>
      <xdr:colOff>114300</xdr:colOff>
      <xdr:row>76</xdr:row>
      <xdr:rowOff>152381</xdr:rowOff>
    </xdr:to>
    <xdr:cxnSp macro="">
      <xdr:nvCxnSpPr>
        <xdr:cNvPr id="643" name="直線コネクタ 642"/>
        <xdr:cNvCxnSpPr/>
      </xdr:nvCxnSpPr>
      <xdr:spPr>
        <a:xfrm>
          <a:off x="13703300" y="12404416"/>
          <a:ext cx="889000" cy="7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40295</xdr:rowOff>
    </xdr:from>
    <xdr:to>
      <xdr:col>76</xdr:col>
      <xdr:colOff>165100</xdr:colOff>
      <xdr:row>79</xdr:row>
      <xdr:rowOff>141895</xdr:rowOff>
    </xdr:to>
    <xdr:sp macro="" textlink="">
      <xdr:nvSpPr>
        <xdr:cNvPr id="644" name="フローチャート: 判断 643"/>
        <xdr:cNvSpPr/>
      </xdr:nvSpPr>
      <xdr:spPr>
        <a:xfrm>
          <a:off x="14541500" y="1358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133022</xdr:rowOff>
    </xdr:from>
    <xdr:ext cx="378565" cy="259045"/>
    <xdr:sp macro="" textlink="">
      <xdr:nvSpPr>
        <xdr:cNvPr id="645" name="テキスト ボックス 644"/>
        <xdr:cNvSpPr txBox="1"/>
      </xdr:nvSpPr>
      <xdr:spPr>
        <a:xfrm>
          <a:off x="14403017" y="1367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122675</xdr:rowOff>
    </xdr:from>
    <xdr:to>
      <xdr:col>71</xdr:col>
      <xdr:colOff>177800</xdr:colOff>
      <xdr:row>72</xdr:row>
      <xdr:rowOff>60016</xdr:rowOff>
    </xdr:to>
    <xdr:cxnSp macro="">
      <xdr:nvCxnSpPr>
        <xdr:cNvPr id="646" name="直線コネクタ 645"/>
        <xdr:cNvCxnSpPr/>
      </xdr:nvCxnSpPr>
      <xdr:spPr>
        <a:xfrm>
          <a:off x="12814300" y="12124175"/>
          <a:ext cx="8890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28865</xdr:rowOff>
    </xdr:from>
    <xdr:to>
      <xdr:col>72</xdr:col>
      <xdr:colOff>38100</xdr:colOff>
      <xdr:row>79</xdr:row>
      <xdr:rowOff>130465</xdr:rowOff>
    </xdr:to>
    <xdr:sp macro="" textlink="">
      <xdr:nvSpPr>
        <xdr:cNvPr id="647" name="フローチャート: 判断 646"/>
        <xdr:cNvSpPr/>
      </xdr:nvSpPr>
      <xdr:spPr>
        <a:xfrm>
          <a:off x="136525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121592</xdr:rowOff>
    </xdr:from>
    <xdr:ext cx="469744" cy="259045"/>
    <xdr:sp macro="" textlink="">
      <xdr:nvSpPr>
        <xdr:cNvPr id="648" name="テキスト ボックス 647"/>
        <xdr:cNvSpPr txBox="1"/>
      </xdr:nvSpPr>
      <xdr:spPr>
        <a:xfrm>
          <a:off x="13468428" y="1366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147236</xdr:rowOff>
    </xdr:from>
    <xdr:to>
      <xdr:col>67</xdr:col>
      <xdr:colOff>101600</xdr:colOff>
      <xdr:row>79</xdr:row>
      <xdr:rowOff>77386</xdr:rowOff>
    </xdr:to>
    <xdr:sp macro="" textlink="">
      <xdr:nvSpPr>
        <xdr:cNvPr id="649" name="フローチャート: 判断 648"/>
        <xdr:cNvSpPr/>
      </xdr:nvSpPr>
      <xdr:spPr>
        <a:xfrm>
          <a:off x="12763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68513</xdr:rowOff>
    </xdr:from>
    <xdr:ext cx="469744" cy="259045"/>
    <xdr:sp macro="" textlink="">
      <xdr:nvSpPr>
        <xdr:cNvPr id="650" name="テキスト ボックス 649"/>
        <xdr:cNvSpPr txBox="1"/>
      </xdr:nvSpPr>
      <xdr:spPr>
        <a:xfrm>
          <a:off x="12579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24434</xdr:rowOff>
    </xdr:from>
    <xdr:to>
      <xdr:col>85</xdr:col>
      <xdr:colOff>177800</xdr:colOff>
      <xdr:row>79</xdr:row>
      <xdr:rowOff>126034</xdr:rowOff>
    </xdr:to>
    <xdr:sp macro="" textlink="">
      <xdr:nvSpPr>
        <xdr:cNvPr id="656" name="楕円 655"/>
        <xdr:cNvSpPr/>
      </xdr:nvSpPr>
      <xdr:spPr>
        <a:xfrm>
          <a:off x="16268700" y="135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93296</xdr:rowOff>
    </xdr:from>
    <xdr:ext cx="469744" cy="259045"/>
    <xdr:sp macro="" textlink="">
      <xdr:nvSpPr>
        <xdr:cNvPr id="657" name="災害復旧費該当値テキスト"/>
        <xdr:cNvSpPr txBox="1"/>
      </xdr:nvSpPr>
      <xdr:spPr>
        <a:xfrm>
          <a:off x="16370300" y="134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3654</xdr:rowOff>
    </xdr:from>
    <xdr:to>
      <xdr:col>81</xdr:col>
      <xdr:colOff>101600</xdr:colOff>
      <xdr:row>78</xdr:row>
      <xdr:rowOff>105254</xdr:rowOff>
    </xdr:to>
    <xdr:sp macro="" textlink="">
      <xdr:nvSpPr>
        <xdr:cNvPr id="658" name="楕円 657"/>
        <xdr:cNvSpPr/>
      </xdr:nvSpPr>
      <xdr:spPr>
        <a:xfrm>
          <a:off x="15430500" y="133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121781</xdr:rowOff>
    </xdr:from>
    <xdr:ext cx="534377" cy="259045"/>
    <xdr:sp macro="" textlink="">
      <xdr:nvSpPr>
        <xdr:cNvPr id="659" name="テキスト ボックス 658"/>
        <xdr:cNvSpPr txBox="1"/>
      </xdr:nvSpPr>
      <xdr:spPr>
        <a:xfrm>
          <a:off x="15214111" y="131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101581</xdr:rowOff>
    </xdr:from>
    <xdr:to>
      <xdr:col>76</xdr:col>
      <xdr:colOff>165100</xdr:colOff>
      <xdr:row>77</xdr:row>
      <xdr:rowOff>31731</xdr:rowOff>
    </xdr:to>
    <xdr:sp macro="" textlink="">
      <xdr:nvSpPr>
        <xdr:cNvPr id="660" name="楕円 659"/>
        <xdr:cNvSpPr/>
      </xdr:nvSpPr>
      <xdr:spPr>
        <a:xfrm>
          <a:off x="145415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48259</xdr:rowOff>
    </xdr:from>
    <xdr:ext cx="534377" cy="259045"/>
    <xdr:sp macro="" textlink="">
      <xdr:nvSpPr>
        <xdr:cNvPr id="661" name="テキスト ボックス 660"/>
        <xdr:cNvSpPr txBox="1"/>
      </xdr:nvSpPr>
      <xdr:spPr>
        <a:xfrm>
          <a:off x="14325111" y="12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9216</xdr:rowOff>
    </xdr:from>
    <xdr:to>
      <xdr:col>72</xdr:col>
      <xdr:colOff>38100</xdr:colOff>
      <xdr:row>72</xdr:row>
      <xdr:rowOff>110816</xdr:rowOff>
    </xdr:to>
    <xdr:sp macro="" textlink="">
      <xdr:nvSpPr>
        <xdr:cNvPr id="662" name="楕円 661"/>
        <xdr:cNvSpPr/>
      </xdr:nvSpPr>
      <xdr:spPr>
        <a:xfrm>
          <a:off x="13652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127343</xdr:rowOff>
    </xdr:from>
    <xdr:ext cx="599010" cy="259045"/>
    <xdr:sp macro="" textlink="">
      <xdr:nvSpPr>
        <xdr:cNvPr id="663" name="テキスト ボックス 662"/>
        <xdr:cNvSpPr txBox="1"/>
      </xdr:nvSpPr>
      <xdr:spPr>
        <a:xfrm>
          <a:off x="13403795" y="1212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71875</xdr:rowOff>
    </xdr:from>
    <xdr:to>
      <xdr:col>67</xdr:col>
      <xdr:colOff>101600</xdr:colOff>
      <xdr:row>71</xdr:row>
      <xdr:rowOff>2025</xdr:rowOff>
    </xdr:to>
    <xdr:sp macro="" textlink="">
      <xdr:nvSpPr>
        <xdr:cNvPr id="664" name="楕円 663"/>
        <xdr:cNvSpPr/>
      </xdr:nvSpPr>
      <xdr:spPr>
        <a:xfrm>
          <a:off x="12763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18552</xdr:rowOff>
    </xdr:from>
    <xdr:ext cx="599010" cy="259045"/>
    <xdr:sp macro="" textlink="">
      <xdr:nvSpPr>
        <xdr:cNvPr id="665" name="テキスト ボックス 664"/>
        <xdr:cNvSpPr txBox="1"/>
      </xdr:nvSpPr>
      <xdr:spPr>
        <a:xfrm>
          <a:off x="12514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50808</xdr:rowOff>
    </xdr:from>
    <xdr:to>
      <xdr:col>85</xdr:col>
      <xdr:colOff>126364</xdr:colOff>
      <xdr:row>99</xdr:row>
      <xdr:rowOff>16625</xdr:rowOff>
    </xdr:to>
    <xdr:cxnSp macro="">
      <xdr:nvCxnSpPr>
        <xdr:cNvPr id="691" name="直線コネクタ 690"/>
        <xdr:cNvCxnSpPr/>
      </xdr:nvCxnSpPr>
      <xdr:spPr>
        <a:xfrm flipV="1">
          <a:off x="16317595" y="16338558"/>
          <a:ext cx="1269" cy="65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20452</xdr:rowOff>
    </xdr:from>
    <xdr:ext cx="469744" cy="259045"/>
    <xdr:sp macro="" textlink="">
      <xdr:nvSpPr>
        <xdr:cNvPr id="692" name="公債費最小値テキスト"/>
        <xdr:cNvSpPr txBox="1"/>
      </xdr:nvSpPr>
      <xdr:spPr>
        <a:xfrm>
          <a:off x="16370300" y="169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16625</xdr:rowOff>
    </xdr:from>
    <xdr:to>
      <xdr:col>86</xdr:col>
      <xdr:colOff>25400</xdr:colOff>
      <xdr:row>99</xdr:row>
      <xdr:rowOff>16625</xdr:rowOff>
    </xdr:to>
    <xdr:cxnSp macro="">
      <xdr:nvCxnSpPr>
        <xdr:cNvPr id="693" name="直線コネクタ 692"/>
        <xdr:cNvCxnSpPr/>
      </xdr:nvCxnSpPr>
      <xdr:spPr>
        <a:xfrm>
          <a:off x="16230600" y="1699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168935</xdr:rowOff>
    </xdr:from>
    <xdr:ext cx="534377" cy="259045"/>
    <xdr:sp macro="" textlink="">
      <xdr:nvSpPr>
        <xdr:cNvPr id="694" name="公債費最大値テキスト"/>
        <xdr:cNvSpPr txBox="1"/>
      </xdr:nvSpPr>
      <xdr:spPr>
        <a:xfrm>
          <a:off x="16370300" y="161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50808</xdr:rowOff>
    </xdr:from>
    <xdr:to>
      <xdr:col>86</xdr:col>
      <xdr:colOff>25400</xdr:colOff>
      <xdr:row>95</xdr:row>
      <xdr:rowOff>50808</xdr:rowOff>
    </xdr:to>
    <xdr:cxnSp macro="">
      <xdr:nvCxnSpPr>
        <xdr:cNvPr id="695" name="直線コネクタ 694"/>
        <xdr:cNvCxnSpPr/>
      </xdr:nvCxnSpPr>
      <xdr:spPr>
        <a:xfrm>
          <a:off x="16230600" y="1633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68235</xdr:rowOff>
    </xdr:from>
    <xdr:to>
      <xdr:col>85</xdr:col>
      <xdr:colOff>127000</xdr:colOff>
      <xdr:row>96</xdr:row>
      <xdr:rowOff>124972</xdr:rowOff>
    </xdr:to>
    <xdr:cxnSp macro="">
      <xdr:nvCxnSpPr>
        <xdr:cNvPr id="696" name="直線コネクタ 695"/>
        <xdr:cNvCxnSpPr/>
      </xdr:nvCxnSpPr>
      <xdr:spPr>
        <a:xfrm flipV="1">
          <a:off x="15481300" y="16527435"/>
          <a:ext cx="838200" cy="5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119415</xdr:rowOff>
    </xdr:from>
    <xdr:ext cx="534377" cy="259045"/>
    <xdr:sp macro="" textlink="">
      <xdr:nvSpPr>
        <xdr:cNvPr id="697" name="公債費平均値テキスト"/>
        <xdr:cNvSpPr txBox="1"/>
      </xdr:nvSpPr>
      <xdr:spPr>
        <a:xfrm>
          <a:off x="16370300" y="1657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140988</xdr:rowOff>
    </xdr:from>
    <xdr:to>
      <xdr:col>85</xdr:col>
      <xdr:colOff>177800</xdr:colOff>
      <xdr:row>97</xdr:row>
      <xdr:rowOff>71138</xdr:rowOff>
    </xdr:to>
    <xdr:sp macro="" textlink="">
      <xdr:nvSpPr>
        <xdr:cNvPr id="698" name="フローチャート: 判断 697"/>
        <xdr:cNvSpPr/>
      </xdr:nvSpPr>
      <xdr:spPr>
        <a:xfrm>
          <a:off x="16268700" y="1660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164748</xdr:rowOff>
    </xdr:from>
    <xdr:to>
      <xdr:col>81</xdr:col>
      <xdr:colOff>50800</xdr:colOff>
      <xdr:row>96</xdr:row>
      <xdr:rowOff>124972</xdr:rowOff>
    </xdr:to>
    <xdr:cxnSp macro="">
      <xdr:nvCxnSpPr>
        <xdr:cNvPr id="699" name="直線コネクタ 698"/>
        <xdr:cNvCxnSpPr/>
      </xdr:nvCxnSpPr>
      <xdr:spPr>
        <a:xfrm>
          <a:off x="14592300" y="15423798"/>
          <a:ext cx="889000" cy="11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140498</xdr:rowOff>
    </xdr:from>
    <xdr:to>
      <xdr:col>81</xdr:col>
      <xdr:colOff>101600</xdr:colOff>
      <xdr:row>97</xdr:row>
      <xdr:rowOff>70648</xdr:rowOff>
    </xdr:to>
    <xdr:sp macro="" textlink="">
      <xdr:nvSpPr>
        <xdr:cNvPr id="700" name="フローチャート: 判断 699"/>
        <xdr:cNvSpPr/>
      </xdr:nvSpPr>
      <xdr:spPr>
        <a:xfrm>
          <a:off x="15430500" y="1659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61775</xdr:rowOff>
    </xdr:from>
    <xdr:ext cx="534377" cy="259045"/>
    <xdr:sp macro="" textlink="">
      <xdr:nvSpPr>
        <xdr:cNvPr id="701" name="テキスト ボックス 700"/>
        <xdr:cNvSpPr txBox="1"/>
      </xdr:nvSpPr>
      <xdr:spPr>
        <a:xfrm>
          <a:off x="15214111" y="1669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164748</xdr:rowOff>
    </xdr:from>
    <xdr:to>
      <xdr:col>76</xdr:col>
      <xdr:colOff>114300</xdr:colOff>
      <xdr:row>96</xdr:row>
      <xdr:rowOff>169647</xdr:rowOff>
    </xdr:to>
    <xdr:cxnSp macro="">
      <xdr:nvCxnSpPr>
        <xdr:cNvPr id="702" name="直線コネクタ 701"/>
        <xdr:cNvCxnSpPr/>
      </xdr:nvCxnSpPr>
      <xdr:spPr>
        <a:xfrm flipV="1">
          <a:off x="13703300" y="15423798"/>
          <a:ext cx="8890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141021</xdr:rowOff>
    </xdr:from>
    <xdr:to>
      <xdr:col>76</xdr:col>
      <xdr:colOff>165100</xdr:colOff>
      <xdr:row>97</xdr:row>
      <xdr:rowOff>71171</xdr:rowOff>
    </xdr:to>
    <xdr:sp macro="" textlink="">
      <xdr:nvSpPr>
        <xdr:cNvPr id="703" name="フローチャート: 判断 702"/>
        <xdr:cNvSpPr/>
      </xdr:nvSpPr>
      <xdr:spPr>
        <a:xfrm>
          <a:off x="145415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62298</xdr:rowOff>
    </xdr:from>
    <xdr:ext cx="534377" cy="259045"/>
    <xdr:sp macro="" textlink="">
      <xdr:nvSpPr>
        <xdr:cNvPr id="704" name="テキスト ボックス 703"/>
        <xdr:cNvSpPr txBox="1"/>
      </xdr:nvSpPr>
      <xdr:spPr>
        <a:xfrm>
          <a:off x="14325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78631</xdr:rowOff>
    </xdr:from>
    <xdr:to>
      <xdr:col>71</xdr:col>
      <xdr:colOff>177800</xdr:colOff>
      <xdr:row>96</xdr:row>
      <xdr:rowOff>169647</xdr:rowOff>
    </xdr:to>
    <xdr:cxnSp macro="">
      <xdr:nvCxnSpPr>
        <xdr:cNvPr id="705" name="直線コネクタ 704"/>
        <xdr:cNvCxnSpPr/>
      </xdr:nvCxnSpPr>
      <xdr:spPr>
        <a:xfrm>
          <a:off x="12814300" y="16537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166101</xdr:rowOff>
    </xdr:from>
    <xdr:to>
      <xdr:col>72</xdr:col>
      <xdr:colOff>38100</xdr:colOff>
      <xdr:row>97</xdr:row>
      <xdr:rowOff>96251</xdr:rowOff>
    </xdr:to>
    <xdr:sp macro="" textlink="">
      <xdr:nvSpPr>
        <xdr:cNvPr id="706" name="フローチャート: 判断 705"/>
        <xdr:cNvSpPr/>
      </xdr:nvSpPr>
      <xdr:spPr>
        <a:xfrm>
          <a:off x="13652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87378</xdr:rowOff>
    </xdr:from>
    <xdr:ext cx="534377" cy="259045"/>
    <xdr:sp macro="" textlink="">
      <xdr:nvSpPr>
        <xdr:cNvPr id="707" name="テキスト ボックス 706"/>
        <xdr:cNvSpPr txBox="1"/>
      </xdr:nvSpPr>
      <xdr:spPr>
        <a:xfrm>
          <a:off x="13436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xdr:rowOff>
    </xdr:from>
    <xdr:to>
      <xdr:col>67</xdr:col>
      <xdr:colOff>101600</xdr:colOff>
      <xdr:row>97</xdr:row>
      <xdr:rowOff>102577</xdr:rowOff>
    </xdr:to>
    <xdr:sp macro="" textlink="">
      <xdr:nvSpPr>
        <xdr:cNvPr id="708" name="フローチャート: 判断 707"/>
        <xdr:cNvSpPr/>
      </xdr:nvSpPr>
      <xdr:spPr>
        <a:xfrm>
          <a:off x="12763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93704</xdr:rowOff>
    </xdr:from>
    <xdr:ext cx="534377" cy="259045"/>
    <xdr:sp macro="" textlink="">
      <xdr:nvSpPr>
        <xdr:cNvPr id="709" name="テキスト ボックス 708"/>
        <xdr:cNvSpPr txBox="1"/>
      </xdr:nvSpPr>
      <xdr:spPr>
        <a:xfrm>
          <a:off x="12547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17435</xdr:rowOff>
    </xdr:from>
    <xdr:to>
      <xdr:col>85</xdr:col>
      <xdr:colOff>177800</xdr:colOff>
      <xdr:row>96</xdr:row>
      <xdr:rowOff>119035</xdr:rowOff>
    </xdr:to>
    <xdr:sp macro="" textlink="">
      <xdr:nvSpPr>
        <xdr:cNvPr id="715" name="楕円 714"/>
        <xdr:cNvSpPr/>
      </xdr:nvSpPr>
      <xdr:spPr>
        <a:xfrm>
          <a:off x="16268700" y="164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40312</xdr:rowOff>
    </xdr:from>
    <xdr:ext cx="534377" cy="259045"/>
    <xdr:sp macro="" textlink="">
      <xdr:nvSpPr>
        <xdr:cNvPr id="716" name="公債費該当値テキスト"/>
        <xdr:cNvSpPr txBox="1"/>
      </xdr:nvSpPr>
      <xdr:spPr>
        <a:xfrm>
          <a:off x="16370300" y="163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74172</xdr:rowOff>
    </xdr:from>
    <xdr:to>
      <xdr:col>81</xdr:col>
      <xdr:colOff>101600</xdr:colOff>
      <xdr:row>97</xdr:row>
      <xdr:rowOff>4322</xdr:rowOff>
    </xdr:to>
    <xdr:sp macro="" textlink="">
      <xdr:nvSpPr>
        <xdr:cNvPr id="717" name="楕円 716"/>
        <xdr:cNvSpPr/>
      </xdr:nvSpPr>
      <xdr:spPr>
        <a:xfrm>
          <a:off x="15430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20849</xdr:rowOff>
    </xdr:from>
    <xdr:ext cx="534377" cy="259045"/>
    <xdr:sp macro="" textlink="">
      <xdr:nvSpPr>
        <xdr:cNvPr id="718" name="テキスト ボックス 717"/>
        <xdr:cNvSpPr txBox="1"/>
      </xdr:nvSpPr>
      <xdr:spPr>
        <a:xfrm>
          <a:off x="15214111" y="163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113948</xdr:rowOff>
    </xdr:from>
    <xdr:to>
      <xdr:col>76</xdr:col>
      <xdr:colOff>165100</xdr:colOff>
      <xdr:row>90</xdr:row>
      <xdr:rowOff>44098</xdr:rowOff>
    </xdr:to>
    <xdr:sp macro="" textlink="">
      <xdr:nvSpPr>
        <xdr:cNvPr id="719" name="楕円 718"/>
        <xdr:cNvSpPr/>
      </xdr:nvSpPr>
      <xdr:spPr>
        <a:xfrm>
          <a:off x="14541500" y="15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60625</xdr:rowOff>
    </xdr:from>
    <xdr:ext cx="599010" cy="259045"/>
    <xdr:sp macro="" textlink="">
      <xdr:nvSpPr>
        <xdr:cNvPr id="720" name="テキスト ボックス 719"/>
        <xdr:cNvSpPr txBox="1"/>
      </xdr:nvSpPr>
      <xdr:spPr>
        <a:xfrm>
          <a:off x="14292795" y="1514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118847</xdr:rowOff>
    </xdr:from>
    <xdr:to>
      <xdr:col>72</xdr:col>
      <xdr:colOff>38100</xdr:colOff>
      <xdr:row>97</xdr:row>
      <xdr:rowOff>48997</xdr:rowOff>
    </xdr:to>
    <xdr:sp macro="" textlink="">
      <xdr:nvSpPr>
        <xdr:cNvPr id="721" name="楕円 720"/>
        <xdr:cNvSpPr/>
      </xdr:nvSpPr>
      <xdr:spPr>
        <a:xfrm>
          <a:off x="13652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65524</xdr:rowOff>
    </xdr:from>
    <xdr:ext cx="534377" cy="259045"/>
    <xdr:sp macro="" textlink="">
      <xdr:nvSpPr>
        <xdr:cNvPr id="722" name="テキスト ボックス 721"/>
        <xdr:cNvSpPr txBox="1"/>
      </xdr:nvSpPr>
      <xdr:spPr>
        <a:xfrm>
          <a:off x="13436111" y="1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27831</xdr:rowOff>
    </xdr:from>
    <xdr:to>
      <xdr:col>67</xdr:col>
      <xdr:colOff>101600</xdr:colOff>
      <xdr:row>96</xdr:row>
      <xdr:rowOff>129431</xdr:rowOff>
    </xdr:to>
    <xdr:sp macro="" textlink="">
      <xdr:nvSpPr>
        <xdr:cNvPr id="723" name="楕円 722"/>
        <xdr:cNvSpPr/>
      </xdr:nvSpPr>
      <xdr:spPr>
        <a:xfrm>
          <a:off x="12763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145958</xdr:rowOff>
    </xdr:from>
    <xdr:ext cx="534377" cy="259045"/>
    <xdr:sp macro="" textlink="">
      <xdr:nvSpPr>
        <xdr:cNvPr id="724" name="テキスト ボックス 723"/>
        <xdr:cNvSpPr txBox="1"/>
      </xdr:nvSpPr>
      <xdr:spPr>
        <a:xfrm>
          <a:off x="12547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6" name="直線コネクタ 745"/>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9"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50" name="直線コネクタ 749"/>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2"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3" name="フローチャート: 判断 752"/>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5" name="フローチャート: 判断 754"/>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6" name="テキスト ボックス 755"/>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8" name="フローチャート: 判断 757"/>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9" name="テキスト ボックス 758"/>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61" name="フローチャート: 判断 760"/>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2" name="テキスト ボックス 761"/>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3" name="フローチャート: 判断 762"/>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4" name="テキスト ボックス 763"/>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71"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類似団体と比較して市の面積の広さや高齢化率の高さもあり、ほぼ全ての項目で類似団体平均を大きく上回る状況となっており、住民一人当たりのコストが高い状況が続いている。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項目別にみると、総務費については、復旧・復興事業の収束に伴い、復興政策関係国県補助金等精算還付金や東日本大震災に係る基金積立が減少し、類似団体との差が縮小した。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衛生費については、一般廃棄物最終処分場建設事業費、新型コロナウイルスワクチン接種費及び上水道対策費（東日本大震災分）の減により類似団体との差が縮小した。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年度まで行っていた復旧・復興事業の繰越事業が終了したため、令和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年度は大きく減少した。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消防費については、主に河北消防署建設事業により増、教育費については、石巻中学校改修事業、石巻中学校屋内運動場改修事業及び前谷地小学校水泳プール改築事業により増となっている。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現時点では標準財政規模に対して一定の残高を確保しているものの、今後老朽化した公共施設の整備更新、各種国庫補助の返還などが生じる可能性もあること、また、近年の物価高騰に伴い、今後、さらなる物件費等の増が懸念されることから、引き続き財政健全化と財源の確保に努め、必要最低限の取崩と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年度決算も、前年度に引続き連結実質収支が黒字となった。一般会計では、標準財政規模に対する比率は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％となっている。また、全会計においても連結実質赤字比率は発生していない状況である。なお、一般会計については、東日本大震災関連の復旧・復興事業の収束により、令和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年度の歳入・歳出額は大幅に減少した。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）に関しては、合併特例債の償還等により令和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年度は増加した一方、公営企業債の元利償還金に対する繰入金が大きく減少した。また、算入公債費等（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は、都市計画税の充当可能額の増などにより増加した。この結果、実質公債費比率の分子について、令和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百万円減少したが、今後も建設事業の厳選などにより起債発行を抑制し、公債費の抑制に努める。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満期一括償還地方債の財源として積み立てた減債基金はなし。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の分子は減少した。主な要因としては、下水道事業会計における復興交付金事業の終了に伴う資本的収支への操出額の減少などの公営企業債等繰入見込額の減少によるもの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一方、充当可能基金残高は全体として減少していることから、引き続き財政健全化と財源の確保に努め、必要最低限の取崩としていく必要がある。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また、地方債の発行抑制により地方債現在高を抑制し、職員定員適正化計画の確実な進捗により組合等負担や退職手当負担の低減に努めていく。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35,699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百万円増加した。残高の前年度比増減を基金区分別に見ると、財政調整基金が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百万円減少、減債基金が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百万円減少している一方で、災害公営住宅家賃低廉化事業費補助金及び東日本大震災特別家賃低減事業費補助金を市営住宅管理運営基金に積立てたこと等により、その他の特定目的基金が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2,691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百万円増加しており、基金全体として残高は増加した。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特定目的基金の残高が増加したが、財政調整基金及び減債基金の残高は減少傾向にあり、引続き財源確保・歳出抑制に取り組む。</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市営住宅管理運営基金：市営住宅の管理・解体・大規模修繕等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震災復興基金：復旧・復興事業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公共施設等整備基金：施設の統廃合・大規模修繕等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がんばる石巻応援基金：移住定住推進事業や小中学校体育文化活動補助事業など市の各種重点事業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災害公営住宅家賃低廉化事業費補助金及び東日本大震災特別家賃低減事業費補助金を市営住宅管理運営基金に積立したことにより、市営住宅管理運営基金の残高が増加したことによる。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市営住宅管理運営基金及びがんばる石巻応援基金以外の基金は、残高が減少傾向にある。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残高が少ない基金に関しては廃止や整理集約化を行うとともに、それ以外の基金に関しても目的に沿った適正かつ計画的な運用に努めていく。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また、財政健全化と財源の確保に努め、必要最低限の取崩としていく。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主な増減要因は歳計剰余金の積立と東日本大震災に係る復興交付金の返還及び復旧・復興事業への充当のための取り崩しであり、令和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年度末の財政調整基金残高は前年度末から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の収束に伴い、今後は通常の予算規模及び財政調整基金残高となる。しかしながら、復興財源の精算による財政調整基金の取り崩しが発生する可能性があること、震災後の新たな公共施設の維持管理経費等の増や物価高騰の影響による物件費の増が見込まれることから、財政調整基金残高の動きに注視するとともに、十分な財政調整機能が果たされるよう適切な基金の運用・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地方債の償還に充てたことにより、前年度末から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年度以降の臨時財政対策債の償還に備えるとともに、令和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年度に完成した複合文化施設など新たに施設を整備するにあたり財源とした地方債の償還に対応するため、残高の適切な管理に努めていく。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88142485</v>
      </c>
      <c r="BO4" s="371"/>
      <c r="BP4" s="371"/>
      <c r="BQ4" s="371"/>
      <c r="BR4" s="371"/>
      <c r="BS4" s="371"/>
      <c r="BT4" s="371"/>
      <c r="BU4" s="372"/>
      <c r="BV4" s="370">
        <v>122895649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85767939</v>
      </c>
      <c r="BO5" s="408"/>
      <c r="BP5" s="408"/>
      <c r="BQ5" s="408"/>
      <c r="BR5" s="408"/>
      <c r="BS5" s="408"/>
      <c r="BT5" s="408"/>
      <c r="BU5" s="409"/>
      <c r="BV5" s="407">
        <v>119002426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100.9</v>
      </c>
      <c r="CU5" s="405"/>
      <c r="CV5" s="405"/>
      <c r="CW5" s="405"/>
      <c r="CX5" s="405"/>
      <c r="CY5" s="405"/>
      <c r="CZ5" s="405"/>
      <c r="DA5" s="406"/>
      <c r="DB5" s="404">
        <v>101.1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2374546</v>
      </c>
      <c r="BO6" s="408"/>
      <c r="BP6" s="408"/>
      <c r="BQ6" s="408"/>
      <c r="BR6" s="408"/>
      <c r="BS6" s="408"/>
      <c r="BT6" s="408"/>
      <c r="BU6" s="409"/>
      <c r="BV6" s="407">
        <v>3893223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101.7</v>
      </c>
      <c r="CU6" s="445"/>
      <c r="CV6" s="445"/>
      <c r="CW6" s="445"/>
      <c r="CX6" s="445"/>
      <c r="CY6" s="445"/>
      <c r="CZ6" s="445"/>
      <c r="DA6" s="446"/>
      <c r="DB6" s="444">
        <v>102.6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668010</v>
      </c>
      <c r="BO7" s="408"/>
      <c r="BP7" s="408"/>
      <c r="BQ7" s="408"/>
      <c r="BR7" s="408"/>
      <c r="BS7" s="408"/>
      <c r="BT7" s="408"/>
      <c r="BU7" s="409"/>
      <c r="BV7" s="407">
        <v>915298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40021657</v>
      </c>
      <c r="CU7" s="408"/>
      <c r="CV7" s="408"/>
      <c r="CW7" s="408"/>
      <c r="CX7" s="408"/>
      <c r="CY7" s="408"/>
      <c r="CZ7" s="408"/>
      <c r="DA7" s="409"/>
      <c r="DB7" s="407">
        <v>39396214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1706536</v>
      </c>
      <c r="BO8" s="408"/>
      <c r="BP8" s="408"/>
      <c r="BQ8" s="408"/>
      <c r="BR8" s="408"/>
      <c r="BS8" s="408"/>
      <c r="BT8" s="408"/>
      <c r="BU8" s="409"/>
      <c r="BV8" s="407">
        <v>2977925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140151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-1271389</v>
      </c>
      <c r="BO9" s="408"/>
      <c r="BP9" s="408"/>
      <c r="BQ9" s="408"/>
      <c r="BR9" s="408"/>
      <c r="BS9" s="408"/>
      <c r="BT9" s="408"/>
      <c r="BU9" s="409"/>
      <c r="BV9" s="407">
        <v>-2054182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147214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158</v>
      </c>
      <c r="BO10" s="408"/>
      <c r="BP10" s="408"/>
      <c r="BQ10" s="408"/>
      <c r="BR10" s="408"/>
      <c r="BS10" s="408"/>
      <c r="BT10" s="408"/>
      <c r="BU10" s="409"/>
      <c r="BV10" s="407">
        <v>292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42591</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134711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2000000</v>
      </c>
      <c r="BO12" s="408"/>
      <c r="BP12" s="408"/>
      <c r="BQ12" s="408"/>
      <c r="BR12" s="408"/>
      <c r="BS12" s="408"/>
      <c r="BT12" s="408"/>
      <c r="BU12" s="409"/>
      <c r="BV12" s="407">
        <v>2600000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133123</v>
      </c>
      <c r="S13" s="492"/>
      <c r="T13" s="492"/>
      <c r="U13" s="492"/>
      <c r="V13" s="493"/>
      <c r="W13" s="423" t="s">
        <v>131</v>
      </c>
      <c r="X13" s="424"/>
      <c r="Y13" s="424"/>
      <c r="Z13" s="424"/>
      <c r="AA13" s="424"/>
      <c r="AB13" s="414"/>
      <c r="AC13" s="458">
        <v>4702</v>
      </c>
      <c r="AD13" s="459"/>
      <c r="AE13" s="459"/>
      <c r="AF13" s="459"/>
      <c r="AG13" s="501"/>
      <c r="AH13" s="458">
        <v>5165</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-3228640</v>
      </c>
      <c r="BO13" s="408"/>
      <c r="BP13" s="408"/>
      <c r="BQ13" s="408"/>
      <c r="BR13" s="408"/>
      <c r="BS13" s="408"/>
      <c r="BT13" s="408"/>
      <c r="BU13" s="409"/>
      <c r="BV13" s="407">
        <v>-4653890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9.3000000000000007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136822</v>
      </c>
      <c r="S14" s="492"/>
      <c r="T14" s="492"/>
      <c r="U14" s="492"/>
      <c r="V14" s="493"/>
      <c r="W14" s="397"/>
      <c r="X14" s="398"/>
      <c r="Y14" s="398"/>
      <c r="Z14" s="398"/>
      <c r="AA14" s="398"/>
      <c r="AB14" s="387"/>
      <c r="AC14" s="494">
        <v>7.4</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14.7</v>
      </c>
      <c r="CU14" s="506"/>
      <c r="CV14" s="506"/>
      <c r="CW14" s="506"/>
      <c r="CX14" s="506"/>
      <c r="CY14" s="506"/>
      <c r="CZ14" s="506"/>
      <c r="DA14" s="507"/>
      <c r="DB14" s="505">
        <v>25.7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135407</v>
      </c>
      <c r="S15" s="492"/>
      <c r="T15" s="492"/>
      <c r="U15" s="492"/>
      <c r="V15" s="493"/>
      <c r="W15" s="423" t="s">
        <v>137</v>
      </c>
      <c r="X15" s="424"/>
      <c r="Y15" s="424"/>
      <c r="Z15" s="424"/>
      <c r="AA15" s="424"/>
      <c r="AB15" s="414"/>
      <c r="AC15" s="458">
        <v>18341</v>
      </c>
      <c r="AD15" s="459"/>
      <c r="AE15" s="459"/>
      <c r="AF15" s="459"/>
      <c r="AG15" s="501"/>
      <c r="AH15" s="458">
        <v>19669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18523704</v>
      </c>
      <c r="BO15" s="371"/>
      <c r="BP15" s="371"/>
      <c r="BQ15" s="371"/>
      <c r="BR15" s="371"/>
      <c r="BS15" s="371"/>
      <c r="BT15" s="371"/>
      <c r="BU15" s="372"/>
      <c r="BV15" s="370">
        <v>18191984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28.9</v>
      </c>
      <c r="AD16" s="495"/>
      <c r="AE16" s="495"/>
      <c r="AF16" s="495"/>
      <c r="AG16" s="496"/>
      <c r="AH16" s="494">
        <v>29.7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34931804</v>
      </c>
      <c r="BO16" s="408"/>
      <c r="BP16" s="408"/>
      <c r="BQ16" s="408"/>
      <c r="BR16" s="408"/>
      <c r="BS16" s="408"/>
      <c r="BT16" s="408"/>
      <c r="BU16" s="409"/>
      <c r="BV16" s="407">
        <v>33846682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40445</v>
      </c>
      <c r="AD17" s="459"/>
      <c r="AE17" s="459"/>
      <c r="AF17" s="459"/>
      <c r="AG17" s="501"/>
      <c r="AH17" s="458">
        <v>41297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23390286</v>
      </c>
      <c r="BO17" s="408"/>
      <c r="BP17" s="408"/>
      <c r="BQ17" s="408"/>
      <c r="BR17" s="408"/>
      <c r="BS17" s="408"/>
      <c r="BT17" s="408"/>
      <c r="BU17" s="409"/>
      <c r="BV17" s="407">
        <v>23013749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554.54999999999995</v>
      </c>
      <c r="M18" s="531"/>
      <c r="N18" s="531"/>
      <c r="O18" s="531"/>
      <c r="P18" s="531"/>
      <c r="Q18" s="531"/>
      <c r="R18" s="532"/>
      <c r="S18" s="532"/>
      <c r="T18" s="532"/>
      <c r="U18" s="532"/>
      <c r="V18" s="533"/>
      <c r="W18" s="425"/>
      <c r="X18" s="426"/>
      <c r="Y18" s="426"/>
      <c r="Z18" s="426"/>
      <c r="AA18" s="426"/>
      <c r="AB18" s="417"/>
      <c r="AC18" s="534">
        <v>63.7</v>
      </c>
      <c r="AD18" s="535"/>
      <c r="AE18" s="535"/>
      <c r="AF18" s="535"/>
      <c r="AG18" s="536"/>
      <c r="AH18" s="534">
        <v>62.4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40958581</v>
      </c>
      <c r="BO18" s="408"/>
      <c r="BP18" s="408"/>
      <c r="BQ18" s="408"/>
      <c r="BR18" s="408"/>
      <c r="BS18" s="408"/>
      <c r="BT18" s="408"/>
      <c r="BU18" s="409"/>
      <c r="BV18" s="407">
        <v>40545954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52966846</v>
      </c>
      <c r="BO19" s="408"/>
      <c r="BP19" s="408"/>
      <c r="BQ19" s="408"/>
      <c r="BR19" s="408"/>
      <c r="BS19" s="408"/>
      <c r="BT19" s="408"/>
      <c r="BU19" s="409"/>
      <c r="BV19" s="407">
        <v>54612599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56768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70945482</v>
      </c>
      <c r="BO22" s="371"/>
      <c r="BP22" s="371"/>
      <c r="BQ22" s="371"/>
      <c r="BR22" s="371"/>
      <c r="BS22" s="371"/>
      <c r="BT22" s="371"/>
      <c r="BU22" s="372"/>
      <c r="BV22" s="370">
        <v>71017166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35122448</v>
      </c>
      <c r="BO23" s="408"/>
      <c r="BP23" s="408"/>
      <c r="BQ23" s="408"/>
      <c r="BR23" s="408"/>
      <c r="BS23" s="408"/>
      <c r="BT23" s="408"/>
      <c r="BU23" s="409"/>
      <c r="BV23" s="407">
        <v>37626279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10000</v>
      </c>
      <c r="R24" s="459"/>
      <c r="S24" s="459"/>
      <c r="T24" s="459"/>
      <c r="U24" s="459"/>
      <c r="V24" s="501"/>
      <c r="W24" s="553"/>
      <c r="X24" s="554"/>
      <c r="Y24" s="555"/>
      <c r="Z24" s="457" t="s">
        <v>162</v>
      </c>
      <c r="AA24" s="437"/>
      <c r="AB24" s="437"/>
      <c r="AC24" s="437"/>
      <c r="AD24" s="437"/>
      <c r="AE24" s="437"/>
      <c r="AF24" s="437"/>
      <c r="AG24" s="438"/>
      <c r="AH24" s="458">
        <v>1213</v>
      </c>
      <c r="AI24" s="459"/>
      <c r="AJ24" s="459"/>
      <c r="AK24" s="459"/>
      <c r="AL24" s="501"/>
      <c r="AM24" s="458">
        <v>3710567</v>
      </c>
      <c r="AN24" s="459"/>
      <c r="AO24" s="459"/>
      <c r="AP24" s="459"/>
      <c r="AQ24" s="459"/>
      <c r="AR24" s="501"/>
      <c r="AS24" s="458">
        <v>3059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47339871</v>
      </c>
      <c r="BO24" s="408"/>
      <c r="BP24" s="408"/>
      <c r="BQ24" s="408"/>
      <c r="BR24" s="408"/>
      <c r="BS24" s="408"/>
      <c r="BT24" s="408"/>
      <c r="BU24" s="409"/>
      <c r="BV24" s="407">
        <v>45293710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8110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9479648</v>
      </c>
      <c r="BO25" s="371"/>
      <c r="BP25" s="371"/>
      <c r="BQ25" s="371"/>
      <c r="BR25" s="371"/>
      <c r="BS25" s="371"/>
      <c r="BT25" s="371"/>
      <c r="BU25" s="372"/>
      <c r="BV25" s="370">
        <v>11943434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7050</v>
      </c>
      <c r="R26" s="459"/>
      <c r="S26" s="459"/>
      <c r="T26" s="459"/>
      <c r="U26" s="459"/>
      <c r="V26" s="501"/>
      <c r="W26" s="553"/>
      <c r="X26" s="554"/>
      <c r="Y26" s="555"/>
      <c r="Z26" s="457" t="s">
        <v>168</v>
      </c>
      <c r="AA26" s="559"/>
      <c r="AB26" s="559"/>
      <c r="AC26" s="559"/>
      <c r="AD26" s="559"/>
      <c r="AE26" s="559"/>
      <c r="AF26" s="559"/>
      <c r="AG26" s="560"/>
      <c r="AH26" s="458">
        <v>118</v>
      </c>
      <c r="AI26" s="459"/>
      <c r="AJ26" s="459"/>
      <c r="AK26" s="459"/>
      <c r="AL26" s="501"/>
      <c r="AM26" s="458">
        <v>363912</v>
      </c>
      <c r="AN26" s="459"/>
      <c r="AO26" s="459"/>
      <c r="AP26" s="459"/>
      <c r="AQ26" s="459"/>
      <c r="AR26" s="501"/>
      <c r="AS26" s="458">
        <v>3084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5450</v>
      </c>
      <c r="R27" s="459"/>
      <c r="S27" s="459"/>
      <c r="T27" s="459"/>
      <c r="U27" s="459"/>
      <c r="V27" s="501"/>
      <c r="W27" s="553"/>
      <c r="X27" s="554"/>
      <c r="Y27" s="555"/>
      <c r="Z27" s="457" t="s">
        <v>171</v>
      </c>
      <c r="AA27" s="437"/>
      <c r="AB27" s="437"/>
      <c r="AC27" s="437"/>
      <c r="AD27" s="437"/>
      <c r="AE27" s="437"/>
      <c r="AF27" s="437"/>
      <c r="AG27" s="438"/>
      <c r="AH27" s="458">
        <v>58</v>
      </c>
      <c r="AI27" s="459"/>
      <c r="AJ27" s="459"/>
      <c r="AK27" s="459"/>
      <c r="AL27" s="501"/>
      <c r="AM27" s="458">
        <v>212791</v>
      </c>
      <c r="AN27" s="459"/>
      <c r="AO27" s="459"/>
      <c r="AP27" s="459"/>
      <c r="AQ27" s="459"/>
      <c r="AR27" s="501"/>
      <c r="AS27" s="458">
        <v>3669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4810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8141029</v>
      </c>
      <c r="BO28" s="371"/>
      <c r="BP28" s="371"/>
      <c r="BQ28" s="371"/>
      <c r="BR28" s="371"/>
      <c r="BS28" s="371"/>
      <c r="BT28" s="371"/>
      <c r="BU28" s="372"/>
      <c r="BV28" s="370">
        <v>8588819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28</v>
      </c>
      <c r="M29" s="459"/>
      <c r="N29" s="459"/>
      <c r="O29" s="459"/>
      <c r="P29" s="501"/>
      <c r="Q29" s="458">
        <v>4440</v>
      </c>
      <c r="R29" s="459"/>
      <c r="S29" s="459"/>
      <c r="T29" s="459"/>
      <c r="U29" s="459"/>
      <c r="V29" s="501"/>
      <c r="W29" s="556"/>
      <c r="X29" s="557"/>
      <c r="Y29" s="558"/>
      <c r="Z29" s="457" t="s">
        <v>178</v>
      </c>
      <c r="AA29" s="437"/>
      <c r="AB29" s="437"/>
      <c r="AC29" s="437"/>
      <c r="AD29" s="437"/>
      <c r="AE29" s="437"/>
      <c r="AF29" s="437"/>
      <c r="AG29" s="438"/>
      <c r="AH29" s="458">
        <v>1272</v>
      </c>
      <c r="AI29" s="459"/>
      <c r="AJ29" s="459"/>
      <c r="AK29" s="459"/>
      <c r="AL29" s="501"/>
      <c r="AM29" s="458">
        <v>3925918</v>
      </c>
      <c r="AN29" s="459"/>
      <c r="AO29" s="459"/>
      <c r="AP29" s="459"/>
      <c r="AQ29" s="459"/>
      <c r="AR29" s="501"/>
      <c r="AS29" s="458">
        <v>3086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1990434</v>
      </c>
      <c r="BO29" s="408"/>
      <c r="BP29" s="408"/>
      <c r="BQ29" s="408"/>
      <c r="BR29" s="408"/>
      <c r="BS29" s="408"/>
      <c r="BT29" s="408"/>
      <c r="BU29" s="409"/>
      <c r="BV29" s="407">
        <v>2831061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25567951</v>
      </c>
      <c r="BO30" s="527"/>
      <c r="BP30" s="527"/>
      <c r="BQ30" s="527"/>
      <c r="BR30" s="527"/>
      <c r="BS30" s="527"/>
      <c r="BT30" s="527"/>
      <c r="BU30" s="528"/>
      <c r="BV30" s="526">
        <v>22876880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石巻市国民健康保険事業特別会計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石巻市病院事業会計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石巻市水産物地方卸売市場事業特別会計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石巻地域高等教育事業団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石巻市後期高齢者医療特別会計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石巻市下水道事業会計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石巻地区広域行政事務組合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石巻市芸術文化振興財団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石巻市介護保険事業特別会計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宮城県市町村自治振興センター</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石巻地区勤労者福祉サービスセンター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宮城県後期高齢者医療広域連合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網地島ライン</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宮城県後期高齢者医療事業会計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街づくりまんぼう</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石巻地方広域水道企業団</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かほく・上品の郷</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20</v>
      </c>
      <c r="CP40" s="597"/>
      <c r="CQ40" s="598" t="str">
        <f>IF('各会計、関係団体の財政状況及び健全化判断比率'!BS13="","",'各会計、関係団体の財政状況及び健全化判断比率'!BS13)</f>
        <v>おしかパブリックサービス</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21</v>
      </c>
      <c r="CP41" s="597"/>
      <c r="CQ41" s="598" t="str">
        <f>IF('各会計、関係団体の財政状況及び健全化判断比率'!BS14="","",'各会計、関係団体の財政状況及び健全化判断比率'!BS14)</f>
        <v>慶長遣欧使節船協会</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YThbpNTdgXGs3FW/3YRmSdcl/LWdNM/MuhR7DVvJWi4mx8RxQBJ/KV0wVtlYRoe+CcPke+d9Kc4IMrh/CQwmQ==" saltValue="pXSABktRNUk8hgUD+c2R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19500425</v>
      </c>
      <c r="S5" s="613"/>
      <c r="T5" s="613"/>
      <c r="U5" s="613"/>
      <c r="V5" s="613"/>
      <c r="W5" s="613"/>
      <c r="X5" s="613"/>
      <c r="Y5" s="614"/>
      <c r="Z5" s="615">
        <v>22.1</v>
      </c>
      <c r="AA5" s="615"/>
      <c r="AB5" s="615"/>
      <c r="AC5" s="615"/>
      <c r="AD5" s="616">
        <v>18304638</v>
      </c>
      <c r="AE5" s="616"/>
      <c r="AF5" s="616"/>
      <c r="AG5" s="616"/>
      <c r="AH5" s="616"/>
      <c r="AI5" s="616"/>
      <c r="AJ5" s="616"/>
      <c r="AK5" s="616"/>
      <c r="AL5" s="617">
        <v>45.4</v>
      </c>
      <c r="AM5" s="618"/>
      <c r="AN5" s="618"/>
      <c r="AO5" s="619"/>
      <c r="AP5" s="609" t="s">
        <v>217</v>
      </c>
      <c r="AQ5" s="610"/>
      <c r="AR5" s="610"/>
      <c r="AS5" s="610"/>
      <c r="AT5" s="610"/>
      <c r="AU5" s="610"/>
      <c r="AV5" s="610"/>
      <c r="AW5" s="610"/>
      <c r="AX5" s="610"/>
      <c r="AY5" s="610"/>
      <c r="AZ5" s="610"/>
      <c r="BA5" s="610"/>
      <c r="BB5" s="610"/>
      <c r="BC5" s="610"/>
      <c r="BD5" s="610"/>
      <c r="BE5" s="610"/>
      <c r="BF5" s="611"/>
      <c r="BG5" s="623">
        <v>18274208</v>
      </c>
      <c r="BH5" s="624"/>
      <c r="BI5" s="624"/>
      <c r="BJ5" s="624"/>
      <c r="BK5" s="624"/>
      <c r="BL5" s="624"/>
      <c r="BM5" s="624"/>
      <c r="BN5" s="625"/>
      <c r="BO5" s="626">
        <v>93.7</v>
      </c>
      <c r="BP5" s="626"/>
      <c r="BQ5" s="626"/>
      <c r="BR5" s="626"/>
      <c r="BS5" s="627">
        <v>159783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758536</v>
      </c>
      <c r="S6" s="624"/>
      <c r="T6" s="624"/>
      <c r="U6" s="624"/>
      <c r="V6" s="624"/>
      <c r="W6" s="624"/>
      <c r="X6" s="624"/>
      <c r="Y6" s="625"/>
      <c r="Z6" s="626">
        <v>0.9</v>
      </c>
      <c r="AA6" s="626"/>
      <c r="AB6" s="626"/>
      <c r="AC6" s="626"/>
      <c r="AD6" s="627">
        <v>758536</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18274208</v>
      </c>
      <c r="BH6" s="624"/>
      <c r="BI6" s="624"/>
      <c r="BJ6" s="624"/>
      <c r="BK6" s="624"/>
      <c r="BL6" s="624"/>
      <c r="BM6" s="624"/>
      <c r="BN6" s="625"/>
      <c r="BO6" s="626">
        <v>93.7</v>
      </c>
      <c r="BP6" s="626"/>
      <c r="BQ6" s="626"/>
      <c r="BR6" s="626"/>
      <c r="BS6" s="627">
        <v>159783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376533</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376533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4242</v>
      </c>
      <c r="S7" s="624"/>
      <c r="T7" s="624"/>
      <c r="U7" s="624"/>
      <c r="V7" s="624"/>
      <c r="W7" s="624"/>
      <c r="X7" s="624"/>
      <c r="Y7" s="625"/>
      <c r="Z7" s="626">
        <v>0</v>
      </c>
      <c r="AA7" s="626"/>
      <c r="AB7" s="626"/>
      <c r="AC7" s="626"/>
      <c r="AD7" s="627">
        <v>4242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7535647</v>
      </c>
      <c r="BH7" s="624"/>
      <c r="BI7" s="624"/>
      <c r="BJ7" s="624"/>
      <c r="BK7" s="624"/>
      <c r="BL7" s="624"/>
      <c r="BM7" s="624"/>
      <c r="BN7" s="625"/>
      <c r="BO7" s="626">
        <v>38.6</v>
      </c>
      <c r="BP7" s="626"/>
      <c r="BQ7" s="626"/>
      <c r="BR7" s="626"/>
      <c r="BS7" s="627">
        <v>159783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10670656</v>
      </c>
      <c r="CS7" s="624"/>
      <c r="CT7" s="624"/>
      <c r="CU7" s="624"/>
      <c r="CV7" s="624"/>
      <c r="CW7" s="624"/>
      <c r="CX7" s="624"/>
      <c r="CY7" s="625"/>
      <c r="CZ7" s="626">
        <v>12.4</v>
      </c>
      <c r="DA7" s="626"/>
      <c r="DB7" s="626"/>
      <c r="DC7" s="626"/>
      <c r="DD7" s="632">
        <v>255917</v>
      </c>
      <c r="DE7" s="624"/>
      <c r="DF7" s="624"/>
      <c r="DG7" s="624"/>
      <c r="DH7" s="624"/>
      <c r="DI7" s="624"/>
      <c r="DJ7" s="624"/>
      <c r="DK7" s="624"/>
      <c r="DL7" s="624"/>
      <c r="DM7" s="624"/>
      <c r="DN7" s="624"/>
      <c r="DO7" s="624"/>
      <c r="DP7" s="625"/>
      <c r="DQ7" s="632">
        <v>6933099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64109</v>
      </c>
      <c r="S8" s="624"/>
      <c r="T8" s="624"/>
      <c r="U8" s="624"/>
      <c r="V8" s="624"/>
      <c r="W8" s="624"/>
      <c r="X8" s="624"/>
      <c r="Y8" s="625"/>
      <c r="Z8" s="626">
        <v>0.1</v>
      </c>
      <c r="AA8" s="626"/>
      <c r="AB8" s="626"/>
      <c r="AC8" s="626"/>
      <c r="AD8" s="627">
        <v>64109</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226978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26023896</v>
      </c>
      <c r="CS8" s="624"/>
      <c r="CT8" s="624"/>
      <c r="CU8" s="624"/>
      <c r="CV8" s="624"/>
      <c r="CW8" s="624"/>
      <c r="CX8" s="624"/>
      <c r="CY8" s="625"/>
      <c r="CZ8" s="626">
        <v>30.3</v>
      </c>
      <c r="DA8" s="626"/>
      <c r="DB8" s="626"/>
      <c r="DC8" s="626"/>
      <c r="DD8" s="632">
        <v>507889</v>
      </c>
      <c r="DE8" s="624"/>
      <c r="DF8" s="624"/>
      <c r="DG8" s="624"/>
      <c r="DH8" s="624"/>
      <c r="DI8" s="624"/>
      <c r="DJ8" s="624"/>
      <c r="DK8" s="624"/>
      <c r="DL8" s="624"/>
      <c r="DM8" s="624"/>
      <c r="DN8" s="624"/>
      <c r="DO8" s="624"/>
      <c r="DP8" s="625"/>
      <c r="DQ8" s="632">
        <v>15245344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73930</v>
      </c>
      <c r="S9" s="624"/>
      <c r="T9" s="624"/>
      <c r="U9" s="624"/>
      <c r="V9" s="624"/>
      <c r="W9" s="624"/>
      <c r="X9" s="624"/>
      <c r="Y9" s="625"/>
      <c r="Z9" s="626">
        <v>0.1</v>
      </c>
      <c r="AA9" s="626"/>
      <c r="AB9" s="626"/>
      <c r="AC9" s="626"/>
      <c r="AD9" s="627">
        <v>73930</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6038858</v>
      </c>
      <c r="BH9" s="624"/>
      <c r="BI9" s="624"/>
      <c r="BJ9" s="624"/>
      <c r="BK9" s="624"/>
      <c r="BL9" s="624"/>
      <c r="BM9" s="624"/>
      <c r="BN9" s="625"/>
      <c r="BO9" s="626">
        <v>31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9098165</v>
      </c>
      <c r="CS9" s="624"/>
      <c r="CT9" s="624"/>
      <c r="CU9" s="624"/>
      <c r="CV9" s="624"/>
      <c r="CW9" s="624"/>
      <c r="CX9" s="624"/>
      <c r="CY9" s="625"/>
      <c r="CZ9" s="626">
        <v>10.6</v>
      </c>
      <c r="DA9" s="626"/>
      <c r="DB9" s="626"/>
      <c r="DC9" s="626"/>
      <c r="DD9" s="632">
        <v>1745736</v>
      </c>
      <c r="DE9" s="624"/>
      <c r="DF9" s="624"/>
      <c r="DG9" s="624"/>
      <c r="DH9" s="624"/>
      <c r="DI9" s="624"/>
      <c r="DJ9" s="624"/>
      <c r="DK9" s="624"/>
      <c r="DL9" s="624"/>
      <c r="DM9" s="624"/>
      <c r="DN9" s="624"/>
      <c r="DO9" s="624"/>
      <c r="DP9" s="625"/>
      <c r="DQ9" s="632">
        <v>5989544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420881</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69685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56618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3471315</v>
      </c>
      <c r="S11" s="624"/>
      <c r="T11" s="624"/>
      <c r="U11" s="624"/>
      <c r="V11" s="624"/>
      <c r="W11" s="624"/>
      <c r="X11" s="624"/>
      <c r="Y11" s="625"/>
      <c r="Z11" s="628">
        <v>3.9</v>
      </c>
      <c r="AA11" s="629"/>
      <c r="AB11" s="629"/>
      <c r="AC11" s="635"/>
      <c r="AD11" s="632">
        <v>3471315</v>
      </c>
      <c r="AE11" s="624"/>
      <c r="AF11" s="624"/>
      <c r="AG11" s="624"/>
      <c r="AH11" s="624"/>
      <c r="AI11" s="624"/>
      <c r="AJ11" s="624"/>
      <c r="AK11" s="625"/>
      <c r="AL11" s="628">
        <v>8.6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848930</v>
      </c>
      <c r="BH11" s="624"/>
      <c r="BI11" s="624"/>
      <c r="BJ11" s="624"/>
      <c r="BK11" s="624"/>
      <c r="BL11" s="624"/>
      <c r="BM11" s="624"/>
      <c r="BN11" s="625"/>
      <c r="BO11" s="626">
        <v>4.4000000000000004</v>
      </c>
      <c r="BP11" s="626"/>
      <c r="BQ11" s="626"/>
      <c r="BR11" s="626"/>
      <c r="BS11" s="627">
        <v>159783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2395682</v>
      </c>
      <c r="CS11" s="624"/>
      <c r="CT11" s="624"/>
      <c r="CU11" s="624"/>
      <c r="CV11" s="624"/>
      <c r="CW11" s="624"/>
      <c r="CX11" s="624"/>
      <c r="CY11" s="625"/>
      <c r="CZ11" s="626">
        <v>2.8</v>
      </c>
      <c r="DA11" s="626"/>
      <c r="DB11" s="626"/>
      <c r="DC11" s="626"/>
      <c r="DD11" s="632">
        <v>1009833</v>
      </c>
      <c r="DE11" s="624"/>
      <c r="DF11" s="624"/>
      <c r="DG11" s="624"/>
      <c r="DH11" s="624"/>
      <c r="DI11" s="624"/>
      <c r="DJ11" s="624"/>
      <c r="DK11" s="624"/>
      <c r="DL11" s="624"/>
      <c r="DM11" s="624"/>
      <c r="DN11" s="624"/>
      <c r="DO11" s="624"/>
      <c r="DP11" s="625"/>
      <c r="DQ11" s="632">
        <v>1104251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8909489</v>
      </c>
      <c r="BH12" s="624"/>
      <c r="BI12" s="624"/>
      <c r="BJ12" s="624"/>
      <c r="BK12" s="624"/>
      <c r="BL12" s="624"/>
      <c r="BM12" s="624"/>
      <c r="BN12" s="625"/>
      <c r="BO12" s="626">
        <v>45.7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2480800</v>
      </c>
      <c r="CS12" s="624"/>
      <c r="CT12" s="624"/>
      <c r="CU12" s="624"/>
      <c r="CV12" s="624"/>
      <c r="CW12" s="624"/>
      <c r="CX12" s="624"/>
      <c r="CY12" s="625"/>
      <c r="CZ12" s="626">
        <v>2.9</v>
      </c>
      <c r="DA12" s="626"/>
      <c r="DB12" s="626"/>
      <c r="DC12" s="626"/>
      <c r="DD12" s="632">
        <v>33494</v>
      </c>
      <c r="DE12" s="624"/>
      <c r="DF12" s="624"/>
      <c r="DG12" s="624"/>
      <c r="DH12" s="624"/>
      <c r="DI12" s="624"/>
      <c r="DJ12" s="624"/>
      <c r="DK12" s="624"/>
      <c r="DL12" s="624"/>
      <c r="DM12" s="624"/>
      <c r="DN12" s="624"/>
      <c r="DO12" s="624"/>
      <c r="DP12" s="625"/>
      <c r="DQ12" s="632">
        <v>1259774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8865765</v>
      </c>
      <c r="BH13" s="624"/>
      <c r="BI13" s="624"/>
      <c r="BJ13" s="624"/>
      <c r="BK13" s="624"/>
      <c r="BL13" s="624"/>
      <c r="BM13" s="624"/>
      <c r="BN13" s="625"/>
      <c r="BO13" s="626">
        <v>45.5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13851317</v>
      </c>
      <c r="CS13" s="624"/>
      <c r="CT13" s="624"/>
      <c r="CU13" s="624"/>
      <c r="CV13" s="624"/>
      <c r="CW13" s="624"/>
      <c r="CX13" s="624"/>
      <c r="CY13" s="625"/>
      <c r="CZ13" s="626">
        <v>16.100000000000001</v>
      </c>
      <c r="DA13" s="626"/>
      <c r="DB13" s="626"/>
      <c r="DC13" s="626"/>
      <c r="DD13" s="632">
        <v>3994797</v>
      </c>
      <c r="DE13" s="624"/>
      <c r="DF13" s="624"/>
      <c r="DG13" s="624"/>
      <c r="DH13" s="624"/>
      <c r="DI13" s="624"/>
      <c r="DJ13" s="624"/>
      <c r="DK13" s="624"/>
      <c r="DL13" s="624"/>
      <c r="DM13" s="624"/>
      <c r="DN13" s="624"/>
      <c r="DO13" s="624"/>
      <c r="DP13" s="625"/>
      <c r="DQ13" s="632">
        <v>4910903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7811</v>
      </c>
      <c r="S14" s="624"/>
      <c r="T14" s="624"/>
      <c r="U14" s="624"/>
      <c r="V14" s="624"/>
      <c r="W14" s="624"/>
      <c r="X14" s="624"/>
      <c r="Y14" s="625"/>
      <c r="Z14" s="626">
        <v>0</v>
      </c>
      <c r="AA14" s="626"/>
      <c r="AB14" s="626"/>
      <c r="AC14" s="626"/>
      <c r="AD14" s="627">
        <v>7811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483491</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4002696</v>
      </c>
      <c r="CS14" s="624"/>
      <c r="CT14" s="624"/>
      <c r="CU14" s="624"/>
      <c r="CV14" s="624"/>
      <c r="CW14" s="624"/>
      <c r="CX14" s="624"/>
      <c r="CY14" s="625"/>
      <c r="CZ14" s="626">
        <v>4.7</v>
      </c>
      <c r="DA14" s="626"/>
      <c r="DB14" s="626"/>
      <c r="DC14" s="626"/>
      <c r="DD14" s="632">
        <v>980263</v>
      </c>
      <c r="DE14" s="624"/>
      <c r="DF14" s="624"/>
      <c r="DG14" s="624"/>
      <c r="DH14" s="624"/>
      <c r="DI14" s="624"/>
      <c r="DJ14" s="624"/>
      <c r="DK14" s="624"/>
      <c r="DL14" s="624"/>
      <c r="DM14" s="624"/>
      <c r="DN14" s="624"/>
      <c r="DO14" s="624"/>
      <c r="DP14" s="625"/>
      <c r="DQ14" s="632">
        <v>2972911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1345581</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9761644</v>
      </c>
      <c r="CS15" s="624"/>
      <c r="CT15" s="624"/>
      <c r="CU15" s="624"/>
      <c r="CV15" s="624"/>
      <c r="CW15" s="624"/>
      <c r="CX15" s="624"/>
      <c r="CY15" s="625"/>
      <c r="CZ15" s="626">
        <v>11.4</v>
      </c>
      <c r="DA15" s="626"/>
      <c r="DB15" s="626"/>
      <c r="DC15" s="626"/>
      <c r="DD15" s="632">
        <v>2869924</v>
      </c>
      <c r="DE15" s="624"/>
      <c r="DF15" s="624"/>
      <c r="DG15" s="624"/>
      <c r="DH15" s="624"/>
      <c r="DI15" s="624"/>
      <c r="DJ15" s="624"/>
      <c r="DK15" s="624"/>
      <c r="DL15" s="624"/>
      <c r="DM15" s="624"/>
      <c r="DN15" s="624"/>
      <c r="DO15" s="624"/>
      <c r="DP15" s="625"/>
      <c r="DQ15" s="632">
        <v>5772644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79969</v>
      </c>
      <c r="S16" s="624"/>
      <c r="T16" s="624"/>
      <c r="U16" s="624"/>
      <c r="V16" s="624"/>
      <c r="W16" s="624"/>
      <c r="X16" s="624"/>
      <c r="Y16" s="625"/>
      <c r="Z16" s="626">
        <v>0.1</v>
      </c>
      <c r="AA16" s="626"/>
      <c r="AB16" s="626"/>
      <c r="AC16" s="626"/>
      <c r="AD16" s="627">
        <v>79969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292573</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42869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337356</v>
      </c>
      <c r="S17" s="624"/>
      <c r="T17" s="624"/>
      <c r="U17" s="624"/>
      <c r="V17" s="624"/>
      <c r="W17" s="624"/>
      <c r="X17" s="624"/>
      <c r="Y17" s="625"/>
      <c r="Z17" s="626">
        <v>0.4</v>
      </c>
      <c r="AA17" s="626"/>
      <c r="AB17" s="626"/>
      <c r="AC17" s="626"/>
      <c r="AD17" s="627">
        <v>337356</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6744292</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6147151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186884</v>
      </c>
      <c r="S18" s="624"/>
      <c r="T18" s="624"/>
      <c r="U18" s="624"/>
      <c r="V18" s="624"/>
      <c r="W18" s="624"/>
      <c r="X18" s="624"/>
      <c r="Y18" s="625"/>
      <c r="Z18" s="626">
        <v>0.2</v>
      </c>
      <c r="AA18" s="626"/>
      <c r="AB18" s="626"/>
      <c r="AC18" s="626"/>
      <c r="AD18" s="627">
        <v>186884</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170651</v>
      </c>
      <c r="S19" s="624"/>
      <c r="T19" s="624"/>
      <c r="U19" s="624"/>
      <c r="V19" s="624"/>
      <c r="W19" s="624"/>
      <c r="X19" s="624"/>
      <c r="Y19" s="625"/>
      <c r="Z19" s="626">
        <v>0.2</v>
      </c>
      <c r="AA19" s="626"/>
      <c r="AB19" s="626"/>
      <c r="AC19" s="626"/>
      <c r="AD19" s="627">
        <v>170651</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1226217</v>
      </c>
      <c r="BH19" s="624"/>
      <c r="BI19" s="624"/>
      <c r="BJ19" s="624"/>
      <c r="BK19" s="624"/>
      <c r="BL19" s="624"/>
      <c r="BM19" s="624"/>
      <c r="BN19" s="625"/>
      <c r="BO19" s="626">
        <v>6.3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16233</v>
      </c>
      <c r="S20" s="624"/>
      <c r="T20" s="624"/>
      <c r="U20" s="624"/>
      <c r="V20" s="624"/>
      <c r="W20" s="624"/>
      <c r="X20" s="624"/>
      <c r="Y20" s="625"/>
      <c r="Z20" s="626">
        <v>0</v>
      </c>
      <c r="AA20" s="626"/>
      <c r="AB20" s="626"/>
      <c r="AC20" s="626"/>
      <c r="AD20" s="627">
        <v>16233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1226217</v>
      </c>
      <c r="BH20" s="624"/>
      <c r="BI20" s="624"/>
      <c r="BJ20" s="624"/>
      <c r="BK20" s="624"/>
      <c r="BL20" s="624"/>
      <c r="BM20" s="624"/>
      <c r="BN20" s="625"/>
      <c r="BO20" s="626">
        <v>6.3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85767939</v>
      </c>
      <c r="CS20" s="624"/>
      <c r="CT20" s="624"/>
      <c r="CU20" s="624"/>
      <c r="CV20" s="624"/>
      <c r="CW20" s="624"/>
      <c r="CX20" s="624"/>
      <c r="CY20" s="625"/>
      <c r="CZ20" s="626">
        <v>100</v>
      </c>
      <c r="DA20" s="626"/>
      <c r="DB20" s="626"/>
      <c r="DC20" s="626"/>
      <c r="DD20" s="632">
        <v>11397853</v>
      </c>
      <c r="DE20" s="624"/>
      <c r="DF20" s="624"/>
      <c r="DG20" s="624"/>
      <c r="DH20" s="624"/>
      <c r="DI20" s="624"/>
      <c r="DJ20" s="624"/>
      <c r="DK20" s="624"/>
      <c r="DL20" s="624"/>
      <c r="DM20" s="624"/>
      <c r="DN20" s="624"/>
      <c r="DO20" s="624"/>
      <c r="DP20" s="625"/>
      <c r="DQ20" s="632">
        <v>50811641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18669297</v>
      </c>
      <c r="S21" s="624"/>
      <c r="T21" s="624"/>
      <c r="U21" s="624"/>
      <c r="V21" s="624"/>
      <c r="W21" s="624"/>
      <c r="X21" s="624"/>
      <c r="Y21" s="625"/>
      <c r="Z21" s="626">
        <v>21.2</v>
      </c>
      <c r="AA21" s="626"/>
      <c r="AB21" s="626"/>
      <c r="AC21" s="626"/>
      <c r="AD21" s="627">
        <v>16329057</v>
      </c>
      <c r="AE21" s="627"/>
      <c r="AF21" s="627"/>
      <c r="AG21" s="627"/>
      <c r="AH21" s="627"/>
      <c r="AI21" s="627"/>
      <c r="AJ21" s="627"/>
      <c r="AK21" s="627"/>
      <c r="AL21" s="628">
        <v>40.5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30430</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16329057</v>
      </c>
      <c r="S22" s="624"/>
      <c r="T22" s="624"/>
      <c r="U22" s="624"/>
      <c r="V22" s="624"/>
      <c r="W22" s="624"/>
      <c r="X22" s="624"/>
      <c r="Y22" s="625"/>
      <c r="Z22" s="626">
        <v>18.5</v>
      </c>
      <c r="AA22" s="626"/>
      <c r="AB22" s="626"/>
      <c r="AC22" s="626"/>
      <c r="AD22" s="627">
        <v>16329057</v>
      </c>
      <c r="AE22" s="627"/>
      <c r="AF22" s="627"/>
      <c r="AG22" s="627"/>
      <c r="AH22" s="627"/>
      <c r="AI22" s="627"/>
      <c r="AJ22" s="627"/>
      <c r="AK22" s="627"/>
      <c r="AL22" s="628">
        <v>40.5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1894953</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1195787</v>
      </c>
      <c r="BH23" s="624"/>
      <c r="BI23" s="624"/>
      <c r="BJ23" s="624"/>
      <c r="BK23" s="624"/>
      <c r="BL23" s="624"/>
      <c r="BM23" s="624"/>
      <c r="BN23" s="625"/>
      <c r="BO23" s="626">
        <v>6.1</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445287</v>
      </c>
      <c r="S24" s="624"/>
      <c r="T24" s="624"/>
      <c r="U24" s="624"/>
      <c r="V24" s="624"/>
      <c r="W24" s="624"/>
      <c r="X24" s="624"/>
      <c r="Y24" s="625"/>
      <c r="Z24" s="626">
        <v>0.5</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33150915</v>
      </c>
      <c r="CS24" s="613"/>
      <c r="CT24" s="613"/>
      <c r="CU24" s="613"/>
      <c r="CV24" s="613"/>
      <c r="CW24" s="613"/>
      <c r="CX24" s="613"/>
      <c r="CY24" s="614"/>
      <c r="CZ24" s="617">
        <v>38.700000000000003</v>
      </c>
      <c r="DA24" s="618"/>
      <c r="DB24" s="618"/>
      <c r="DC24" s="634"/>
      <c r="DD24" s="658">
        <v>22725465</v>
      </c>
      <c r="DE24" s="613"/>
      <c r="DF24" s="613"/>
      <c r="DG24" s="613"/>
      <c r="DH24" s="613"/>
      <c r="DI24" s="613"/>
      <c r="DJ24" s="613"/>
      <c r="DK24" s="614"/>
      <c r="DL24" s="658">
        <v>20014039</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43153874</v>
      </c>
      <c r="S25" s="624"/>
      <c r="T25" s="624"/>
      <c r="U25" s="624"/>
      <c r="V25" s="624"/>
      <c r="W25" s="624"/>
      <c r="X25" s="624"/>
      <c r="Y25" s="625"/>
      <c r="Z25" s="626">
        <v>49</v>
      </c>
      <c r="AA25" s="626"/>
      <c r="AB25" s="626"/>
      <c r="AC25" s="626"/>
      <c r="AD25" s="627">
        <v>39617847</v>
      </c>
      <c r="AE25" s="627"/>
      <c r="AF25" s="627"/>
      <c r="AG25" s="627"/>
      <c r="AH25" s="627"/>
      <c r="AI25" s="627"/>
      <c r="AJ25" s="627"/>
      <c r="AK25" s="627"/>
      <c r="AL25" s="628">
        <v>98.3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11256473</v>
      </c>
      <c r="CS25" s="655"/>
      <c r="CT25" s="655"/>
      <c r="CU25" s="655"/>
      <c r="CV25" s="655"/>
      <c r="CW25" s="655"/>
      <c r="CX25" s="655"/>
      <c r="CY25" s="656"/>
      <c r="CZ25" s="628">
        <v>13.1</v>
      </c>
      <c r="DA25" s="653"/>
      <c r="DB25" s="653"/>
      <c r="DC25" s="657"/>
      <c r="DD25" s="632">
        <v>10231434</v>
      </c>
      <c r="DE25" s="655"/>
      <c r="DF25" s="655"/>
      <c r="DG25" s="655"/>
      <c r="DH25" s="655"/>
      <c r="DI25" s="655"/>
      <c r="DJ25" s="655"/>
      <c r="DK25" s="656"/>
      <c r="DL25" s="632">
        <v>9799311</v>
      </c>
      <c r="DM25" s="655"/>
      <c r="DN25" s="655"/>
      <c r="DO25" s="655"/>
      <c r="DP25" s="655"/>
      <c r="DQ25" s="655"/>
      <c r="DR25" s="655"/>
      <c r="DS25" s="655"/>
      <c r="DT25" s="655"/>
      <c r="DU25" s="655"/>
      <c r="DV25" s="656"/>
      <c r="DW25" s="628">
        <v>24.1</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14304</v>
      </c>
      <c r="S26" s="624"/>
      <c r="T26" s="624"/>
      <c r="U26" s="624"/>
      <c r="V26" s="624"/>
      <c r="W26" s="624"/>
      <c r="X26" s="624"/>
      <c r="Y26" s="625"/>
      <c r="Z26" s="626">
        <v>0</v>
      </c>
      <c r="AA26" s="626"/>
      <c r="AB26" s="626"/>
      <c r="AC26" s="626"/>
      <c r="AD26" s="627">
        <v>14304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6940737</v>
      </c>
      <c r="CS26" s="624"/>
      <c r="CT26" s="624"/>
      <c r="CU26" s="624"/>
      <c r="CV26" s="624"/>
      <c r="CW26" s="624"/>
      <c r="CX26" s="624"/>
      <c r="CY26" s="625"/>
      <c r="CZ26" s="628">
        <v>8.1</v>
      </c>
      <c r="DA26" s="653"/>
      <c r="DB26" s="653"/>
      <c r="DC26" s="657"/>
      <c r="DD26" s="632">
        <v>6340686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386046</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19500425</v>
      </c>
      <c r="BH27" s="624"/>
      <c r="BI27" s="624"/>
      <c r="BJ27" s="624"/>
      <c r="BK27" s="624"/>
      <c r="BL27" s="624"/>
      <c r="BM27" s="624"/>
      <c r="BN27" s="625"/>
      <c r="BO27" s="626">
        <v>100</v>
      </c>
      <c r="BP27" s="626"/>
      <c r="BQ27" s="626"/>
      <c r="BR27" s="626"/>
      <c r="BS27" s="627">
        <v>159783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15150282</v>
      </c>
      <c r="CS27" s="655"/>
      <c r="CT27" s="655"/>
      <c r="CU27" s="655"/>
      <c r="CV27" s="655"/>
      <c r="CW27" s="655"/>
      <c r="CX27" s="655"/>
      <c r="CY27" s="656"/>
      <c r="CZ27" s="628">
        <v>17.7</v>
      </c>
      <c r="DA27" s="653"/>
      <c r="DB27" s="653"/>
      <c r="DC27" s="657"/>
      <c r="DD27" s="632">
        <v>6347012</v>
      </c>
      <c r="DE27" s="655"/>
      <c r="DF27" s="655"/>
      <c r="DG27" s="655"/>
      <c r="DH27" s="655"/>
      <c r="DI27" s="655"/>
      <c r="DJ27" s="655"/>
      <c r="DK27" s="656"/>
      <c r="DL27" s="632">
        <v>4154063</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1532707</v>
      </c>
      <c r="S28" s="624"/>
      <c r="T28" s="624"/>
      <c r="U28" s="624"/>
      <c r="V28" s="624"/>
      <c r="W28" s="624"/>
      <c r="X28" s="624"/>
      <c r="Y28" s="625"/>
      <c r="Z28" s="626">
        <v>1.7</v>
      </c>
      <c r="AA28" s="626"/>
      <c r="AB28" s="626"/>
      <c r="AC28" s="626"/>
      <c r="AD28" s="627">
        <v>262502</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6744160</v>
      </c>
      <c r="CS28" s="624"/>
      <c r="CT28" s="624"/>
      <c r="CU28" s="624"/>
      <c r="CV28" s="624"/>
      <c r="CW28" s="624"/>
      <c r="CX28" s="624"/>
      <c r="CY28" s="625"/>
      <c r="CZ28" s="628">
        <v>7.9</v>
      </c>
      <c r="DA28" s="653"/>
      <c r="DB28" s="653"/>
      <c r="DC28" s="657"/>
      <c r="DD28" s="632">
        <v>6147019</v>
      </c>
      <c r="DE28" s="624"/>
      <c r="DF28" s="624"/>
      <c r="DG28" s="624"/>
      <c r="DH28" s="624"/>
      <c r="DI28" s="624"/>
      <c r="DJ28" s="624"/>
      <c r="DK28" s="625"/>
      <c r="DL28" s="632">
        <v>6060665</v>
      </c>
      <c r="DM28" s="624"/>
      <c r="DN28" s="624"/>
      <c r="DO28" s="624"/>
      <c r="DP28" s="624"/>
      <c r="DQ28" s="624"/>
      <c r="DR28" s="624"/>
      <c r="DS28" s="624"/>
      <c r="DT28" s="624"/>
      <c r="DU28" s="624"/>
      <c r="DV28" s="625"/>
      <c r="DW28" s="628">
        <v>14.9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110389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6744160</v>
      </c>
      <c r="CS29" s="655"/>
      <c r="CT29" s="655"/>
      <c r="CU29" s="655"/>
      <c r="CV29" s="655"/>
      <c r="CW29" s="655"/>
      <c r="CX29" s="655"/>
      <c r="CY29" s="656"/>
      <c r="CZ29" s="628">
        <v>7.9</v>
      </c>
      <c r="DA29" s="653"/>
      <c r="DB29" s="653"/>
      <c r="DC29" s="657"/>
      <c r="DD29" s="632">
        <v>6147019</v>
      </c>
      <c r="DE29" s="655"/>
      <c r="DF29" s="655"/>
      <c r="DG29" s="655"/>
      <c r="DH29" s="655"/>
      <c r="DI29" s="655"/>
      <c r="DJ29" s="655"/>
      <c r="DK29" s="656"/>
      <c r="DL29" s="632">
        <v>6060665</v>
      </c>
      <c r="DM29" s="655"/>
      <c r="DN29" s="655"/>
      <c r="DO29" s="655"/>
      <c r="DP29" s="655"/>
      <c r="DQ29" s="655"/>
      <c r="DR29" s="655"/>
      <c r="DS29" s="655"/>
      <c r="DT29" s="655"/>
      <c r="DU29" s="655"/>
      <c r="DV29" s="656"/>
      <c r="DW29" s="628">
        <v>14.9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18593015</v>
      </c>
      <c r="S30" s="624"/>
      <c r="T30" s="624"/>
      <c r="U30" s="624"/>
      <c r="V30" s="624"/>
      <c r="W30" s="624"/>
      <c r="X30" s="624"/>
      <c r="Y30" s="625"/>
      <c r="Z30" s="626">
        <v>21.1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6457293</v>
      </c>
      <c r="CS30" s="624"/>
      <c r="CT30" s="624"/>
      <c r="CU30" s="624"/>
      <c r="CV30" s="624"/>
      <c r="CW30" s="624"/>
      <c r="CX30" s="624"/>
      <c r="CY30" s="625"/>
      <c r="CZ30" s="628">
        <v>7.5</v>
      </c>
      <c r="DA30" s="653"/>
      <c r="DB30" s="653"/>
      <c r="DC30" s="657"/>
      <c r="DD30" s="632">
        <v>5863459</v>
      </c>
      <c r="DE30" s="624"/>
      <c r="DF30" s="624"/>
      <c r="DG30" s="624"/>
      <c r="DH30" s="624"/>
      <c r="DI30" s="624"/>
      <c r="DJ30" s="624"/>
      <c r="DK30" s="625"/>
      <c r="DL30" s="632">
        <v>5779790</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97.4</v>
      </c>
      <c r="BN31" s="667"/>
      <c r="BO31" s="667"/>
      <c r="BP31" s="667"/>
      <c r="BQ31" s="668"/>
      <c r="BR31" s="679">
        <v>99.1</v>
      </c>
      <c r="BS31" s="667"/>
      <c r="BT31" s="667"/>
      <c r="BU31" s="667"/>
      <c r="BV31" s="667"/>
      <c r="BW31" s="667"/>
      <c r="BX31" s="618">
        <v>97.4</v>
      </c>
      <c r="BY31" s="667"/>
      <c r="BZ31" s="667"/>
      <c r="CA31" s="667"/>
      <c r="CB31" s="668"/>
      <c r="CD31" s="661"/>
      <c r="CE31" s="662"/>
      <c r="CF31" s="620" t="s">
        <v>301</v>
      </c>
      <c r="CG31" s="621"/>
      <c r="CH31" s="621"/>
      <c r="CI31" s="621"/>
      <c r="CJ31" s="621"/>
      <c r="CK31" s="621"/>
      <c r="CL31" s="621"/>
      <c r="CM31" s="621"/>
      <c r="CN31" s="621"/>
      <c r="CO31" s="621"/>
      <c r="CP31" s="621"/>
      <c r="CQ31" s="622"/>
      <c r="CR31" s="623">
        <v>286867</v>
      </c>
      <c r="CS31" s="655"/>
      <c r="CT31" s="655"/>
      <c r="CU31" s="655"/>
      <c r="CV31" s="655"/>
      <c r="CW31" s="655"/>
      <c r="CX31" s="655"/>
      <c r="CY31" s="656"/>
      <c r="CZ31" s="628">
        <v>0.3</v>
      </c>
      <c r="DA31" s="653"/>
      <c r="DB31" s="653"/>
      <c r="DC31" s="657"/>
      <c r="DD31" s="632">
        <v>283560</v>
      </c>
      <c r="DE31" s="655"/>
      <c r="DF31" s="655"/>
      <c r="DG31" s="655"/>
      <c r="DH31" s="655"/>
      <c r="DI31" s="655"/>
      <c r="DJ31" s="655"/>
      <c r="DK31" s="656"/>
      <c r="DL31" s="632">
        <v>280875</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4409819</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5"/>
      <c r="BI32" s="655"/>
      <c r="BJ32" s="655"/>
      <c r="BK32" s="655"/>
      <c r="BL32" s="655"/>
      <c r="BM32" s="629">
        <v>97.3</v>
      </c>
      <c r="BN32" s="655"/>
      <c r="BO32" s="655"/>
      <c r="BP32" s="655"/>
      <c r="BQ32" s="678"/>
      <c r="BR32" s="680">
        <v>99</v>
      </c>
      <c r="BS32" s="655"/>
      <c r="BT32" s="655"/>
      <c r="BU32" s="655"/>
      <c r="BV32" s="655"/>
      <c r="BW32" s="655"/>
      <c r="BX32" s="629">
        <v>97.3</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984063</v>
      </c>
      <c r="S33" s="624"/>
      <c r="T33" s="624"/>
      <c r="U33" s="624"/>
      <c r="V33" s="624"/>
      <c r="W33" s="624"/>
      <c r="X33" s="624"/>
      <c r="Y33" s="625"/>
      <c r="Z33" s="626">
        <v>1.1000000000000001</v>
      </c>
      <c r="AA33" s="626"/>
      <c r="AB33" s="626"/>
      <c r="AC33" s="626"/>
      <c r="AD33" s="627">
        <v>124158</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v>
      </c>
      <c r="BH33" s="682"/>
      <c r="BI33" s="682"/>
      <c r="BJ33" s="682"/>
      <c r="BK33" s="682"/>
      <c r="BL33" s="682"/>
      <c r="BM33" s="683">
        <v>97.3</v>
      </c>
      <c r="BN33" s="682"/>
      <c r="BO33" s="682"/>
      <c r="BP33" s="682"/>
      <c r="BQ33" s="684"/>
      <c r="BR33" s="681">
        <v>99.1</v>
      </c>
      <c r="BS33" s="682"/>
      <c r="BT33" s="682"/>
      <c r="BU33" s="682"/>
      <c r="BV33" s="682"/>
      <c r="BW33" s="682"/>
      <c r="BX33" s="683">
        <v>97.2</v>
      </c>
      <c r="BY33" s="682"/>
      <c r="BZ33" s="682"/>
      <c r="CA33" s="682"/>
      <c r="CB33" s="684"/>
      <c r="CD33" s="620" t="s">
        <v>308</v>
      </c>
      <c r="CE33" s="621"/>
      <c r="CF33" s="621"/>
      <c r="CG33" s="621"/>
      <c r="CH33" s="621"/>
      <c r="CI33" s="621"/>
      <c r="CJ33" s="621"/>
      <c r="CK33" s="621"/>
      <c r="CL33" s="621"/>
      <c r="CM33" s="621"/>
      <c r="CN33" s="621"/>
      <c r="CO33" s="621"/>
      <c r="CP33" s="621"/>
      <c r="CQ33" s="622"/>
      <c r="CR33" s="623">
        <v>40926598</v>
      </c>
      <c r="CS33" s="655"/>
      <c r="CT33" s="655"/>
      <c r="CU33" s="655"/>
      <c r="CV33" s="655"/>
      <c r="CW33" s="655"/>
      <c r="CX33" s="655"/>
      <c r="CY33" s="656"/>
      <c r="CZ33" s="628">
        <v>47.7</v>
      </c>
      <c r="DA33" s="653"/>
      <c r="DB33" s="653"/>
      <c r="DC33" s="657"/>
      <c r="DD33" s="632">
        <v>26286839</v>
      </c>
      <c r="DE33" s="655"/>
      <c r="DF33" s="655"/>
      <c r="DG33" s="655"/>
      <c r="DH33" s="655"/>
      <c r="DI33" s="655"/>
      <c r="DJ33" s="655"/>
      <c r="DK33" s="656"/>
      <c r="DL33" s="632">
        <v>20944542</v>
      </c>
      <c r="DM33" s="655"/>
      <c r="DN33" s="655"/>
      <c r="DO33" s="655"/>
      <c r="DP33" s="655"/>
      <c r="DQ33" s="655"/>
      <c r="DR33" s="655"/>
      <c r="DS33" s="655"/>
      <c r="DT33" s="655"/>
      <c r="DU33" s="655"/>
      <c r="DV33" s="656"/>
      <c r="DW33" s="628">
        <v>51.6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1377854</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11912636</v>
      </c>
      <c r="CS34" s="624"/>
      <c r="CT34" s="624"/>
      <c r="CU34" s="624"/>
      <c r="CV34" s="624"/>
      <c r="CW34" s="624"/>
      <c r="CX34" s="624"/>
      <c r="CY34" s="625"/>
      <c r="CZ34" s="628">
        <v>13.9</v>
      </c>
      <c r="DA34" s="653"/>
      <c r="DB34" s="653"/>
      <c r="DC34" s="657"/>
      <c r="DD34" s="632">
        <v>8165063</v>
      </c>
      <c r="DE34" s="624"/>
      <c r="DF34" s="624"/>
      <c r="DG34" s="624"/>
      <c r="DH34" s="624"/>
      <c r="DI34" s="624"/>
      <c r="DJ34" s="624"/>
      <c r="DK34" s="625"/>
      <c r="DL34" s="632">
        <v>6632490</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6495612</v>
      </c>
      <c r="S35" s="624"/>
      <c r="T35" s="624"/>
      <c r="U35" s="624"/>
      <c r="V35" s="624"/>
      <c r="W35" s="624"/>
      <c r="X35" s="624"/>
      <c r="Y35" s="625"/>
      <c r="Z35" s="626">
        <v>7.4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1129998</v>
      </c>
      <c r="CS35" s="655"/>
      <c r="CT35" s="655"/>
      <c r="CU35" s="655"/>
      <c r="CV35" s="655"/>
      <c r="CW35" s="655"/>
      <c r="CX35" s="655"/>
      <c r="CY35" s="656"/>
      <c r="CZ35" s="628">
        <v>1.3</v>
      </c>
      <c r="DA35" s="653"/>
      <c r="DB35" s="653"/>
      <c r="DC35" s="657"/>
      <c r="DD35" s="632">
        <v>910122</v>
      </c>
      <c r="DE35" s="655"/>
      <c r="DF35" s="655"/>
      <c r="DG35" s="655"/>
      <c r="DH35" s="655"/>
      <c r="DI35" s="655"/>
      <c r="DJ35" s="655"/>
      <c r="DK35" s="656"/>
      <c r="DL35" s="632">
        <v>619350</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2341171</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10596237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47011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14302404</v>
      </c>
      <c r="CS36" s="624"/>
      <c r="CT36" s="624"/>
      <c r="CU36" s="624"/>
      <c r="CV36" s="624"/>
      <c r="CW36" s="624"/>
      <c r="CX36" s="624"/>
      <c r="CY36" s="625"/>
      <c r="CZ36" s="628">
        <v>16.7</v>
      </c>
      <c r="DA36" s="653"/>
      <c r="DB36" s="653"/>
      <c r="DC36" s="657"/>
      <c r="DD36" s="632">
        <v>11167487</v>
      </c>
      <c r="DE36" s="624"/>
      <c r="DF36" s="624"/>
      <c r="DG36" s="624"/>
      <c r="DH36" s="624"/>
      <c r="DI36" s="624"/>
      <c r="DJ36" s="624"/>
      <c r="DK36" s="625"/>
      <c r="DL36" s="632">
        <v>8906607</v>
      </c>
      <c r="DM36" s="624"/>
      <c r="DN36" s="624"/>
      <c r="DO36" s="624"/>
      <c r="DP36" s="624"/>
      <c r="DQ36" s="624"/>
      <c r="DR36" s="624"/>
      <c r="DS36" s="624"/>
      <c r="DT36" s="624"/>
      <c r="DU36" s="624"/>
      <c r="DV36" s="625"/>
      <c r="DW36" s="628">
        <v>21.9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2315890</v>
      </c>
      <c r="S37" s="624"/>
      <c r="T37" s="624"/>
      <c r="U37" s="624"/>
      <c r="V37" s="624"/>
      <c r="W37" s="624"/>
      <c r="X37" s="624"/>
      <c r="Y37" s="625"/>
      <c r="Z37" s="626">
        <v>2.6</v>
      </c>
      <c r="AA37" s="626"/>
      <c r="AB37" s="626"/>
      <c r="AC37" s="626"/>
      <c r="AD37" s="627">
        <v>266169</v>
      </c>
      <c r="AE37" s="627"/>
      <c r="AF37" s="627"/>
      <c r="AG37" s="627"/>
      <c r="AH37" s="627"/>
      <c r="AI37" s="627"/>
      <c r="AJ37" s="627"/>
      <c r="AK37" s="627"/>
      <c r="AL37" s="628">
        <v>0.7</v>
      </c>
      <c r="AM37" s="629"/>
      <c r="AN37" s="629"/>
      <c r="AO37" s="630"/>
      <c r="AQ37" s="686" t="s">
        <v>320</v>
      </c>
      <c r="AR37" s="687"/>
      <c r="AS37" s="687"/>
      <c r="AT37" s="687"/>
      <c r="AU37" s="687"/>
      <c r="AV37" s="687"/>
      <c r="AW37" s="687"/>
      <c r="AX37" s="687"/>
      <c r="AY37" s="688"/>
      <c r="AZ37" s="623">
        <v>2599675</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-189400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4216338</v>
      </c>
      <c r="CS37" s="655"/>
      <c r="CT37" s="655"/>
      <c r="CU37" s="655"/>
      <c r="CV37" s="655"/>
      <c r="CW37" s="655"/>
      <c r="CX37" s="655"/>
      <c r="CY37" s="656"/>
      <c r="CZ37" s="628">
        <v>4.9000000000000004</v>
      </c>
      <c r="DA37" s="653"/>
      <c r="DB37" s="653"/>
      <c r="DC37" s="657"/>
      <c r="DD37" s="632">
        <v>4216338</v>
      </c>
      <c r="DE37" s="655"/>
      <c r="DF37" s="655"/>
      <c r="DG37" s="655"/>
      <c r="DH37" s="655"/>
      <c r="DI37" s="655"/>
      <c r="DJ37" s="655"/>
      <c r="DK37" s="656"/>
      <c r="DL37" s="632">
        <v>3993692</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6427741</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1119178</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18542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6553551</v>
      </c>
      <c r="CS38" s="624"/>
      <c r="CT38" s="624"/>
      <c r="CU38" s="624"/>
      <c r="CV38" s="624"/>
      <c r="CW38" s="624"/>
      <c r="CX38" s="624"/>
      <c r="CY38" s="625"/>
      <c r="CZ38" s="628">
        <v>7.6</v>
      </c>
      <c r="DA38" s="653"/>
      <c r="DB38" s="653"/>
      <c r="DC38" s="657"/>
      <c r="DD38" s="632">
        <v>5151408</v>
      </c>
      <c r="DE38" s="624"/>
      <c r="DF38" s="624"/>
      <c r="DG38" s="624"/>
      <c r="DH38" s="624"/>
      <c r="DI38" s="624"/>
      <c r="DJ38" s="624"/>
      <c r="DK38" s="625"/>
      <c r="DL38" s="632">
        <v>4786095</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364583</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27840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6346151</v>
      </c>
      <c r="CS39" s="655"/>
      <c r="CT39" s="655"/>
      <c r="CU39" s="655"/>
      <c r="CV39" s="655"/>
      <c r="CW39" s="655"/>
      <c r="CX39" s="655"/>
      <c r="CY39" s="656"/>
      <c r="CZ39" s="628">
        <v>7.4</v>
      </c>
      <c r="DA39" s="653"/>
      <c r="DB39" s="653"/>
      <c r="DC39" s="657"/>
      <c r="DD39" s="632">
        <v>826641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302300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323833</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681858</v>
      </c>
      <c r="CS40" s="624"/>
      <c r="CT40" s="624"/>
      <c r="CU40" s="624"/>
      <c r="CV40" s="624"/>
      <c r="CW40" s="624"/>
      <c r="CX40" s="624"/>
      <c r="CY40" s="625"/>
      <c r="CZ40" s="628">
        <v>0.8</v>
      </c>
      <c r="DA40" s="653"/>
      <c r="DB40" s="653"/>
      <c r="DC40" s="657"/>
      <c r="DD40" s="632">
        <v>66118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88142485</v>
      </c>
      <c r="S41" s="696"/>
      <c r="T41" s="696"/>
      <c r="U41" s="696"/>
      <c r="V41" s="696"/>
      <c r="W41" s="696"/>
      <c r="X41" s="696"/>
      <c r="Y41" s="700"/>
      <c r="Z41" s="701">
        <v>100</v>
      </c>
      <c r="AA41" s="701"/>
      <c r="AB41" s="701"/>
      <c r="AC41" s="701"/>
      <c r="AD41" s="702">
        <v>40284980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1414771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4774197</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419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11690426</v>
      </c>
      <c r="CS42" s="655"/>
      <c r="CT42" s="655"/>
      <c r="CU42" s="655"/>
      <c r="CV42" s="655"/>
      <c r="CW42" s="655"/>
      <c r="CX42" s="655"/>
      <c r="CY42" s="656"/>
      <c r="CZ42" s="628">
        <v>13.6</v>
      </c>
      <c r="DA42" s="653"/>
      <c r="DB42" s="653"/>
      <c r="DC42" s="657"/>
      <c r="DD42" s="632">
        <v>1799337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1102681</v>
      </c>
      <c r="CS43" s="655"/>
      <c r="CT43" s="655"/>
      <c r="CU43" s="655"/>
      <c r="CV43" s="655"/>
      <c r="CW43" s="655"/>
      <c r="CX43" s="655"/>
      <c r="CY43" s="656"/>
      <c r="CZ43" s="628">
        <v>1.3</v>
      </c>
      <c r="DA43" s="653"/>
      <c r="DB43" s="653"/>
      <c r="DC43" s="657"/>
      <c r="DD43" s="632">
        <v>1092606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11397853</v>
      </c>
      <c r="CS44" s="624"/>
      <c r="CT44" s="624"/>
      <c r="CU44" s="624"/>
      <c r="CV44" s="624"/>
      <c r="CW44" s="624"/>
      <c r="CX44" s="624"/>
      <c r="CY44" s="625"/>
      <c r="CZ44" s="628">
        <v>13.3</v>
      </c>
      <c r="DA44" s="629"/>
      <c r="DB44" s="629"/>
      <c r="DC44" s="635"/>
      <c r="DD44" s="632">
        <v>1756468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5981916</v>
      </c>
      <c r="CS45" s="655"/>
      <c r="CT45" s="655"/>
      <c r="CU45" s="655"/>
      <c r="CV45" s="655"/>
      <c r="CW45" s="655"/>
      <c r="CX45" s="655"/>
      <c r="CY45" s="656"/>
      <c r="CZ45" s="628">
        <v>7</v>
      </c>
      <c r="DA45" s="653"/>
      <c r="DB45" s="653"/>
      <c r="DC45" s="657"/>
      <c r="DD45" s="632">
        <v>191562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5136069</v>
      </c>
      <c r="CS46" s="624"/>
      <c r="CT46" s="624"/>
      <c r="CU46" s="624"/>
      <c r="CV46" s="624"/>
      <c r="CW46" s="624"/>
      <c r="CX46" s="624"/>
      <c r="CY46" s="625"/>
      <c r="CZ46" s="628">
        <v>6</v>
      </c>
      <c r="DA46" s="629"/>
      <c r="DB46" s="629"/>
      <c r="DC46" s="635"/>
      <c r="DD46" s="632">
        <v>1508290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292573</v>
      </c>
      <c r="CS47" s="655"/>
      <c r="CT47" s="655"/>
      <c r="CU47" s="655"/>
      <c r="CV47" s="655"/>
      <c r="CW47" s="655"/>
      <c r="CX47" s="655"/>
      <c r="CY47" s="656"/>
      <c r="CZ47" s="628">
        <v>0.3</v>
      </c>
      <c r="DA47" s="653"/>
      <c r="DB47" s="653"/>
      <c r="DC47" s="657"/>
      <c r="DD47" s="632">
        <v>42869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85767939</v>
      </c>
      <c r="CS49" s="682"/>
      <c r="CT49" s="682"/>
      <c r="CU49" s="682"/>
      <c r="CV49" s="682"/>
      <c r="CW49" s="682"/>
      <c r="CX49" s="682"/>
      <c r="CY49" s="711"/>
      <c r="CZ49" s="703">
        <v>100</v>
      </c>
      <c r="DA49" s="712"/>
      <c r="DB49" s="712"/>
      <c r="DC49" s="713"/>
      <c r="DD49" s="714">
        <v>50811641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Wi6dZMULmYqs494TEP/hHAbOynSnefPN3ve/6UzlzJ4/omGVgaAl66hnWblkODxgnY+Er5sqDgvJA3Z8eNsmw==" saltValue="A2P1QfjDQNE+EZ+37M0z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88143</v>
      </c>
      <c r="R7" s="753"/>
      <c r="S7" s="753"/>
      <c r="T7" s="753"/>
      <c r="U7" s="753"/>
      <c r="V7" s="753">
        <v>85768</v>
      </c>
      <c r="W7" s="753"/>
      <c r="X7" s="753"/>
      <c r="Y7" s="753"/>
      <c r="Z7" s="753"/>
      <c r="AA7" s="753">
        <f>Q7-V7</f>
        <v>2375</v>
      </c>
      <c r="AB7" s="753"/>
      <c r="AC7" s="753"/>
      <c r="AD7" s="753"/>
      <c r="AE7" s="754"/>
      <c r="AF7" s="755">
        <v>1707</v>
      </c>
      <c r="AG7" s="756"/>
      <c r="AH7" s="756"/>
      <c r="AI7" s="756"/>
      <c r="AJ7" s="757"/>
      <c r="AK7" s="758">
        <v>6496</v>
      </c>
      <c r="AL7" s="759"/>
      <c r="AM7" s="759"/>
      <c r="AN7" s="759"/>
      <c r="AO7" s="759"/>
      <c r="AP7" s="759">
        <v>70945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-1</v>
      </c>
      <c r="CI7" s="744"/>
      <c r="CJ7" s="744"/>
      <c r="CK7" s="744"/>
      <c r="CL7" s="745"/>
      <c r="CM7" s="743">
        <v>133</v>
      </c>
      <c r="CN7" s="744"/>
      <c r="CO7" s="744"/>
      <c r="CP7" s="744"/>
      <c r="CQ7" s="745"/>
      <c r="CR7" s="743">
        <v>45</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19</v>
      </c>
      <c r="CI8" s="777"/>
      <c r="CJ8" s="777"/>
      <c r="CK8" s="777"/>
      <c r="CL8" s="778"/>
      <c r="CM8" s="776">
        <v>183</v>
      </c>
      <c r="CN8" s="777"/>
      <c r="CO8" s="777"/>
      <c r="CP8" s="777"/>
      <c r="CQ8" s="778"/>
      <c r="CR8" s="776">
        <v>100</v>
      </c>
      <c r="CS8" s="777"/>
      <c r="CT8" s="777"/>
      <c r="CU8" s="777"/>
      <c r="CV8" s="778"/>
      <c r="CW8" s="776">
        <v>5</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1</v>
      </c>
      <c r="CI9" s="777"/>
      <c r="CJ9" s="777"/>
      <c r="CK9" s="777"/>
      <c r="CL9" s="778"/>
      <c r="CM9" s="776">
        <v>63</v>
      </c>
      <c r="CN9" s="777"/>
      <c r="CO9" s="777"/>
      <c r="CP9" s="777"/>
      <c r="CQ9" s="778"/>
      <c r="CR9" s="776">
        <v>25</v>
      </c>
      <c r="CS9" s="777"/>
      <c r="CT9" s="777"/>
      <c r="CU9" s="777"/>
      <c r="CV9" s="778"/>
      <c r="CW9" s="776">
        <v>12</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553</v>
      </c>
      <c r="BT10" s="774"/>
      <c r="BU10" s="774"/>
      <c r="BV10" s="774"/>
      <c r="BW10" s="774"/>
      <c r="BX10" s="774"/>
      <c r="BY10" s="774"/>
      <c r="BZ10" s="774"/>
      <c r="CA10" s="774"/>
      <c r="CB10" s="774"/>
      <c r="CC10" s="774"/>
      <c r="CD10" s="774"/>
      <c r="CE10" s="774"/>
      <c r="CF10" s="774"/>
      <c r="CG10" s="775"/>
      <c r="CH10" s="776">
        <v>4</v>
      </c>
      <c r="CI10" s="777"/>
      <c r="CJ10" s="777"/>
      <c r="CK10" s="777"/>
      <c r="CL10" s="778"/>
      <c r="CM10" s="776">
        <v>60</v>
      </c>
      <c r="CN10" s="777"/>
      <c r="CO10" s="777"/>
      <c r="CP10" s="777"/>
      <c r="CQ10" s="778"/>
      <c r="CR10" s="776">
        <v>1</v>
      </c>
      <c r="CS10" s="777"/>
      <c r="CT10" s="777"/>
      <c r="CU10" s="777"/>
      <c r="CV10" s="778"/>
      <c r="CW10" s="776">
        <v>90</v>
      </c>
      <c r="CX10" s="777"/>
      <c r="CY10" s="777"/>
      <c r="CZ10" s="777"/>
      <c r="DA10" s="778"/>
      <c r="DB10" s="776">
        <v>51</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554</v>
      </c>
      <c r="BT11" s="774"/>
      <c r="BU11" s="774"/>
      <c r="BV11" s="774"/>
      <c r="BW11" s="774"/>
      <c r="BX11" s="774"/>
      <c r="BY11" s="774"/>
      <c r="BZ11" s="774"/>
      <c r="CA11" s="774"/>
      <c r="CB11" s="774"/>
      <c r="CC11" s="774"/>
      <c r="CD11" s="774"/>
      <c r="CE11" s="774"/>
      <c r="CF11" s="774"/>
      <c r="CG11" s="775"/>
      <c r="CH11" s="776">
        <v>18</v>
      </c>
      <c r="CI11" s="777"/>
      <c r="CJ11" s="777"/>
      <c r="CK11" s="777"/>
      <c r="CL11" s="778"/>
      <c r="CM11" s="776">
        <v>146</v>
      </c>
      <c r="CN11" s="777"/>
      <c r="CO11" s="777"/>
      <c r="CP11" s="777"/>
      <c r="CQ11" s="778"/>
      <c r="CR11" s="776">
        <v>30</v>
      </c>
      <c r="CS11" s="777"/>
      <c r="CT11" s="777"/>
      <c r="CU11" s="777"/>
      <c r="CV11" s="778"/>
      <c r="CW11" s="776">
        <v>2</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555</v>
      </c>
      <c r="BT12" s="774"/>
      <c r="BU12" s="774"/>
      <c r="BV12" s="774"/>
      <c r="BW12" s="774"/>
      <c r="BX12" s="774"/>
      <c r="BY12" s="774"/>
      <c r="BZ12" s="774"/>
      <c r="CA12" s="774"/>
      <c r="CB12" s="774"/>
      <c r="CC12" s="774"/>
      <c r="CD12" s="774"/>
      <c r="CE12" s="774"/>
      <c r="CF12" s="774"/>
      <c r="CG12" s="775"/>
      <c r="CH12" s="776">
        <v>2</v>
      </c>
      <c r="CI12" s="777"/>
      <c r="CJ12" s="777"/>
      <c r="CK12" s="777"/>
      <c r="CL12" s="778"/>
      <c r="CM12" s="776">
        <v>101</v>
      </c>
      <c r="CN12" s="777"/>
      <c r="CO12" s="777"/>
      <c r="CP12" s="777"/>
      <c r="CQ12" s="778"/>
      <c r="CR12" s="776">
        <v>45</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556</v>
      </c>
      <c r="BT13" s="774"/>
      <c r="BU13" s="774"/>
      <c r="BV13" s="774"/>
      <c r="BW13" s="774"/>
      <c r="BX13" s="774"/>
      <c r="BY13" s="774"/>
      <c r="BZ13" s="774"/>
      <c r="CA13" s="774"/>
      <c r="CB13" s="774"/>
      <c r="CC13" s="774"/>
      <c r="CD13" s="774"/>
      <c r="CE13" s="774"/>
      <c r="CF13" s="774"/>
      <c r="CG13" s="775"/>
      <c r="CH13" s="776">
        <v>1</v>
      </c>
      <c r="CI13" s="777"/>
      <c r="CJ13" s="777"/>
      <c r="CK13" s="777"/>
      <c r="CL13" s="778"/>
      <c r="CM13" s="776">
        <v>17</v>
      </c>
      <c r="CN13" s="777"/>
      <c r="CO13" s="777"/>
      <c r="CP13" s="777"/>
      <c r="CQ13" s="778"/>
      <c r="CR13" s="776">
        <v>3</v>
      </c>
      <c r="CS13" s="777"/>
      <c r="CT13" s="777"/>
      <c r="CU13" s="777"/>
      <c r="CV13" s="778"/>
      <c r="CW13" s="776" t="s">
        <v>489</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557</v>
      </c>
      <c r="BT14" s="774"/>
      <c r="BU14" s="774"/>
      <c r="BV14" s="774"/>
      <c r="BW14" s="774"/>
      <c r="BX14" s="774"/>
      <c r="BY14" s="774"/>
      <c r="BZ14" s="774"/>
      <c r="CA14" s="774"/>
      <c r="CB14" s="774"/>
      <c r="CC14" s="774"/>
      <c r="CD14" s="774"/>
      <c r="CE14" s="774"/>
      <c r="CF14" s="774"/>
      <c r="CG14" s="775"/>
      <c r="CH14" s="776">
        <v>0</v>
      </c>
      <c r="CI14" s="777"/>
      <c r="CJ14" s="777"/>
      <c r="CK14" s="777"/>
      <c r="CL14" s="778"/>
      <c r="CM14" s="776">
        <v>1122</v>
      </c>
      <c r="CN14" s="777"/>
      <c r="CO14" s="777"/>
      <c r="CP14" s="777"/>
      <c r="CQ14" s="778"/>
      <c r="CR14" s="776">
        <v>500</v>
      </c>
      <c r="CS14" s="777"/>
      <c r="CT14" s="777"/>
      <c r="CU14" s="777"/>
      <c r="CV14" s="778"/>
      <c r="CW14" s="776" t="s">
        <v>489</v>
      </c>
      <c r="CX14" s="777"/>
      <c r="CY14" s="777"/>
      <c r="CZ14" s="777"/>
      <c r="DA14" s="778"/>
      <c r="DB14" s="776" t="s">
        <v>489</v>
      </c>
      <c r="DC14" s="777"/>
      <c r="DD14" s="777"/>
      <c r="DE14" s="777"/>
      <c r="DF14" s="778"/>
      <c r="DG14" s="776" t="s">
        <v>489</v>
      </c>
      <c r="DH14" s="777"/>
      <c r="DI14" s="777"/>
      <c r="DJ14" s="777"/>
      <c r="DK14" s="778"/>
      <c r="DL14" s="776" t="s">
        <v>489</v>
      </c>
      <c r="DM14" s="777"/>
      <c r="DN14" s="777"/>
      <c r="DO14" s="777"/>
      <c r="DP14" s="778"/>
      <c r="DQ14" s="776" t="s">
        <v>489</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88143</v>
      </c>
      <c r="R23" s="793"/>
      <c r="S23" s="793"/>
      <c r="T23" s="793"/>
      <c r="U23" s="793"/>
      <c r="V23" s="793">
        <f t="shared" ref="V23" si="0">SUM(V7:Z22)</f>
        <v>85768</v>
      </c>
      <c r="W23" s="793"/>
      <c r="X23" s="793"/>
      <c r="Y23" s="793"/>
      <c r="Z23" s="793"/>
      <c r="AA23" s="793">
        <f t="shared" ref="AA23" si="1">SUM(AA7:AE22)</f>
        <v>2375</v>
      </c>
      <c r="AB23" s="793"/>
      <c r="AC23" s="793"/>
      <c r="AD23" s="793"/>
      <c r="AE23" s="794"/>
      <c r="AF23" s="795">
        <v>1707</v>
      </c>
      <c r="AG23" s="793"/>
      <c r="AH23" s="793"/>
      <c r="AI23" s="793"/>
      <c r="AJ23" s="796"/>
      <c r="AK23" s="797"/>
      <c r="AL23" s="798"/>
      <c r="AM23" s="798"/>
      <c r="AN23" s="798"/>
      <c r="AO23" s="798"/>
      <c r="AP23" s="793">
        <f t="shared" ref="AP23" si="2">SUM(AP7:AT22)</f>
        <v>70945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16004</v>
      </c>
      <c r="R28" s="823"/>
      <c r="S28" s="823"/>
      <c r="T28" s="823"/>
      <c r="U28" s="823"/>
      <c r="V28" s="823">
        <v>15957</v>
      </c>
      <c r="W28" s="823"/>
      <c r="X28" s="823"/>
      <c r="Y28" s="823"/>
      <c r="Z28" s="823"/>
      <c r="AA28" s="823">
        <f>Q28-V28</f>
        <v>47</v>
      </c>
      <c r="AB28" s="823"/>
      <c r="AC28" s="823"/>
      <c r="AD28" s="823"/>
      <c r="AE28" s="824"/>
      <c r="AF28" s="825">
        <v>47</v>
      </c>
      <c r="AG28" s="823"/>
      <c r="AH28" s="823"/>
      <c r="AI28" s="823"/>
      <c r="AJ28" s="826"/>
      <c r="AK28" s="827">
        <v>1215</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2054</v>
      </c>
      <c r="R29" s="784"/>
      <c r="S29" s="784"/>
      <c r="T29" s="784"/>
      <c r="U29" s="784"/>
      <c r="V29" s="784">
        <v>2034</v>
      </c>
      <c r="W29" s="784"/>
      <c r="X29" s="784"/>
      <c r="Y29" s="784"/>
      <c r="Z29" s="784"/>
      <c r="AA29" s="784">
        <f t="shared" ref="AA29:AA33" si="3">Q29-V29</f>
        <v>20</v>
      </c>
      <c r="AB29" s="784"/>
      <c r="AC29" s="784"/>
      <c r="AD29" s="784"/>
      <c r="AE29" s="785"/>
      <c r="AF29" s="786">
        <v>20</v>
      </c>
      <c r="AG29" s="787"/>
      <c r="AH29" s="787"/>
      <c r="AI29" s="787"/>
      <c r="AJ29" s="788"/>
      <c r="AK29" s="834">
        <v>526</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14862</v>
      </c>
      <c r="R30" s="784"/>
      <c r="S30" s="784"/>
      <c r="T30" s="784"/>
      <c r="U30" s="784"/>
      <c r="V30" s="784">
        <v>14741</v>
      </c>
      <c r="W30" s="784"/>
      <c r="X30" s="784"/>
      <c r="Y30" s="784"/>
      <c r="Z30" s="784"/>
      <c r="AA30" s="784">
        <f t="shared" si="3"/>
        <v>121</v>
      </c>
      <c r="AB30" s="784"/>
      <c r="AC30" s="784"/>
      <c r="AD30" s="784"/>
      <c r="AE30" s="785"/>
      <c r="AF30" s="786">
        <v>121</v>
      </c>
      <c r="AG30" s="787"/>
      <c r="AH30" s="787"/>
      <c r="AI30" s="787"/>
      <c r="AJ30" s="788"/>
      <c r="AK30" s="834">
        <v>2281</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4849</v>
      </c>
      <c r="R31" s="784"/>
      <c r="S31" s="784"/>
      <c r="T31" s="784"/>
      <c r="U31" s="784"/>
      <c r="V31" s="784">
        <v>5111</v>
      </c>
      <c r="W31" s="784"/>
      <c r="X31" s="784"/>
      <c r="Y31" s="784"/>
      <c r="Z31" s="784"/>
      <c r="AA31" s="784">
        <f t="shared" si="3"/>
        <v>-262</v>
      </c>
      <c r="AB31" s="784"/>
      <c r="AC31" s="784"/>
      <c r="AD31" s="784"/>
      <c r="AE31" s="785"/>
      <c r="AF31" s="786">
        <v>657</v>
      </c>
      <c r="AG31" s="787"/>
      <c r="AH31" s="787"/>
      <c r="AI31" s="787"/>
      <c r="AJ31" s="788"/>
      <c r="AK31" s="834">
        <v>1047</v>
      </c>
      <c r="AL31" s="830"/>
      <c r="AM31" s="830"/>
      <c r="AN31" s="830"/>
      <c r="AO31" s="830"/>
      <c r="AP31" s="830">
        <v>884</v>
      </c>
      <c r="AQ31" s="830"/>
      <c r="AR31" s="830"/>
      <c r="AS31" s="830"/>
      <c r="AT31" s="830"/>
      <c r="AU31" s="830">
        <v>468</v>
      </c>
      <c r="AV31" s="830"/>
      <c r="AW31" s="830"/>
      <c r="AX31" s="830"/>
      <c r="AY31" s="830"/>
      <c r="AZ31" s="831" t="s">
        <v>489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8348</v>
      </c>
      <c r="R32" s="784"/>
      <c r="S32" s="784"/>
      <c r="T32" s="784"/>
      <c r="U32" s="784"/>
      <c r="V32" s="784">
        <v>8077</v>
      </c>
      <c r="W32" s="784"/>
      <c r="X32" s="784"/>
      <c r="Y32" s="784"/>
      <c r="Z32" s="784"/>
      <c r="AA32" s="784">
        <f t="shared" si="3"/>
        <v>271</v>
      </c>
      <c r="AB32" s="784"/>
      <c r="AC32" s="784"/>
      <c r="AD32" s="784"/>
      <c r="AE32" s="785"/>
      <c r="AF32" s="786">
        <v>564</v>
      </c>
      <c r="AG32" s="787"/>
      <c r="AH32" s="787"/>
      <c r="AI32" s="787"/>
      <c r="AJ32" s="788"/>
      <c r="AK32" s="834">
        <v>1926</v>
      </c>
      <c r="AL32" s="830"/>
      <c r="AM32" s="830"/>
      <c r="AN32" s="830"/>
      <c r="AO32" s="830"/>
      <c r="AP32" s="830">
        <v>37419</v>
      </c>
      <c r="AQ32" s="830"/>
      <c r="AR32" s="830"/>
      <c r="AS32" s="830"/>
      <c r="AT32" s="830"/>
      <c r="AU32" s="830">
        <v>31994</v>
      </c>
      <c r="AV32" s="830"/>
      <c r="AW32" s="830"/>
      <c r="AX32" s="830"/>
      <c r="AY32" s="830"/>
      <c r="AZ32" s="831" t="s">
        <v>489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640</v>
      </c>
      <c r="R33" s="784"/>
      <c r="S33" s="784"/>
      <c r="T33" s="784"/>
      <c r="U33" s="784"/>
      <c r="V33" s="784">
        <v>640</v>
      </c>
      <c r="W33" s="784"/>
      <c r="X33" s="784"/>
      <c r="Y33" s="784"/>
      <c r="Z33" s="784"/>
      <c r="AA33" s="784">
        <f t="shared" si="3"/>
        <v>0</v>
      </c>
      <c r="AB33" s="784"/>
      <c r="AC33" s="784"/>
      <c r="AD33" s="784"/>
      <c r="AE33" s="785"/>
      <c r="AF33" s="786">
        <v>0</v>
      </c>
      <c r="AG33" s="787"/>
      <c r="AH33" s="787"/>
      <c r="AI33" s="787"/>
      <c r="AJ33" s="788"/>
      <c r="AK33" s="834">
        <v>365</v>
      </c>
      <c r="AL33" s="830"/>
      <c r="AM33" s="830"/>
      <c r="AN33" s="830"/>
      <c r="AO33" s="830"/>
      <c r="AP33" s="830">
        <v>127</v>
      </c>
      <c r="AQ33" s="830"/>
      <c r="AR33" s="830"/>
      <c r="AS33" s="830"/>
      <c r="AT33" s="830"/>
      <c r="AU33" s="830">
        <v>93</v>
      </c>
      <c r="AV33" s="830"/>
      <c r="AW33" s="830"/>
      <c r="AX33" s="830"/>
      <c r="AY33" s="830"/>
      <c r="AZ33" s="831" t="s">
        <v>489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1409</v>
      </c>
      <c r="AG63" s="844"/>
      <c r="AH63" s="844"/>
      <c r="AI63" s="844"/>
      <c r="AJ63" s="845"/>
      <c r="AK63" s="846"/>
      <c r="AL63" s="841"/>
      <c r="AM63" s="841"/>
      <c r="AN63" s="841"/>
      <c r="AO63" s="841"/>
      <c r="AP63" s="844">
        <f>AP31+AP32+AP33</f>
        <v>38430</v>
      </c>
      <c r="AQ63" s="844"/>
      <c r="AR63" s="844"/>
      <c r="AS63" s="844"/>
      <c r="AT63" s="844"/>
      <c r="AU63" s="844">
        <f>AU31+AU32+AU33</f>
        <v>32555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1" t="s">
        <v>558</v>
      </c>
      <c r="C68" s="872"/>
      <c r="D68" s="872"/>
      <c r="E68" s="872"/>
      <c r="F68" s="872"/>
      <c r="G68" s="872"/>
      <c r="H68" s="872"/>
      <c r="I68" s="872"/>
      <c r="J68" s="872"/>
      <c r="K68" s="872"/>
      <c r="L68" s="872"/>
      <c r="M68" s="872"/>
      <c r="N68" s="872"/>
      <c r="O68" s="872"/>
      <c r="P68" s="873"/>
      <c r="Q68" s="874">
        <v>10136</v>
      </c>
      <c r="R68" s="875"/>
      <c r="S68" s="875"/>
      <c r="T68" s="875"/>
      <c r="U68" s="875"/>
      <c r="V68" s="875">
        <v>9277</v>
      </c>
      <c r="W68" s="875"/>
      <c r="X68" s="875"/>
      <c r="Y68" s="875"/>
      <c r="Z68" s="875"/>
      <c r="AA68" s="875">
        <v>859</v>
      </c>
      <c r="AB68" s="875"/>
      <c r="AC68" s="875"/>
      <c r="AD68" s="875"/>
      <c r="AE68" s="875"/>
      <c r="AF68" s="875">
        <v>859</v>
      </c>
      <c r="AG68" s="875"/>
      <c r="AH68" s="875"/>
      <c r="AI68" s="875"/>
      <c r="AJ68" s="875"/>
      <c r="AK68" s="875">
        <v>110</v>
      </c>
      <c r="AL68" s="875"/>
      <c r="AM68" s="875"/>
      <c r="AN68" s="875"/>
      <c r="AO68" s="875"/>
      <c r="AP68" s="866" t="s">
        <v>489</v>
      </c>
      <c r="AQ68" s="867"/>
      <c r="AR68" s="867"/>
      <c r="AS68" s="867"/>
      <c r="AT68" s="868"/>
      <c r="AU68" s="866" t="s">
        <v>489</v>
      </c>
      <c r="AV68" s="867"/>
      <c r="AW68" s="867"/>
      <c r="AX68" s="867"/>
      <c r="AY68" s="868"/>
      <c r="AZ68" s="869"/>
      <c r="BA68" s="869"/>
      <c r="BB68" s="869"/>
      <c r="BC68" s="869"/>
      <c r="BD68" s="870"/>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6" t="s">
        <v>559</v>
      </c>
      <c r="C69" s="877"/>
      <c r="D69" s="877"/>
      <c r="E69" s="877"/>
      <c r="F69" s="877"/>
      <c r="G69" s="877"/>
      <c r="H69" s="877"/>
      <c r="I69" s="877"/>
      <c r="J69" s="877"/>
      <c r="K69" s="877"/>
      <c r="L69" s="877"/>
      <c r="M69" s="877"/>
      <c r="N69" s="877"/>
      <c r="O69" s="877"/>
      <c r="P69" s="878"/>
      <c r="Q69" s="879">
        <v>6399</v>
      </c>
      <c r="R69" s="830"/>
      <c r="S69" s="830"/>
      <c r="T69" s="830"/>
      <c r="U69" s="830"/>
      <c r="V69" s="830">
        <v>5909</v>
      </c>
      <c r="W69" s="830"/>
      <c r="X69" s="830"/>
      <c r="Y69" s="830"/>
      <c r="Z69" s="830"/>
      <c r="AA69" s="830">
        <v>489</v>
      </c>
      <c r="AB69" s="830"/>
      <c r="AC69" s="830"/>
      <c r="AD69" s="830"/>
      <c r="AE69" s="830"/>
      <c r="AF69" s="830">
        <v>141</v>
      </c>
      <c r="AG69" s="830"/>
      <c r="AH69" s="830"/>
      <c r="AI69" s="830"/>
      <c r="AJ69" s="830"/>
      <c r="AK69" s="830">
        <v>60</v>
      </c>
      <c r="AL69" s="830"/>
      <c r="AM69" s="830"/>
      <c r="AN69" s="830"/>
      <c r="AO69" s="830"/>
      <c r="AP69" s="830">
        <v>574</v>
      </c>
      <c r="AQ69" s="830"/>
      <c r="AR69" s="830"/>
      <c r="AS69" s="830"/>
      <c r="AT69" s="830"/>
      <c r="AU69" s="830">
        <v>418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6" t="s">
        <v>560</v>
      </c>
      <c r="C70" s="877"/>
      <c r="D70" s="877"/>
      <c r="E70" s="877"/>
      <c r="F70" s="877"/>
      <c r="G70" s="877"/>
      <c r="H70" s="877"/>
      <c r="I70" s="877"/>
      <c r="J70" s="877"/>
      <c r="K70" s="877"/>
      <c r="L70" s="877"/>
      <c r="M70" s="877"/>
      <c r="N70" s="877"/>
      <c r="O70" s="877"/>
      <c r="P70" s="878"/>
      <c r="Q70" s="879">
        <v>247</v>
      </c>
      <c r="R70" s="830"/>
      <c r="S70" s="830"/>
      <c r="T70" s="830"/>
      <c r="U70" s="830"/>
      <c r="V70" s="830">
        <v>242</v>
      </c>
      <c r="W70" s="830"/>
      <c r="X70" s="830"/>
      <c r="Y70" s="830"/>
      <c r="Z70" s="830"/>
      <c r="AA70" s="830">
        <v>5</v>
      </c>
      <c r="AB70" s="830"/>
      <c r="AC70" s="830"/>
      <c r="AD70" s="830"/>
      <c r="AE70" s="830"/>
      <c r="AF70" s="830">
        <v>5</v>
      </c>
      <c r="AG70" s="830"/>
      <c r="AH70" s="830"/>
      <c r="AI70" s="830"/>
      <c r="AJ70" s="830"/>
      <c r="AK70" s="830">
        <v>4</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6" t="s">
        <v>561</v>
      </c>
      <c r="C71" s="877"/>
      <c r="D71" s="877"/>
      <c r="E71" s="877"/>
      <c r="F71" s="877"/>
      <c r="G71" s="877"/>
      <c r="H71" s="877"/>
      <c r="I71" s="877"/>
      <c r="J71" s="877"/>
      <c r="K71" s="877"/>
      <c r="L71" s="877"/>
      <c r="M71" s="877"/>
      <c r="N71" s="877"/>
      <c r="O71" s="877"/>
      <c r="P71" s="878"/>
      <c r="Q71" s="879">
        <v>756</v>
      </c>
      <c r="R71" s="830"/>
      <c r="S71" s="830"/>
      <c r="T71" s="830"/>
      <c r="U71" s="830"/>
      <c r="V71" s="830">
        <v>659</v>
      </c>
      <c r="W71" s="830"/>
      <c r="X71" s="830"/>
      <c r="Y71" s="830"/>
      <c r="Z71" s="830"/>
      <c r="AA71" s="830">
        <v>97</v>
      </c>
      <c r="AB71" s="830"/>
      <c r="AC71" s="830"/>
      <c r="AD71" s="830"/>
      <c r="AE71" s="830"/>
      <c r="AF71" s="830">
        <v>97</v>
      </c>
      <c r="AG71" s="830"/>
      <c r="AH71" s="830"/>
      <c r="AI71" s="830"/>
      <c r="AJ71" s="830"/>
      <c r="AK71" s="830">
        <v>536</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6" t="s">
        <v>562</v>
      </c>
      <c r="C72" s="877"/>
      <c r="D72" s="877"/>
      <c r="E72" s="877"/>
      <c r="F72" s="877"/>
      <c r="G72" s="877"/>
      <c r="H72" s="877"/>
      <c r="I72" s="877"/>
      <c r="J72" s="877"/>
      <c r="K72" s="877"/>
      <c r="L72" s="877"/>
      <c r="M72" s="877"/>
      <c r="N72" s="877"/>
      <c r="O72" s="877"/>
      <c r="P72" s="878"/>
      <c r="Q72" s="879">
        <v>284221</v>
      </c>
      <c r="R72" s="830"/>
      <c r="S72" s="830"/>
      <c r="T72" s="830"/>
      <c r="U72" s="830"/>
      <c r="V72" s="830">
        <v>278602</v>
      </c>
      <c r="W72" s="830"/>
      <c r="X72" s="830"/>
      <c r="Y72" s="830"/>
      <c r="Z72" s="830"/>
      <c r="AA72" s="830">
        <v>5619</v>
      </c>
      <c r="AB72" s="830"/>
      <c r="AC72" s="830"/>
      <c r="AD72" s="830"/>
      <c r="AE72" s="830"/>
      <c r="AF72" s="830">
        <v>5619</v>
      </c>
      <c r="AG72" s="830"/>
      <c r="AH72" s="830"/>
      <c r="AI72" s="830"/>
      <c r="AJ72" s="830"/>
      <c r="AK72" s="830">
        <v>6621</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6" t="s">
        <v>563</v>
      </c>
      <c r="C73" s="877"/>
      <c r="D73" s="877"/>
      <c r="E73" s="877"/>
      <c r="F73" s="877"/>
      <c r="G73" s="877"/>
      <c r="H73" s="877"/>
      <c r="I73" s="877"/>
      <c r="J73" s="877"/>
      <c r="K73" s="877"/>
      <c r="L73" s="877"/>
      <c r="M73" s="877"/>
      <c r="N73" s="877"/>
      <c r="O73" s="877"/>
      <c r="P73" s="878"/>
      <c r="Q73" s="879">
        <v>6782</v>
      </c>
      <c r="R73" s="830"/>
      <c r="S73" s="830"/>
      <c r="T73" s="830"/>
      <c r="U73" s="830"/>
      <c r="V73" s="830">
        <v>6079</v>
      </c>
      <c r="W73" s="830"/>
      <c r="X73" s="830"/>
      <c r="Y73" s="830"/>
      <c r="Z73" s="830"/>
      <c r="AA73" s="830">
        <v>704</v>
      </c>
      <c r="AB73" s="830"/>
      <c r="AC73" s="830"/>
      <c r="AD73" s="830"/>
      <c r="AE73" s="830"/>
      <c r="AF73" s="830">
        <v>9043</v>
      </c>
      <c r="AG73" s="830"/>
      <c r="AH73" s="830"/>
      <c r="AI73" s="830"/>
      <c r="AJ73" s="830"/>
      <c r="AK73" s="830">
        <v>0</v>
      </c>
      <c r="AL73" s="830"/>
      <c r="AM73" s="830"/>
      <c r="AN73" s="830"/>
      <c r="AO73" s="830"/>
      <c r="AP73" s="830">
        <v>7431</v>
      </c>
      <c r="AQ73" s="830"/>
      <c r="AR73" s="830"/>
      <c r="AS73" s="830"/>
      <c r="AT73" s="830"/>
      <c r="AU73" s="830">
        <v>1065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6"/>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4"/>
      <c r="V75" s="882"/>
      <c r="W75" s="881"/>
      <c r="X75" s="881"/>
      <c r="Y75" s="881"/>
      <c r="Z75" s="834"/>
      <c r="AA75" s="882"/>
      <c r="AB75" s="881"/>
      <c r="AC75" s="881"/>
      <c r="AD75" s="881"/>
      <c r="AE75" s="834"/>
      <c r="AF75" s="882"/>
      <c r="AG75" s="881"/>
      <c r="AH75" s="881"/>
      <c r="AI75" s="881"/>
      <c r="AJ75" s="834"/>
      <c r="AK75" s="882"/>
      <c r="AL75" s="881"/>
      <c r="AM75" s="881"/>
      <c r="AN75" s="881"/>
      <c r="AO75" s="834"/>
      <c r="AP75" s="882"/>
      <c r="AQ75" s="881"/>
      <c r="AR75" s="881"/>
      <c r="AS75" s="881"/>
      <c r="AT75" s="834"/>
      <c r="AU75" s="882"/>
      <c r="AV75" s="881"/>
      <c r="AW75" s="881"/>
      <c r="AX75" s="881"/>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4"/>
      <c r="V76" s="882"/>
      <c r="W76" s="881"/>
      <c r="X76" s="881"/>
      <c r="Y76" s="881"/>
      <c r="Z76" s="834"/>
      <c r="AA76" s="882"/>
      <c r="AB76" s="881"/>
      <c r="AC76" s="881"/>
      <c r="AD76" s="881"/>
      <c r="AE76" s="834"/>
      <c r="AF76" s="882"/>
      <c r="AG76" s="881"/>
      <c r="AH76" s="881"/>
      <c r="AI76" s="881"/>
      <c r="AJ76" s="834"/>
      <c r="AK76" s="882"/>
      <c r="AL76" s="881"/>
      <c r="AM76" s="881"/>
      <c r="AN76" s="881"/>
      <c r="AO76" s="834"/>
      <c r="AP76" s="882"/>
      <c r="AQ76" s="881"/>
      <c r="AR76" s="881"/>
      <c r="AS76" s="881"/>
      <c r="AT76" s="834"/>
      <c r="AU76" s="882"/>
      <c r="AV76" s="881"/>
      <c r="AW76" s="881"/>
      <c r="AX76" s="881"/>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4"/>
      <c r="V77" s="882"/>
      <c r="W77" s="881"/>
      <c r="X77" s="881"/>
      <c r="Y77" s="881"/>
      <c r="Z77" s="834"/>
      <c r="AA77" s="882"/>
      <c r="AB77" s="881"/>
      <c r="AC77" s="881"/>
      <c r="AD77" s="881"/>
      <c r="AE77" s="834"/>
      <c r="AF77" s="882"/>
      <c r="AG77" s="881"/>
      <c r="AH77" s="881"/>
      <c r="AI77" s="881"/>
      <c r="AJ77" s="834"/>
      <c r="AK77" s="882"/>
      <c r="AL77" s="881"/>
      <c r="AM77" s="881"/>
      <c r="AN77" s="881"/>
      <c r="AO77" s="834"/>
      <c r="AP77" s="882"/>
      <c r="AQ77" s="881"/>
      <c r="AR77" s="881"/>
      <c r="AS77" s="881"/>
      <c r="AT77" s="834"/>
      <c r="AU77" s="882"/>
      <c r="AV77" s="881"/>
      <c r="AW77" s="881"/>
      <c r="AX77" s="881"/>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SUM(AF68:AJ73)</f>
        <v>15764</v>
      </c>
      <c r="AG88" s="844"/>
      <c r="AH88" s="844"/>
      <c r="AI88" s="844"/>
      <c r="AJ88" s="844"/>
      <c r="AK88" s="841"/>
      <c r="AL88" s="841"/>
      <c r="AM88" s="841"/>
      <c r="AN88" s="841"/>
      <c r="AO88" s="841"/>
      <c r="AP88" s="844">
        <f>SUM(AP68:AT73)</f>
        <v>8005</v>
      </c>
      <c r="AQ88" s="844"/>
      <c r="AR88" s="844"/>
      <c r="AS88" s="844"/>
      <c r="AT88" s="844"/>
      <c r="AU88" s="844">
        <f>SUM(AU68:AY73)</f>
        <v>1483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f>SUM(CR7:CV14)</f>
        <v>749</v>
      </c>
      <c r="CS102" s="852"/>
      <c r="CT102" s="852"/>
      <c r="CU102" s="852"/>
      <c r="CV102" s="894"/>
      <c r="CW102" s="893">
        <f t="shared" ref="CW102" si="4">SUM(CW7:DA14)</f>
        <v>109</v>
      </c>
      <c r="CX102" s="852"/>
      <c r="CY102" s="852"/>
      <c r="CZ102" s="852"/>
      <c r="DA102" s="894"/>
      <c r="DB102" s="893">
        <f t="shared" ref="DB102" si="5">SUM(DB7:DF14)</f>
        <v>51</v>
      </c>
      <c r="DC102" s="852"/>
      <c r="DD102" s="852"/>
      <c r="DE102" s="852"/>
      <c r="DF102" s="894"/>
      <c r="DG102" s="893" t="s">
        <v>489</v>
      </c>
      <c r="DH102" s="852"/>
      <c r="DI102" s="852"/>
      <c r="DJ102" s="852"/>
      <c r="DK102" s="894"/>
      <c r="DL102" s="893" t="s">
        <v>489</v>
      </c>
      <c r="DM102" s="852"/>
      <c r="DN102" s="852"/>
      <c r="DO102" s="852"/>
      <c r="DP102" s="894"/>
      <c r="DQ102" s="893" t="s">
        <v>489</v>
      </c>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411</v>
      </c>
      <c r="AB109" s="896"/>
      <c r="AC109" s="896"/>
      <c r="AD109" s="896"/>
      <c r="AE109" s="897"/>
      <c r="AF109" s="895" t="s">
        <v>412</v>
      </c>
      <c r="AG109" s="896"/>
      <c r="AH109" s="896"/>
      <c r="AI109" s="896"/>
      <c r="AJ109" s="897"/>
      <c r="AK109" s="895" t="s">
        <v>295</v>
      </c>
      <c r="AL109" s="896"/>
      <c r="AM109" s="896"/>
      <c r="AN109" s="896"/>
      <c r="AO109" s="897"/>
      <c r="AP109" s="895" t="s">
        <v>413</v>
      </c>
      <c r="AQ109" s="896"/>
      <c r="AR109" s="896"/>
      <c r="AS109" s="896"/>
      <c r="AT109" s="898"/>
      <c r="AU109" s="91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411</v>
      </c>
      <c r="BR109" s="896"/>
      <c r="BS109" s="896"/>
      <c r="BT109" s="896"/>
      <c r="BU109" s="897"/>
      <c r="BV109" s="895" t="s">
        <v>412</v>
      </c>
      <c r="BW109" s="896"/>
      <c r="BX109" s="896"/>
      <c r="BY109" s="896"/>
      <c r="BZ109" s="897"/>
      <c r="CA109" s="895" t="s">
        <v>295</v>
      </c>
      <c r="CB109" s="896"/>
      <c r="CC109" s="896"/>
      <c r="CD109" s="896"/>
      <c r="CE109" s="897"/>
      <c r="CF109" s="916" t="s">
        <v>413</v>
      </c>
      <c r="CG109" s="916"/>
      <c r="CH109" s="916"/>
      <c r="CI109" s="916"/>
      <c r="CJ109" s="916"/>
      <c r="CK109" s="895"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411</v>
      </c>
      <c r="DH109" s="896"/>
      <c r="DI109" s="896"/>
      <c r="DJ109" s="896"/>
      <c r="DK109" s="897"/>
      <c r="DL109" s="895" t="s">
        <v>412</v>
      </c>
      <c r="DM109" s="896"/>
      <c r="DN109" s="896"/>
      <c r="DO109" s="896"/>
      <c r="DP109" s="897"/>
      <c r="DQ109" s="895" t="s">
        <v>295</v>
      </c>
      <c r="DR109" s="896"/>
      <c r="DS109" s="896"/>
      <c r="DT109" s="896"/>
      <c r="DU109" s="897"/>
      <c r="DV109" s="895" t="s">
        <v>413</v>
      </c>
      <c r="DW109" s="896"/>
      <c r="DX109" s="896"/>
      <c r="DY109" s="896"/>
      <c r="DZ109" s="898"/>
    </row>
    <row r="110" spans="1:131" s="230" customFormat="1" ht="26.25" customHeight="1" x14ac:dyDescent="0.15">
      <c r="A110" s="899" t="s">
        <v>415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5995358</v>
      </c>
      <c r="AB110" s="903"/>
      <c r="AC110" s="903"/>
      <c r="AD110" s="903"/>
      <c r="AE110" s="904"/>
      <c r="AF110" s="905">
        <v>6126017</v>
      </c>
      <c r="AG110" s="903"/>
      <c r="AH110" s="903"/>
      <c r="AI110" s="903"/>
      <c r="AJ110" s="904"/>
      <c r="AK110" s="905">
        <v>6701569</v>
      </c>
      <c r="AL110" s="903"/>
      <c r="AM110" s="903"/>
      <c r="AN110" s="903"/>
      <c r="AO110" s="904"/>
      <c r="AP110" s="906">
        <v>19.8</v>
      </c>
      <c r="AQ110" s="907"/>
      <c r="AR110" s="907"/>
      <c r="AS110" s="907"/>
      <c r="AT110" s="908"/>
      <c r="AU110" s="909" t="s">
        <v>69</v>
      </c>
      <c r="AV110" s="910"/>
      <c r="AW110" s="910"/>
      <c r="AX110" s="910"/>
      <c r="AY110" s="910"/>
      <c r="AZ110" s="932" t="s">
        <v>416</v>
      </c>
      <c r="BA110" s="900"/>
      <c r="BB110" s="900"/>
      <c r="BC110" s="900"/>
      <c r="BD110" s="900"/>
      <c r="BE110" s="900"/>
      <c r="BF110" s="900"/>
      <c r="BG110" s="900"/>
      <c r="BH110" s="900"/>
      <c r="BI110" s="900"/>
      <c r="BJ110" s="900"/>
      <c r="BK110" s="900"/>
      <c r="BL110" s="900"/>
      <c r="BM110" s="900"/>
      <c r="BN110" s="900"/>
      <c r="BO110" s="900"/>
      <c r="BP110" s="901"/>
      <c r="BQ110" s="933">
        <v>71655336</v>
      </c>
      <c r="BR110" s="934"/>
      <c r="BS110" s="934"/>
      <c r="BT110" s="934"/>
      <c r="BU110" s="934"/>
      <c r="BV110" s="934">
        <v>71017166</v>
      </c>
      <c r="BW110" s="934"/>
      <c r="BX110" s="934"/>
      <c r="BY110" s="934"/>
      <c r="BZ110" s="934"/>
      <c r="CA110" s="934">
        <v>70945482</v>
      </c>
      <c r="CB110" s="934"/>
      <c r="CC110" s="934"/>
      <c r="CD110" s="934"/>
      <c r="CE110" s="934"/>
      <c r="CF110" s="947">
        <v>209.6</v>
      </c>
      <c r="CG110" s="948"/>
      <c r="CH110" s="948"/>
      <c r="CI110" s="948"/>
      <c r="CJ110" s="948"/>
      <c r="CK110" s="949" t="s">
        <v>417</v>
      </c>
      <c r="CL110" s="950"/>
      <c r="CM110" s="932" t="s">
        <v>418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419</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420</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422</v>
      </c>
      <c r="B112" s="956"/>
      <c r="C112" s="926" t="s">
        <v>423</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424</v>
      </c>
      <c r="BA112" s="926"/>
      <c r="BB112" s="926"/>
      <c r="BC112" s="926"/>
      <c r="BD112" s="926"/>
      <c r="BE112" s="926"/>
      <c r="BF112" s="926"/>
      <c r="BG112" s="926"/>
      <c r="BH112" s="926"/>
      <c r="BI112" s="926"/>
      <c r="BJ112" s="926"/>
      <c r="BK112" s="926"/>
      <c r="BL112" s="926"/>
      <c r="BM112" s="926"/>
      <c r="BN112" s="926"/>
      <c r="BO112" s="926"/>
      <c r="BP112" s="927"/>
      <c r="BQ112" s="928">
        <v>37719342</v>
      </c>
      <c r="BR112" s="929"/>
      <c r="BS112" s="929"/>
      <c r="BT112" s="929"/>
      <c r="BU112" s="929"/>
      <c r="BV112" s="929">
        <v>37060061</v>
      </c>
      <c r="BW112" s="929"/>
      <c r="BX112" s="929"/>
      <c r="BY112" s="929"/>
      <c r="BZ112" s="929"/>
      <c r="CA112" s="929">
        <v>32554576</v>
      </c>
      <c r="CB112" s="929"/>
      <c r="CC112" s="929"/>
      <c r="CD112" s="929"/>
      <c r="CE112" s="929"/>
      <c r="CF112" s="923">
        <v>96.2</v>
      </c>
      <c r="CG112" s="924"/>
      <c r="CH112" s="924"/>
      <c r="CI112" s="924"/>
      <c r="CJ112" s="924"/>
      <c r="CK112" s="951"/>
      <c r="CL112" s="952"/>
      <c r="CM112" s="925" t="s">
        <v>425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426</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3990615</v>
      </c>
      <c r="AB113" s="941"/>
      <c r="AC113" s="941"/>
      <c r="AD113" s="941"/>
      <c r="AE113" s="942"/>
      <c r="AF113" s="943">
        <v>3061307</v>
      </c>
      <c r="AG113" s="941"/>
      <c r="AH113" s="941"/>
      <c r="AI113" s="941"/>
      <c r="AJ113" s="942"/>
      <c r="AK113" s="943">
        <v>1886982</v>
      </c>
      <c r="AL113" s="941"/>
      <c r="AM113" s="941"/>
      <c r="AN113" s="941"/>
      <c r="AO113" s="942"/>
      <c r="AP113" s="944">
        <v>5.6</v>
      </c>
      <c r="AQ113" s="945"/>
      <c r="AR113" s="945"/>
      <c r="AS113" s="945"/>
      <c r="AT113" s="946"/>
      <c r="AU113" s="911"/>
      <c r="AV113" s="912"/>
      <c r="AW113" s="912"/>
      <c r="AX113" s="912"/>
      <c r="AY113" s="912"/>
      <c r="AZ113" s="925" t="s">
        <v>427</v>
      </c>
      <c r="BA113" s="926"/>
      <c r="BB113" s="926"/>
      <c r="BC113" s="926"/>
      <c r="BD113" s="926"/>
      <c r="BE113" s="926"/>
      <c r="BF113" s="926"/>
      <c r="BG113" s="926"/>
      <c r="BH113" s="926"/>
      <c r="BI113" s="926"/>
      <c r="BJ113" s="926"/>
      <c r="BK113" s="926"/>
      <c r="BL113" s="926"/>
      <c r="BM113" s="926"/>
      <c r="BN113" s="926"/>
      <c r="BO113" s="926"/>
      <c r="BP113" s="927"/>
      <c r="BQ113" s="928">
        <v>1844000</v>
      </c>
      <c r="BR113" s="929"/>
      <c r="BS113" s="929"/>
      <c r="BT113" s="929"/>
      <c r="BU113" s="929"/>
      <c r="BV113" s="929">
        <v>1665757</v>
      </c>
      <c r="BW113" s="929"/>
      <c r="BX113" s="929"/>
      <c r="BY113" s="929"/>
      <c r="BZ113" s="929"/>
      <c r="CA113" s="929">
        <v>1482678</v>
      </c>
      <c r="CB113" s="929"/>
      <c r="CC113" s="929"/>
      <c r="CD113" s="929"/>
      <c r="CE113" s="929"/>
      <c r="CF113" s="923">
        <v>4.4000000000000004</v>
      </c>
      <c r="CG113" s="924"/>
      <c r="CH113" s="924"/>
      <c r="CI113" s="924"/>
      <c r="CJ113" s="924"/>
      <c r="CK113" s="951"/>
      <c r="CL113" s="952"/>
      <c r="CM113" s="925" t="s">
        <v>428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429</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322563</v>
      </c>
      <c r="AB114" s="962"/>
      <c r="AC114" s="962"/>
      <c r="AD114" s="962"/>
      <c r="AE114" s="963"/>
      <c r="AF114" s="964">
        <v>318088</v>
      </c>
      <c r="AG114" s="962"/>
      <c r="AH114" s="962"/>
      <c r="AI114" s="962"/>
      <c r="AJ114" s="963"/>
      <c r="AK114" s="964">
        <v>296805</v>
      </c>
      <c r="AL114" s="962"/>
      <c r="AM114" s="962"/>
      <c r="AN114" s="962"/>
      <c r="AO114" s="963"/>
      <c r="AP114" s="965">
        <v>0.9</v>
      </c>
      <c r="AQ114" s="966"/>
      <c r="AR114" s="966"/>
      <c r="AS114" s="966"/>
      <c r="AT114" s="967"/>
      <c r="AU114" s="911"/>
      <c r="AV114" s="912"/>
      <c r="AW114" s="912"/>
      <c r="AX114" s="912"/>
      <c r="AY114" s="912"/>
      <c r="AZ114" s="925" t="s">
        <v>430</v>
      </c>
      <c r="BA114" s="926"/>
      <c r="BB114" s="926"/>
      <c r="BC114" s="926"/>
      <c r="BD114" s="926"/>
      <c r="BE114" s="926"/>
      <c r="BF114" s="926"/>
      <c r="BG114" s="926"/>
      <c r="BH114" s="926"/>
      <c r="BI114" s="926"/>
      <c r="BJ114" s="926"/>
      <c r="BK114" s="926"/>
      <c r="BL114" s="926"/>
      <c r="BM114" s="926"/>
      <c r="BN114" s="926"/>
      <c r="BO114" s="926"/>
      <c r="BP114" s="927"/>
      <c r="BQ114" s="928">
        <v>8401067</v>
      </c>
      <c r="BR114" s="929"/>
      <c r="BS114" s="929"/>
      <c r="BT114" s="929"/>
      <c r="BU114" s="929"/>
      <c r="BV114" s="929">
        <v>8444178</v>
      </c>
      <c r="BW114" s="929"/>
      <c r="BX114" s="929"/>
      <c r="BY114" s="929"/>
      <c r="BZ114" s="929"/>
      <c r="CA114" s="929">
        <v>8080917</v>
      </c>
      <c r="CB114" s="929"/>
      <c r="CC114" s="929"/>
      <c r="CD114" s="929"/>
      <c r="CE114" s="929"/>
      <c r="CF114" s="923">
        <v>23.9</v>
      </c>
      <c r="CG114" s="924"/>
      <c r="CH114" s="924"/>
      <c r="CI114" s="924"/>
      <c r="CJ114" s="924"/>
      <c r="CK114" s="951"/>
      <c r="CL114" s="952"/>
      <c r="CM114" s="925" t="s">
        <v>431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432</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69978</v>
      </c>
      <c r="AB115" s="941"/>
      <c r="AC115" s="941"/>
      <c r="AD115" s="941"/>
      <c r="AE115" s="942"/>
      <c r="AF115" s="943">
        <v>48817</v>
      </c>
      <c r="AG115" s="941"/>
      <c r="AH115" s="941"/>
      <c r="AI115" s="941"/>
      <c r="AJ115" s="942"/>
      <c r="AK115" s="943">
        <v>10194</v>
      </c>
      <c r="AL115" s="941"/>
      <c r="AM115" s="941"/>
      <c r="AN115" s="941"/>
      <c r="AO115" s="942"/>
      <c r="AP115" s="944">
        <v>0</v>
      </c>
      <c r="AQ115" s="945"/>
      <c r="AR115" s="945"/>
      <c r="AS115" s="945"/>
      <c r="AT115" s="946"/>
      <c r="AU115" s="911"/>
      <c r="AV115" s="912"/>
      <c r="AW115" s="912"/>
      <c r="AX115" s="912"/>
      <c r="AY115" s="912"/>
      <c r="AZ115" s="925" t="s">
        <v>433</v>
      </c>
      <c r="BA115" s="926"/>
      <c r="BB115" s="926"/>
      <c r="BC115" s="926"/>
      <c r="BD115" s="926"/>
      <c r="BE115" s="926"/>
      <c r="BF115" s="926"/>
      <c r="BG115" s="926"/>
      <c r="BH115" s="926"/>
      <c r="BI115" s="926"/>
      <c r="BJ115" s="926"/>
      <c r="BK115" s="926"/>
      <c r="BL115" s="926"/>
      <c r="BM115" s="926"/>
      <c r="BN115" s="926"/>
      <c r="BO115" s="926"/>
      <c r="BP115" s="927"/>
      <c r="BQ115" s="928">
        <v>36705</v>
      </c>
      <c r="BR115" s="929"/>
      <c r="BS115" s="929"/>
      <c r="BT115" s="929"/>
      <c r="BU115" s="929"/>
      <c r="BV115" s="929">
        <v>36711</v>
      </c>
      <c r="BW115" s="929"/>
      <c r="BX115" s="929"/>
      <c r="BY115" s="929"/>
      <c r="BZ115" s="929"/>
      <c r="CA115" s="929" t="s">
        <v>122</v>
      </c>
      <c r="CB115" s="929"/>
      <c r="CC115" s="929"/>
      <c r="CD115" s="929"/>
      <c r="CE115" s="929"/>
      <c r="CF115" s="923" t="s">
        <v>122</v>
      </c>
      <c r="CG115" s="924"/>
      <c r="CH115" s="924"/>
      <c r="CI115" s="924"/>
      <c r="CJ115" s="924"/>
      <c r="CK115" s="951"/>
      <c r="CL115" s="952"/>
      <c r="CM115" s="925" t="s">
        <v>434</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436</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438</v>
      </c>
      <c r="Z117" s="897"/>
      <c r="AA117" s="981">
        <v>10378514</v>
      </c>
      <c r="AB117" s="982"/>
      <c r="AC117" s="982"/>
      <c r="AD117" s="982"/>
      <c r="AE117" s="983"/>
      <c r="AF117" s="984">
        <v>9554229</v>
      </c>
      <c r="AG117" s="982"/>
      <c r="AH117" s="982"/>
      <c r="AI117" s="982"/>
      <c r="AJ117" s="983"/>
      <c r="AK117" s="984">
        <v>8895550</v>
      </c>
      <c r="AL117" s="982"/>
      <c r="AM117" s="982"/>
      <c r="AN117" s="982"/>
      <c r="AO117" s="983"/>
      <c r="AP117" s="985"/>
      <c r="AQ117" s="986"/>
      <c r="AR117" s="986"/>
      <c r="AS117" s="986"/>
      <c r="AT117" s="987"/>
      <c r="AU117" s="911"/>
      <c r="AV117" s="912"/>
      <c r="AW117" s="912"/>
      <c r="AX117" s="912"/>
      <c r="AY117" s="912"/>
      <c r="AZ117" s="977" t="s">
        <v>439</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411</v>
      </c>
      <c r="AB118" s="896"/>
      <c r="AC118" s="896"/>
      <c r="AD118" s="896"/>
      <c r="AE118" s="897"/>
      <c r="AF118" s="895" t="s">
        <v>412</v>
      </c>
      <c r="AG118" s="896"/>
      <c r="AH118" s="896"/>
      <c r="AI118" s="896"/>
      <c r="AJ118" s="897"/>
      <c r="AK118" s="895" t="s">
        <v>295</v>
      </c>
      <c r="AL118" s="896"/>
      <c r="AM118" s="896"/>
      <c r="AN118" s="896"/>
      <c r="AO118" s="897"/>
      <c r="AP118" s="973" t="s">
        <v>413</v>
      </c>
      <c r="AQ118" s="974"/>
      <c r="AR118" s="974"/>
      <c r="AS118" s="974"/>
      <c r="AT118" s="975"/>
      <c r="AU118" s="911"/>
      <c r="AV118" s="912"/>
      <c r="AW118" s="912"/>
      <c r="AX118" s="912"/>
      <c r="AY118" s="912"/>
      <c r="AZ118" s="976" t="s">
        <v>441</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417</v>
      </c>
      <c r="B119" s="950"/>
      <c r="C119" s="932" t="s">
        <v>418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178</v>
      </c>
      <c r="BA119" s="251"/>
      <c r="BB119" s="251"/>
      <c r="BC119" s="251"/>
      <c r="BD119" s="251"/>
      <c r="BE119" s="251"/>
      <c r="BF119" s="251"/>
      <c r="BG119" s="251"/>
      <c r="BH119" s="251"/>
      <c r="BI119" s="251"/>
      <c r="BJ119" s="251"/>
      <c r="BK119" s="251"/>
      <c r="BL119" s="251"/>
      <c r="BM119" s="251"/>
      <c r="BN119" s="251"/>
      <c r="BO119" s="980" t="s">
        <v>443</v>
      </c>
      <c r="BP119" s="1008"/>
      <c r="BQ119" s="1002">
        <v>119656450</v>
      </c>
      <c r="BR119" s="1003"/>
      <c r="BS119" s="1003"/>
      <c r="BT119" s="1003"/>
      <c r="BU119" s="1003"/>
      <c r="BV119" s="1003">
        <v>118223873</v>
      </c>
      <c r="BW119" s="1003"/>
      <c r="BX119" s="1003"/>
      <c r="BY119" s="1003"/>
      <c r="BZ119" s="1003"/>
      <c r="CA119" s="1003">
        <v>113063653</v>
      </c>
      <c r="CB119" s="1003"/>
      <c r="CC119" s="1003"/>
      <c r="CD119" s="1003"/>
      <c r="CE119" s="1003"/>
      <c r="CF119" s="1004"/>
      <c r="CG119" s="1005"/>
      <c r="CH119" s="1005"/>
      <c r="CI119" s="1005"/>
      <c r="CJ119" s="1006"/>
      <c r="CK119" s="953"/>
      <c r="CL119" s="954"/>
      <c r="CM119" s="976" t="s">
        <v>444</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445</v>
      </c>
      <c r="AV120" s="995"/>
      <c r="AW120" s="995"/>
      <c r="AX120" s="995"/>
      <c r="AY120" s="996"/>
      <c r="AZ120" s="932" t="s">
        <v>446</v>
      </c>
      <c r="BA120" s="900"/>
      <c r="BB120" s="900"/>
      <c r="BC120" s="900"/>
      <c r="BD120" s="900"/>
      <c r="BE120" s="900"/>
      <c r="BF120" s="900"/>
      <c r="BG120" s="900"/>
      <c r="BH120" s="900"/>
      <c r="BI120" s="900"/>
      <c r="BJ120" s="900"/>
      <c r="BK120" s="900"/>
      <c r="BL120" s="900"/>
      <c r="BM120" s="900"/>
      <c r="BN120" s="900"/>
      <c r="BO120" s="900"/>
      <c r="BP120" s="901"/>
      <c r="BQ120" s="933">
        <v>29492915</v>
      </c>
      <c r="BR120" s="934"/>
      <c r="BS120" s="934"/>
      <c r="BT120" s="934"/>
      <c r="BU120" s="934"/>
      <c r="BV120" s="934">
        <v>34750888</v>
      </c>
      <c r="BW120" s="934"/>
      <c r="BX120" s="934"/>
      <c r="BY120" s="934"/>
      <c r="BZ120" s="934"/>
      <c r="CA120" s="934">
        <v>33293902</v>
      </c>
      <c r="CB120" s="934"/>
      <c r="CC120" s="934"/>
      <c r="CD120" s="934"/>
      <c r="CE120" s="934"/>
      <c r="CF120" s="947">
        <v>98.4</v>
      </c>
      <c r="CG120" s="948"/>
      <c r="CH120" s="948"/>
      <c r="CI120" s="948"/>
      <c r="CJ120" s="948"/>
      <c r="CK120" s="1009" t="s">
        <v>447</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37007486</v>
      </c>
      <c r="DH120" s="934"/>
      <c r="DI120" s="934"/>
      <c r="DJ120" s="934"/>
      <c r="DK120" s="934"/>
      <c r="DL120" s="934">
        <v>36465468</v>
      </c>
      <c r="DM120" s="934"/>
      <c r="DN120" s="934"/>
      <c r="DO120" s="934"/>
      <c r="DP120" s="934"/>
      <c r="DQ120" s="934">
        <v>31993656</v>
      </c>
      <c r="DR120" s="934"/>
      <c r="DS120" s="934"/>
      <c r="DT120" s="934"/>
      <c r="DU120" s="934"/>
      <c r="DV120" s="935">
        <v>94.5</v>
      </c>
      <c r="DW120" s="935"/>
      <c r="DX120" s="935"/>
      <c r="DY120" s="935"/>
      <c r="DZ120" s="936"/>
    </row>
    <row r="121" spans="1:130" s="230" customFormat="1" ht="26.25" customHeight="1" x14ac:dyDescent="0.15">
      <c r="A121" s="1060"/>
      <c r="B121" s="952"/>
      <c r="C121" s="977" t="s">
        <v>448</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449</v>
      </c>
      <c r="BA121" s="926"/>
      <c r="BB121" s="926"/>
      <c r="BC121" s="926"/>
      <c r="BD121" s="926"/>
      <c r="BE121" s="926"/>
      <c r="BF121" s="926"/>
      <c r="BG121" s="926"/>
      <c r="BH121" s="926"/>
      <c r="BI121" s="926"/>
      <c r="BJ121" s="926"/>
      <c r="BK121" s="926"/>
      <c r="BL121" s="926"/>
      <c r="BM121" s="926"/>
      <c r="BN121" s="926"/>
      <c r="BO121" s="926"/>
      <c r="BP121" s="927"/>
      <c r="BQ121" s="928">
        <v>5130522</v>
      </c>
      <c r="BR121" s="929"/>
      <c r="BS121" s="929"/>
      <c r="BT121" s="929"/>
      <c r="BU121" s="929"/>
      <c r="BV121" s="929">
        <v>4547319</v>
      </c>
      <c r="BW121" s="929"/>
      <c r="BX121" s="929"/>
      <c r="BY121" s="929"/>
      <c r="BZ121" s="929"/>
      <c r="CA121" s="929">
        <v>3706716</v>
      </c>
      <c r="CB121" s="929"/>
      <c r="CC121" s="929"/>
      <c r="CD121" s="929"/>
      <c r="CE121" s="929"/>
      <c r="CF121" s="923">
        <v>11</v>
      </c>
      <c r="CG121" s="924"/>
      <c r="CH121" s="924"/>
      <c r="CI121" s="924"/>
      <c r="CJ121" s="924"/>
      <c r="CK121" s="1012"/>
      <c r="CL121" s="1013"/>
      <c r="CM121" s="1013"/>
      <c r="CN121" s="1013"/>
      <c r="CO121" s="1014"/>
      <c r="CP121" s="1022" t="s">
        <v>392</v>
      </c>
      <c r="CQ121" s="1023"/>
      <c r="CR121" s="1023"/>
      <c r="CS121" s="1023"/>
      <c r="CT121" s="1023"/>
      <c r="CU121" s="1023"/>
      <c r="CV121" s="1023"/>
      <c r="CW121" s="1023"/>
      <c r="CX121" s="1023"/>
      <c r="CY121" s="1023"/>
      <c r="CZ121" s="1023"/>
      <c r="DA121" s="1023"/>
      <c r="DB121" s="1023"/>
      <c r="DC121" s="1023"/>
      <c r="DD121" s="1023"/>
      <c r="DE121" s="1023"/>
      <c r="DF121" s="1024"/>
      <c r="DG121" s="928">
        <v>582014</v>
      </c>
      <c r="DH121" s="929"/>
      <c r="DI121" s="929"/>
      <c r="DJ121" s="929"/>
      <c r="DK121" s="929"/>
      <c r="DL121" s="929">
        <v>498377</v>
      </c>
      <c r="DM121" s="929"/>
      <c r="DN121" s="929"/>
      <c r="DO121" s="929"/>
      <c r="DP121" s="929"/>
      <c r="DQ121" s="929">
        <v>468288</v>
      </c>
      <c r="DR121" s="929"/>
      <c r="DS121" s="929"/>
      <c r="DT121" s="929"/>
      <c r="DU121" s="929"/>
      <c r="DV121" s="930">
        <v>1.4</v>
      </c>
      <c r="DW121" s="930"/>
      <c r="DX121" s="930"/>
      <c r="DY121" s="930"/>
      <c r="DZ121" s="931"/>
    </row>
    <row r="122" spans="1:130" s="230" customFormat="1" ht="26.25" customHeight="1" x14ac:dyDescent="0.15">
      <c r="A122" s="1060"/>
      <c r="B122" s="952"/>
      <c r="C122" s="925" t="s">
        <v>431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450</v>
      </c>
      <c r="BA122" s="968"/>
      <c r="BB122" s="968"/>
      <c r="BC122" s="968"/>
      <c r="BD122" s="968"/>
      <c r="BE122" s="968"/>
      <c r="BF122" s="968"/>
      <c r="BG122" s="968"/>
      <c r="BH122" s="968"/>
      <c r="BI122" s="968"/>
      <c r="BJ122" s="968"/>
      <c r="BK122" s="968"/>
      <c r="BL122" s="968"/>
      <c r="BM122" s="968"/>
      <c r="BN122" s="968"/>
      <c r="BO122" s="968"/>
      <c r="BP122" s="969"/>
      <c r="BQ122" s="1002">
        <v>72015310</v>
      </c>
      <c r="BR122" s="1003"/>
      <c r="BS122" s="1003"/>
      <c r="BT122" s="1003"/>
      <c r="BU122" s="1003"/>
      <c r="BV122" s="1003">
        <v>70258703</v>
      </c>
      <c r="BW122" s="1003"/>
      <c r="BX122" s="1003"/>
      <c r="BY122" s="1003"/>
      <c r="BZ122" s="1003"/>
      <c r="CA122" s="1003">
        <v>71062283</v>
      </c>
      <c r="CB122" s="1003"/>
      <c r="CC122" s="1003"/>
      <c r="CD122" s="1003"/>
      <c r="CE122" s="1003"/>
      <c r="CF122" s="1020">
        <v>210</v>
      </c>
      <c r="CG122" s="1021"/>
      <c r="CH122" s="1021"/>
      <c r="CI122" s="1021"/>
      <c r="CJ122" s="1021"/>
      <c r="CK122" s="1012"/>
      <c r="CL122" s="1013"/>
      <c r="CM122" s="1013"/>
      <c r="CN122" s="1013"/>
      <c r="CO122" s="1014"/>
      <c r="CP122" s="1022" t="s">
        <v>395</v>
      </c>
      <c r="CQ122" s="1023"/>
      <c r="CR122" s="1023"/>
      <c r="CS122" s="1023"/>
      <c r="CT122" s="1023"/>
      <c r="CU122" s="1023"/>
      <c r="CV122" s="1023"/>
      <c r="CW122" s="1023"/>
      <c r="CX122" s="1023"/>
      <c r="CY122" s="1023"/>
      <c r="CZ122" s="1023"/>
      <c r="DA122" s="1023"/>
      <c r="DB122" s="1023"/>
      <c r="DC122" s="1023"/>
      <c r="DD122" s="1023"/>
      <c r="DE122" s="1023"/>
      <c r="DF122" s="1024"/>
      <c r="DG122" s="928">
        <v>129842</v>
      </c>
      <c r="DH122" s="929"/>
      <c r="DI122" s="929"/>
      <c r="DJ122" s="929"/>
      <c r="DK122" s="929"/>
      <c r="DL122" s="929">
        <v>96216</v>
      </c>
      <c r="DM122" s="929"/>
      <c r="DN122" s="929"/>
      <c r="DO122" s="929"/>
      <c r="DP122" s="929"/>
      <c r="DQ122" s="929">
        <v>92632</v>
      </c>
      <c r="DR122" s="929"/>
      <c r="DS122" s="929"/>
      <c r="DT122" s="929"/>
      <c r="DU122" s="929"/>
      <c r="DV122" s="930">
        <v>0.3</v>
      </c>
      <c r="DW122" s="930"/>
      <c r="DX122" s="930"/>
      <c r="DY122" s="930"/>
      <c r="DZ122" s="931"/>
    </row>
    <row r="123" spans="1:130" s="230" customFormat="1" ht="26.25" customHeight="1" x14ac:dyDescent="0.15">
      <c r="A123" s="1060"/>
      <c r="B123" s="952"/>
      <c r="C123" s="925" t="s">
        <v>437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178</v>
      </c>
      <c r="BA123" s="251"/>
      <c r="BB123" s="251"/>
      <c r="BC123" s="251"/>
      <c r="BD123" s="251"/>
      <c r="BE123" s="251"/>
      <c r="BF123" s="251"/>
      <c r="BG123" s="251"/>
      <c r="BH123" s="251"/>
      <c r="BI123" s="251"/>
      <c r="BJ123" s="251"/>
      <c r="BK123" s="251"/>
      <c r="BL123" s="251"/>
      <c r="BM123" s="251"/>
      <c r="BN123" s="251"/>
      <c r="BO123" s="980" t="s">
        <v>451</v>
      </c>
      <c r="BP123" s="1008"/>
      <c r="BQ123" s="1066">
        <v>106638747</v>
      </c>
      <c r="BR123" s="1067"/>
      <c r="BS123" s="1067"/>
      <c r="BT123" s="1067"/>
      <c r="BU123" s="1067"/>
      <c r="BV123" s="1067">
        <v>109556910</v>
      </c>
      <c r="BW123" s="1067"/>
      <c r="BX123" s="1067"/>
      <c r="BY123" s="1067"/>
      <c r="BZ123" s="1067"/>
      <c r="CA123" s="1067">
        <v>108062901</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440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37.799999999999997</v>
      </c>
      <c r="BR124" s="1030"/>
      <c r="BS124" s="1030"/>
      <c r="BT124" s="1030"/>
      <c r="BU124" s="1030"/>
      <c r="BV124" s="1030">
        <v>25.7</v>
      </c>
      <c r="BW124" s="1030"/>
      <c r="BX124" s="1030"/>
      <c r="BY124" s="1030"/>
      <c r="BZ124" s="1030"/>
      <c r="CA124" s="1030">
        <v>14.7</v>
      </c>
      <c r="CB124" s="1030"/>
      <c r="CC124" s="1030"/>
      <c r="CD124" s="1030"/>
      <c r="CE124" s="1030"/>
      <c r="CF124" s="1031"/>
      <c r="CG124" s="1032"/>
      <c r="CH124" s="1032"/>
      <c r="CI124" s="1032"/>
      <c r="CJ124" s="1033"/>
      <c r="CK124" s="1015"/>
      <c r="CL124" s="1015"/>
      <c r="CM124" s="1015"/>
      <c r="CN124" s="1015"/>
      <c r="CO124" s="1016"/>
      <c r="CP124" s="1022" t="s">
        <v>453</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454</v>
      </c>
      <c r="CL125" s="1010"/>
      <c r="CM125" s="1010"/>
      <c r="CN125" s="1010"/>
      <c r="CO125" s="1011"/>
      <c r="CP125" s="932" t="s">
        <v>455</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456</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457</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69978</v>
      </c>
      <c r="AB127" s="962"/>
      <c r="AC127" s="962"/>
      <c r="AD127" s="962"/>
      <c r="AE127" s="963"/>
      <c r="AF127" s="964">
        <v>48817</v>
      </c>
      <c r="AG127" s="962"/>
      <c r="AH127" s="962"/>
      <c r="AI127" s="962"/>
      <c r="AJ127" s="963"/>
      <c r="AK127" s="964">
        <v>10194</v>
      </c>
      <c r="AL127" s="962"/>
      <c r="AM127" s="962"/>
      <c r="AN127" s="962"/>
      <c r="AO127" s="963"/>
      <c r="AP127" s="965">
        <v>0</v>
      </c>
      <c r="AQ127" s="966"/>
      <c r="AR127" s="966"/>
      <c r="AS127" s="966"/>
      <c r="AT127" s="967"/>
      <c r="AU127" s="232"/>
      <c r="AV127" s="232"/>
      <c r="AW127" s="232"/>
      <c r="AX127" s="1034" t="s">
        <v>458</v>
      </c>
      <c r="AY127" s="1035"/>
      <c r="AZ127" s="1035"/>
      <c r="BA127" s="1035"/>
      <c r="BB127" s="1035"/>
      <c r="BC127" s="1035"/>
      <c r="BD127" s="1035"/>
      <c r="BE127" s="1036"/>
      <c r="BF127" s="1037" t="s">
        <v>459</v>
      </c>
      <c r="BG127" s="1035"/>
      <c r="BH127" s="1035"/>
      <c r="BI127" s="1035"/>
      <c r="BJ127" s="1035"/>
      <c r="BK127" s="1035"/>
      <c r="BL127" s="1036"/>
      <c r="BM127" s="1037" t="s">
        <v>460</v>
      </c>
      <c r="BN127" s="1035"/>
      <c r="BO127" s="1035"/>
      <c r="BP127" s="1035"/>
      <c r="BQ127" s="1035"/>
      <c r="BR127" s="1035"/>
      <c r="BS127" s="1036"/>
      <c r="BT127" s="1037" t="s">
        <v>461</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462</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464</v>
      </c>
      <c r="X128" s="1046"/>
      <c r="Y128" s="1046"/>
      <c r="Z128" s="1047"/>
      <c r="AA128" s="1048">
        <v>817183</v>
      </c>
      <c r="AB128" s="1049"/>
      <c r="AC128" s="1049"/>
      <c r="AD128" s="1049"/>
      <c r="AE128" s="1050"/>
      <c r="AF128" s="1051">
        <v>521853</v>
      </c>
      <c r="AG128" s="1049"/>
      <c r="AH128" s="1049"/>
      <c r="AI128" s="1049"/>
      <c r="AJ128" s="1050"/>
      <c r="AK128" s="1051">
        <v>1135818</v>
      </c>
      <c r="AL128" s="1049"/>
      <c r="AM128" s="1049"/>
      <c r="AN128" s="1049"/>
      <c r="AO128" s="1050"/>
      <c r="AP128" s="1052"/>
      <c r="AQ128" s="1053"/>
      <c r="AR128" s="1053"/>
      <c r="AS128" s="1053"/>
      <c r="AT128" s="1054"/>
      <c r="AU128" s="232"/>
      <c r="AV128" s="232"/>
      <c r="AW128" s="232"/>
      <c r="AX128" s="899" t="s">
        <v>465</v>
      </c>
      <c r="AY128" s="900"/>
      <c r="AZ128" s="900"/>
      <c r="BA128" s="900"/>
      <c r="BB128" s="900"/>
      <c r="BC128" s="900"/>
      <c r="BD128" s="900"/>
      <c r="BE128" s="901"/>
      <c r="BF128" s="1055" t="s">
        <v>122</v>
      </c>
      <c r="BG128" s="1056"/>
      <c r="BH128" s="1056"/>
      <c r="BI128" s="1056"/>
      <c r="BJ128" s="1056"/>
      <c r="BK128" s="1056"/>
      <c r="BL128" s="1057"/>
      <c r="BM128" s="1055">
        <v>11.46</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466</v>
      </c>
      <c r="CQ128" s="726"/>
      <c r="CR128" s="726"/>
      <c r="CS128" s="726"/>
      <c r="CT128" s="726"/>
      <c r="CU128" s="726"/>
      <c r="CV128" s="726"/>
      <c r="CW128" s="726"/>
      <c r="CX128" s="726"/>
      <c r="CY128" s="726"/>
      <c r="CZ128" s="726"/>
      <c r="DA128" s="726"/>
      <c r="DB128" s="726"/>
      <c r="DC128" s="726"/>
      <c r="DD128" s="726"/>
      <c r="DE128" s="726"/>
      <c r="DF128" s="1039"/>
      <c r="DG128" s="1040">
        <v>36705</v>
      </c>
      <c r="DH128" s="1041"/>
      <c r="DI128" s="1041"/>
      <c r="DJ128" s="1041"/>
      <c r="DK128" s="1041"/>
      <c r="DL128" s="1041">
        <v>36711</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467</v>
      </c>
      <c r="X129" s="1074"/>
      <c r="Y129" s="1074"/>
      <c r="Z129" s="1075"/>
      <c r="AA129" s="961">
        <v>40389966</v>
      </c>
      <c r="AB129" s="962"/>
      <c r="AC129" s="962"/>
      <c r="AD129" s="962"/>
      <c r="AE129" s="963"/>
      <c r="AF129" s="964">
        <v>39396214</v>
      </c>
      <c r="AG129" s="962"/>
      <c r="AH129" s="962"/>
      <c r="AI129" s="962"/>
      <c r="AJ129" s="963"/>
      <c r="AK129" s="964">
        <v>40021657</v>
      </c>
      <c r="AL129" s="962"/>
      <c r="AM129" s="962"/>
      <c r="AN129" s="962"/>
      <c r="AO129" s="963"/>
      <c r="AP129" s="1076"/>
      <c r="AQ129" s="1077"/>
      <c r="AR129" s="1077"/>
      <c r="AS129" s="1077"/>
      <c r="AT129" s="1078"/>
      <c r="AU129" s="233"/>
      <c r="AV129" s="233"/>
      <c r="AW129" s="233"/>
      <c r="AX129" s="1068" t="s">
        <v>468</v>
      </c>
      <c r="AY129" s="926"/>
      <c r="AZ129" s="926"/>
      <c r="BA129" s="926"/>
      <c r="BB129" s="926"/>
      <c r="BC129" s="926"/>
      <c r="BD129" s="926"/>
      <c r="BE129" s="927"/>
      <c r="BF129" s="1069" t="s">
        <v>122</v>
      </c>
      <c r="BG129" s="1070"/>
      <c r="BH129" s="1070"/>
      <c r="BI129" s="1070"/>
      <c r="BJ129" s="1070"/>
      <c r="BK129" s="1070"/>
      <c r="BL129" s="1071"/>
      <c r="BM129" s="1069">
        <v>16.46</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469</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470</v>
      </c>
      <c r="X130" s="1074"/>
      <c r="Y130" s="1074"/>
      <c r="Z130" s="1075"/>
      <c r="AA130" s="961">
        <v>5972545</v>
      </c>
      <c r="AB130" s="962"/>
      <c r="AC130" s="962"/>
      <c r="AD130" s="962"/>
      <c r="AE130" s="963"/>
      <c r="AF130" s="964">
        <v>5772060</v>
      </c>
      <c r="AG130" s="962"/>
      <c r="AH130" s="962"/>
      <c r="AI130" s="962"/>
      <c r="AJ130" s="963"/>
      <c r="AK130" s="964">
        <v>6178115</v>
      </c>
      <c r="AL130" s="962"/>
      <c r="AM130" s="962"/>
      <c r="AN130" s="962"/>
      <c r="AO130" s="963"/>
      <c r="AP130" s="1076"/>
      <c r="AQ130" s="1077"/>
      <c r="AR130" s="1077"/>
      <c r="AS130" s="1077"/>
      <c r="AT130" s="1078"/>
      <c r="AU130" s="233"/>
      <c r="AV130" s="233"/>
      <c r="AW130" s="233"/>
      <c r="AX130" s="1068" t="s">
        <v>471</v>
      </c>
      <c r="AY130" s="926"/>
      <c r="AZ130" s="926"/>
      <c r="BA130" s="926"/>
      <c r="BB130" s="926"/>
      <c r="BC130" s="926"/>
      <c r="BD130" s="926"/>
      <c r="BE130" s="927"/>
      <c r="BF130" s="1104">
        <v>8.1999999999999993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472</v>
      </c>
      <c r="X131" s="1111"/>
      <c r="Y131" s="1111"/>
      <c r="Z131" s="1112"/>
      <c r="AA131" s="1007">
        <v>34417421</v>
      </c>
      <c r="AB131" s="989"/>
      <c r="AC131" s="989"/>
      <c r="AD131" s="989"/>
      <c r="AE131" s="990"/>
      <c r="AF131" s="988">
        <v>33624154</v>
      </c>
      <c r="AG131" s="989"/>
      <c r="AH131" s="989"/>
      <c r="AI131" s="989"/>
      <c r="AJ131" s="990"/>
      <c r="AK131" s="988">
        <v>33843542</v>
      </c>
      <c r="AL131" s="989"/>
      <c r="AM131" s="989"/>
      <c r="AN131" s="989"/>
      <c r="AO131" s="990"/>
      <c r="AP131" s="1113"/>
      <c r="AQ131" s="1114"/>
      <c r="AR131" s="1114"/>
      <c r="AS131" s="1114"/>
      <c r="AT131" s="1115"/>
      <c r="AU131" s="233"/>
      <c r="AV131" s="233"/>
      <c r="AW131" s="233"/>
      <c r="AX131" s="1086" t="s">
        <v>473</v>
      </c>
      <c r="AY131" s="726"/>
      <c r="AZ131" s="726"/>
      <c r="BA131" s="726"/>
      <c r="BB131" s="726"/>
      <c r="BC131" s="726"/>
      <c r="BD131" s="726"/>
      <c r="BE131" s="1039"/>
      <c r="BF131" s="1087">
        <v>14.7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475</v>
      </c>
      <c r="W132" s="1097"/>
      <c r="X132" s="1097"/>
      <c r="Y132" s="1097"/>
      <c r="Z132" s="1098"/>
      <c r="AA132" s="1099">
        <v>10.42723683</v>
      </c>
      <c r="AB132" s="1100"/>
      <c r="AC132" s="1100"/>
      <c r="AD132" s="1100"/>
      <c r="AE132" s="1101"/>
      <c r="AF132" s="1102">
        <v>9.696351022</v>
      </c>
      <c r="AG132" s="1100"/>
      <c r="AH132" s="1100"/>
      <c r="AI132" s="1100"/>
      <c r="AJ132" s="1101"/>
      <c r="AK132" s="1102">
        <v>4.6733198319999998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476</v>
      </c>
      <c r="W133" s="1080"/>
      <c r="X133" s="1080"/>
      <c r="Y133" s="1080"/>
      <c r="Z133" s="1081"/>
      <c r="AA133" s="1082">
        <v>9.5</v>
      </c>
      <c r="AB133" s="1083"/>
      <c r="AC133" s="1083"/>
      <c r="AD133" s="1083"/>
      <c r="AE133" s="1084"/>
      <c r="AF133" s="1082">
        <v>9.3000000000000007</v>
      </c>
      <c r="AG133" s="1083"/>
      <c r="AH133" s="1083"/>
      <c r="AI133" s="1083"/>
      <c r="AJ133" s="1084"/>
      <c r="AK133" s="1082">
        <v>8.1999999999999993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JINJ2suA4nFszDOyJcEdu4h2LKsZ+TUevMotjkzOk4C7TPC+mZg8aEQv5vbFmY0BBaXZX2bSi/6eqPNvGEXzQ==" saltValue="T4fsAbaEfOpb3i1NMsLJ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PV8eoO3uc6b6hF0sp7NFVJeA7gd8ok3MvN0b4bcE5SUkQpiHQo+b1vNAWI7H34fdfFzSbsh061Z/Qb7yXYLuQ==" saltValue="2mf9FZjDKLkZIoBr9XEXA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k5E0aNgP5ZgvxRlbREbKxXONroxHSC+VuqxUBUSmUtNCno9lFKSbTQ9CcATUcjJmEblZy0hPeH9jbhHaBBo0w==" saltValue="1pksoXgVGiE046gairlZ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485</v>
      </c>
      <c r="AL9" s="1120"/>
      <c r="AM9" s="1120"/>
      <c r="AN9" s="1121"/>
      <c r="AO9" s="281">
        <v>11256473</v>
      </c>
      <c r="AP9" s="281">
        <v>83560</v>
      </c>
      <c r="AQ9" s="282">
        <v>66571</v>
      </c>
      <c r="AR9" s="283">
        <v>25.5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486</v>
      </c>
      <c r="AL10" s="1120"/>
      <c r="AM10" s="1120"/>
      <c r="AN10" s="1121"/>
      <c r="AO10" s="284">
        <v>2200718</v>
      </c>
      <c r="AP10" s="284">
        <v>16337</v>
      </c>
      <c r="AQ10" s="285">
        <v>3999</v>
      </c>
      <c r="AR10" s="286">
        <v>308.5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487</v>
      </c>
      <c r="AL11" s="1120"/>
      <c r="AM11" s="1120"/>
      <c r="AN11" s="1121"/>
      <c r="AO11" s="284">
        <v>576412</v>
      </c>
      <c r="AP11" s="284">
        <v>4279</v>
      </c>
      <c r="AQ11" s="285">
        <v>2086</v>
      </c>
      <c r="AR11" s="286">
        <v>105.1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488</v>
      </c>
      <c r="AL12" s="1120"/>
      <c r="AM12" s="1120"/>
      <c r="AN12" s="1121"/>
      <c r="AO12" s="284" t="s">
        <v>489</v>
      </c>
      <c r="AP12" s="284" t="s">
        <v>489</v>
      </c>
      <c r="AQ12" s="285">
        <v>22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490</v>
      </c>
      <c r="AL13" s="1120"/>
      <c r="AM13" s="1120"/>
      <c r="AN13" s="1121"/>
      <c r="AO13" s="284">
        <v>441379</v>
      </c>
      <c r="AP13" s="284">
        <v>3276</v>
      </c>
      <c r="AQ13" s="285">
        <v>2452</v>
      </c>
      <c r="AR13" s="286">
        <v>33.6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491</v>
      </c>
      <c r="AL14" s="1120"/>
      <c r="AM14" s="1120"/>
      <c r="AN14" s="1121"/>
      <c r="AO14" s="284">
        <v>1102681</v>
      </c>
      <c r="AP14" s="284">
        <v>8186</v>
      </c>
      <c r="AQ14" s="285">
        <v>1577</v>
      </c>
      <c r="AR14" s="286">
        <v>419.1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492</v>
      </c>
      <c r="AL15" s="1123"/>
      <c r="AM15" s="1123"/>
      <c r="AN15" s="1124"/>
      <c r="AO15" s="284">
        <v>-799787</v>
      </c>
      <c r="AP15" s="284">
        <v>-5937</v>
      </c>
      <c r="AQ15" s="285">
        <v>-2400</v>
      </c>
      <c r="AR15" s="286">
        <v>147.4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178</v>
      </c>
      <c r="AL16" s="1123"/>
      <c r="AM16" s="1123"/>
      <c r="AN16" s="1124"/>
      <c r="AO16" s="284">
        <v>14777876</v>
      </c>
      <c r="AP16" s="284">
        <v>109701</v>
      </c>
      <c r="AQ16" s="285">
        <v>74306</v>
      </c>
      <c r="AR16" s="286">
        <v>47.6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497</v>
      </c>
      <c r="AL21" s="1126"/>
      <c r="AM21" s="1126"/>
      <c r="AN21" s="1127"/>
      <c r="AO21" s="297">
        <v>9.44</v>
      </c>
      <c r="AP21" s="298">
        <v>6.91</v>
      </c>
      <c r="AQ21" s="299">
        <v>2.5299999999999998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498</v>
      </c>
      <c r="AL22" s="1126"/>
      <c r="AM22" s="1126"/>
      <c r="AN22" s="1127"/>
      <c r="AO22" s="302">
        <v>96.3</v>
      </c>
      <c r="AP22" s="303">
        <v>99.2</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502</v>
      </c>
      <c r="AL32" s="1134"/>
      <c r="AM32" s="1134"/>
      <c r="AN32" s="1135"/>
      <c r="AO32" s="312">
        <v>6701569</v>
      </c>
      <c r="AP32" s="312">
        <v>49748</v>
      </c>
      <c r="AQ32" s="313">
        <v>38265</v>
      </c>
      <c r="AR32" s="314">
        <v>30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503</v>
      </c>
      <c r="AL33" s="1134"/>
      <c r="AM33" s="1134"/>
      <c r="AN33" s="113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504</v>
      </c>
      <c r="AL34" s="1134"/>
      <c r="AM34" s="1134"/>
      <c r="AN34" s="1135"/>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505</v>
      </c>
      <c r="AL35" s="1134"/>
      <c r="AM35" s="1134"/>
      <c r="AN35" s="1135"/>
      <c r="AO35" s="312">
        <v>1886982</v>
      </c>
      <c r="AP35" s="312">
        <v>14008</v>
      </c>
      <c r="AQ35" s="313">
        <v>11441</v>
      </c>
      <c r="AR35" s="314">
        <v>22.4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506</v>
      </c>
      <c r="AL36" s="1134"/>
      <c r="AM36" s="1134"/>
      <c r="AN36" s="1135"/>
      <c r="AO36" s="312">
        <v>296805</v>
      </c>
      <c r="AP36" s="312">
        <v>2203</v>
      </c>
      <c r="AQ36" s="313">
        <v>1708</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507</v>
      </c>
      <c r="AL37" s="1134"/>
      <c r="AM37" s="1134"/>
      <c r="AN37" s="1135"/>
      <c r="AO37" s="312">
        <v>10194</v>
      </c>
      <c r="AP37" s="312">
        <v>76</v>
      </c>
      <c r="AQ37" s="313">
        <v>394</v>
      </c>
      <c r="AR37" s="314">
        <v>-80.7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508</v>
      </c>
      <c r="AL38" s="1137"/>
      <c r="AM38" s="1137"/>
      <c r="AN38" s="1138"/>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509</v>
      </c>
      <c r="AL39" s="1137"/>
      <c r="AM39" s="1137"/>
      <c r="AN39" s="1138"/>
      <c r="AO39" s="312">
        <v>-1135818</v>
      </c>
      <c r="AP39" s="312">
        <v>-8432</v>
      </c>
      <c r="AQ39" s="313">
        <v>-7153</v>
      </c>
      <c r="AR39" s="314">
        <v>17.899999999999999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510</v>
      </c>
      <c r="AL40" s="1134"/>
      <c r="AM40" s="1134"/>
      <c r="AN40" s="1135"/>
      <c r="AO40" s="312">
        <v>-6178115</v>
      </c>
      <c r="AP40" s="312">
        <v>-45862</v>
      </c>
      <c r="AQ40" s="313">
        <v>-33456</v>
      </c>
      <c r="AR40" s="314">
        <v>37.1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288</v>
      </c>
      <c r="AL41" s="1140"/>
      <c r="AM41" s="1140"/>
      <c r="AN41" s="1141"/>
      <c r="AO41" s="312">
        <v>1581617</v>
      </c>
      <c r="AP41" s="312">
        <v>11741</v>
      </c>
      <c r="AQ41" s="313">
        <v>11199</v>
      </c>
      <c r="AR41" s="314">
        <v>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480</v>
      </c>
      <c r="AN49" s="1130" t="s">
        <v>513</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43535104</v>
      </c>
      <c r="AN51" s="334">
        <v>305214</v>
      </c>
      <c r="AO51" s="335">
        <v>-2.6</v>
      </c>
      <c r="AP51" s="336">
        <v>66343</v>
      </c>
      <c r="AQ51" s="337">
        <v>43</v>
      </c>
      <c r="AR51" s="338">
        <v>-45.6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9689072</v>
      </c>
      <c r="AN52" s="342">
        <v>67928</v>
      </c>
      <c r="AO52" s="343">
        <v>35.4</v>
      </c>
      <c r="AP52" s="344">
        <v>34529</v>
      </c>
      <c r="AQ52" s="345">
        <v>28.4</v>
      </c>
      <c r="AR52" s="346">
        <v>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49754246</v>
      </c>
      <c r="AN53" s="334">
        <v>353308</v>
      </c>
      <c r="AO53" s="335">
        <v>15.8</v>
      </c>
      <c r="AP53" s="336">
        <v>56416</v>
      </c>
      <c r="AQ53" s="337">
        <v>-15</v>
      </c>
      <c r="AR53" s="338">
        <v>30.8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10014567</v>
      </c>
      <c r="AN54" s="342">
        <v>71114</v>
      </c>
      <c r="AO54" s="343">
        <v>4.7</v>
      </c>
      <c r="AP54" s="344">
        <v>32623</v>
      </c>
      <c r="AQ54" s="345">
        <v>-5.5</v>
      </c>
      <c r="AR54" s="346">
        <v>10.199999999999999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31738500</v>
      </c>
      <c r="AN55" s="334">
        <v>228852</v>
      </c>
      <c r="AO55" s="335">
        <v>-35.200000000000003</v>
      </c>
      <c r="AP55" s="336">
        <v>49217</v>
      </c>
      <c r="AQ55" s="337">
        <v>-12.8</v>
      </c>
      <c r="AR55" s="338">
        <v>-22.4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5813265</v>
      </c>
      <c r="AN56" s="342">
        <v>41917</v>
      </c>
      <c r="AO56" s="343">
        <v>-41.1</v>
      </c>
      <c r="AP56" s="344">
        <v>27232</v>
      </c>
      <c r="AQ56" s="345">
        <v>-16.5</v>
      </c>
      <c r="AR56" s="346">
        <v>-24.6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13157936</v>
      </c>
      <c r="AN57" s="334">
        <v>96168</v>
      </c>
      <c r="AO57" s="335">
        <v>-58</v>
      </c>
      <c r="AP57" s="336">
        <v>49211</v>
      </c>
      <c r="AQ57" s="337">
        <v>0</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4122564</v>
      </c>
      <c r="AN58" s="342">
        <v>30131</v>
      </c>
      <c r="AO58" s="343">
        <v>-28.1</v>
      </c>
      <c r="AP58" s="344">
        <v>28367</v>
      </c>
      <c r="AQ58" s="345">
        <v>4.2</v>
      </c>
      <c r="AR58" s="346">
        <v>-32.299999999999997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11397853</v>
      </c>
      <c r="AN59" s="334">
        <v>84610</v>
      </c>
      <c r="AO59" s="335">
        <v>-12</v>
      </c>
      <c r="AP59" s="336">
        <v>51738</v>
      </c>
      <c r="AQ59" s="337">
        <v>5.0999999999999996</v>
      </c>
      <c r="AR59" s="338">
        <v>-17.100000000000001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5136069</v>
      </c>
      <c r="AN60" s="342">
        <v>38127</v>
      </c>
      <c r="AO60" s="343">
        <v>26.5</v>
      </c>
      <c r="AP60" s="344">
        <v>30360</v>
      </c>
      <c r="AQ60" s="345">
        <v>7</v>
      </c>
      <c r="AR60" s="346">
        <v>19.5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29916728</v>
      </c>
      <c r="AN61" s="349">
        <v>213630</v>
      </c>
      <c r="AO61" s="350">
        <v>-18.399999999999999</v>
      </c>
      <c r="AP61" s="351">
        <v>54585</v>
      </c>
      <c r="AQ61" s="352">
        <v>4.0999999999999996</v>
      </c>
      <c r="AR61" s="338">
        <v>-22.5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6955107</v>
      </c>
      <c r="AN62" s="342">
        <v>49843</v>
      </c>
      <c r="AO62" s="343">
        <v>-0.5</v>
      </c>
      <c r="AP62" s="344">
        <v>30622</v>
      </c>
      <c r="AQ62" s="345">
        <v>3.5</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osqYb0giCTKW+KWjWsmxblAYlVAmGahhjLVXF1lkZwrRYfS1lZL6hRx6MNOwdv3VY8kSgrJ9p9diC879LPIg==" saltValue="vfNmJ5GnoXY42W22zEC0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vMV9ky6/nashXwWqSbPzbOhHMZPEXKg7bTQ8VGYfJ1eRwMHw4hVVRNeiAZbmcgUyeL+eNR9DAYc2X5jG84TE9Q==" saltValue="CxyGnw3lM84bNnJ1t9MY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Z3QwZTBE8DcHHHh3Bm5dm10m18r5zKFy7ubSWrgBEs3X7xtVA/c7/QXsrMwKJo1Be1iAoaEs0VjhsdYByh2Fw==" saltValue="iHgcgrSZ0TqPek/L1Tz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2" t="s">
        <v>3</v>
      </c>
      <c r="D47" s="1142"/>
      <c r="E47" s="1143"/>
      <c r="F47" s="11">
        <v>37.28</v>
      </c>
      <c r="G47" s="12">
        <v>22.84</v>
      </c>
      <c r="H47" s="12">
        <v>21.34</v>
      </c>
      <c r="I47" s="12">
        <v>21.8</v>
      </c>
      <c r="J47" s="13">
        <v>20.34</v>
      </c>
    </row>
    <row r="48" spans="2:10" ht="57.75" customHeight="1" x14ac:dyDescent="0.15">
      <c r="B48" s="14"/>
      <c r="C48" s="1144" t="s">
        <v>4</v>
      </c>
      <c r="D48" s="1144"/>
      <c r="E48" s="1145"/>
      <c r="F48" s="15">
        <v>10.67</v>
      </c>
      <c r="G48" s="16">
        <v>14.34</v>
      </c>
      <c r="H48" s="16">
        <v>12.46</v>
      </c>
      <c r="I48" s="16">
        <v>7.56</v>
      </c>
      <c r="J48" s="17">
        <v>4.26</v>
      </c>
    </row>
    <row r="49" spans="2:10" ht="57.75" customHeight="1" thickBot="1" x14ac:dyDescent="0.2">
      <c r="B49" s="18"/>
      <c r="C49" s="1146" t="s">
        <v>5</v>
      </c>
      <c r="D49" s="1146"/>
      <c r="E49" s="1147"/>
      <c r="F49" s="19" t="s">
        <v>532</v>
      </c>
      <c r="G49" s="20" t="s">
        <v>533</v>
      </c>
      <c r="H49" s="20">
        <v>27.27</v>
      </c>
      <c r="I49" s="20" t="s">
        <v>534</v>
      </c>
      <c r="J49" s="21" t="s">
        <v>535</v>
      </c>
    </row>
    <row r="50" spans="2:10" x14ac:dyDescent="0.15"/>
  </sheetData>
  <sheetProtection algorithmName="SHA-512" hashValue="Q8Tdemj0LcnRQ6Ng+1qOPReZAIpkyg16fSvcS7sVXs46ETpCQHY0NXvQ8dn+OhEVEG/op2/RLAPuBct8ytY6TQ==" saltValue="6cU5nI7eQhNHf/NZI/oW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4" t="s">
        <v>536</v>
      </c>
      <c r="D34" s="1154"/>
      <c r="E34" s="1155"/>
      <c r="F34" s="32">
        <v>10.16</v>
      </c>
      <c r="G34" s="33">
        <v>12.59</v>
      </c>
      <c r="H34" s="33">
        <v>12.09</v>
      </c>
      <c r="I34" s="33">
        <v>7.27</v>
      </c>
      <c r="J34" s="34">
        <v>4.26</v>
      </c>
      <c r="K34" s="22"/>
      <c r="L34" s="22"/>
      <c r="M34" s="22"/>
      <c r="N34" s="22"/>
      <c r="O34" s="22"/>
      <c r="P34" s="22"/>
    </row>
    <row r="35" spans="1:16" ht="39" customHeight="1" x14ac:dyDescent="0.15">
      <c r="A35" s="22"/>
      <c r="B35" s="35"/>
      <c r="C35" s="1148" t="s">
        <v>537</v>
      </c>
      <c r="D35" s="1149"/>
      <c r="E35" s="1150"/>
      <c r="F35" s="36">
        <v>0</v>
      </c>
      <c r="G35" s="37">
        <v>0.67</v>
      </c>
      <c r="H35" s="37">
        <v>1.69</v>
      </c>
      <c r="I35" s="37">
        <v>2.13</v>
      </c>
      <c r="J35" s="38">
        <v>1.64</v>
      </c>
      <c r="K35" s="22"/>
      <c r="L35" s="22"/>
      <c r="M35" s="22"/>
      <c r="N35" s="22"/>
      <c r="O35" s="22"/>
      <c r="P35" s="22"/>
    </row>
    <row r="36" spans="1:16" ht="39" customHeight="1" x14ac:dyDescent="0.15">
      <c r="A36" s="22"/>
      <c r="B36" s="35"/>
      <c r="C36" s="1148" t="s">
        <v>538</v>
      </c>
      <c r="D36" s="1149"/>
      <c r="E36" s="1150"/>
      <c r="F36" s="36" t="s">
        <v>489</v>
      </c>
      <c r="G36" s="37">
        <v>1.21</v>
      </c>
      <c r="H36" s="37">
        <v>24.11</v>
      </c>
      <c r="I36" s="37">
        <v>3.07</v>
      </c>
      <c r="J36" s="38">
        <v>1.4</v>
      </c>
      <c r="K36" s="22"/>
      <c r="L36" s="22"/>
      <c r="M36" s="22"/>
      <c r="N36" s="22"/>
      <c r="O36" s="22"/>
      <c r="P36" s="22"/>
    </row>
    <row r="37" spans="1:16" ht="39" customHeight="1" x14ac:dyDescent="0.15">
      <c r="A37" s="22"/>
      <c r="B37" s="35"/>
      <c r="C37" s="1148" t="s">
        <v>539</v>
      </c>
      <c r="D37" s="1149"/>
      <c r="E37" s="1150"/>
      <c r="F37" s="36">
        <v>1.02</v>
      </c>
      <c r="G37" s="37">
        <v>0.57999999999999996</v>
      </c>
      <c r="H37" s="37">
        <v>0.93</v>
      </c>
      <c r="I37" s="37">
        <v>0.93</v>
      </c>
      <c r="J37" s="38">
        <v>0.3</v>
      </c>
      <c r="K37" s="22"/>
      <c r="L37" s="22"/>
      <c r="M37" s="22"/>
      <c r="N37" s="22"/>
      <c r="O37" s="22"/>
      <c r="P37" s="22"/>
    </row>
    <row r="38" spans="1:16" ht="39" customHeight="1" x14ac:dyDescent="0.15">
      <c r="A38" s="22"/>
      <c r="B38" s="35"/>
      <c r="C38" s="1148" t="s">
        <v>540</v>
      </c>
      <c r="D38" s="1149"/>
      <c r="E38" s="1150"/>
      <c r="F38" s="36">
        <v>0.1</v>
      </c>
      <c r="G38" s="37">
        <v>0.12</v>
      </c>
      <c r="H38" s="37">
        <v>0.09</v>
      </c>
      <c r="I38" s="37">
        <v>0.08</v>
      </c>
      <c r="J38" s="38">
        <v>0.11</v>
      </c>
      <c r="K38" s="22"/>
      <c r="L38" s="22"/>
      <c r="M38" s="22"/>
      <c r="N38" s="22"/>
      <c r="O38" s="22"/>
      <c r="P38" s="22"/>
    </row>
    <row r="39" spans="1:16" ht="39" customHeight="1" x14ac:dyDescent="0.15">
      <c r="A39" s="22"/>
      <c r="B39" s="35"/>
      <c r="C39" s="1148" t="s">
        <v>541</v>
      </c>
      <c r="D39" s="1149"/>
      <c r="E39" s="1150"/>
      <c r="F39" s="36">
        <v>0.03</v>
      </c>
      <c r="G39" s="37">
        <v>0.02</v>
      </c>
      <c r="H39" s="37">
        <v>0.03</v>
      </c>
      <c r="I39" s="37">
        <v>0.04</v>
      </c>
      <c r="J39" s="38">
        <v>0.04</v>
      </c>
      <c r="K39" s="22"/>
      <c r="L39" s="22"/>
      <c r="M39" s="22"/>
      <c r="N39" s="22"/>
      <c r="O39" s="22"/>
      <c r="P39" s="22"/>
    </row>
    <row r="40" spans="1:16" ht="39" customHeight="1" x14ac:dyDescent="0.15">
      <c r="A40" s="22"/>
      <c r="B40" s="35"/>
      <c r="C40" s="1148" t="s">
        <v>542</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543</v>
      </c>
      <c r="D42" s="1149"/>
      <c r="E42" s="1150"/>
      <c r="F42" s="36" t="s">
        <v>489</v>
      </c>
      <c r="G42" s="37" t="s">
        <v>489</v>
      </c>
      <c r="H42" s="37" t="s">
        <v>489</v>
      </c>
      <c r="I42" s="37" t="s">
        <v>489</v>
      </c>
      <c r="J42" s="38" t="s">
        <v>489</v>
      </c>
      <c r="K42" s="22"/>
      <c r="L42" s="22"/>
      <c r="M42" s="22"/>
      <c r="N42" s="22"/>
      <c r="O42" s="22"/>
      <c r="P42" s="22"/>
    </row>
    <row r="43" spans="1:16" ht="39" customHeight="1" thickBot="1" x14ac:dyDescent="0.2">
      <c r="A43" s="22"/>
      <c r="B43" s="40"/>
      <c r="C43" s="1151" t="s">
        <v>544</v>
      </c>
      <c r="D43" s="1152"/>
      <c r="E43" s="1153"/>
      <c r="F43" s="41">
        <v>0.56000000000000005</v>
      </c>
      <c r="G43" s="42">
        <v>1.74</v>
      </c>
      <c r="H43" s="42">
        <v>0.36</v>
      </c>
      <c r="I43" s="42">
        <v>0.28000000000000003</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jGTax4PlILVKUCYvfiEKSvvkLdLWM+9/QpMZ0BgYjXLbb4uJ+rNScdjLN72i02KKgaNm98dBN2pb7gkaBDwg==" saltValue="OAzXwXyVbKJtC52eLkJ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7005</v>
      </c>
      <c r="L45" s="60">
        <v>5738</v>
      </c>
      <c r="M45" s="60">
        <v>5995</v>
      </c>
      <c r="N45" s="60">
        <v>6126</v>
      </c>
      <c r="O45" s="61">
        <v>6702</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489</v>
      </c>
      <c r="L46" s="64" t="s">
        <v>489</v>
      </c>
      <c r="M46" s="64" t="s">
        <v>489</v>
      </c>
      <c r="N46" s="64" t="s">
        <v>489</v>
      </c>
      <c r="O46" s="65" t="s">
        <v>489</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489</v>
      </c>
      <c r="L47" s="64" t="s">
        <v>489</v>
      </c>
      <c r="M47" s="64" t="s">
        <v>489</v>
      </c>
      <c r="N47" s="64" t="s">
        <v>489</v>
      </c>
      <c r="O47" s="65" t="s">
        <v>489</v>
      </c>
      <c r="P47" s="48"/>
      <c r="Q47" s="48"/>
      <c r="R47" s="48"/>
      <c r="S47" s="48"/>
      <c r="T47" s="48"/>
      <c r="U47" s="48"/>
    </row>
    <row r="48" spans="1:21" ht="30.75" customHeight="1" x14ac:dyDescent="0.15">
      <c r="A48" s="48"/>
      <c r="B48" s="1158"/>
      <c r="C48" s="1159"/>
      <c r="D48" s="62"/>
      <c r="E48" s="1164" t="s">
        <v>13</v>
      </c>
      <c r="F48" s="1164"/>
      <c r="G48" s="1164"/>
      <c r="H48" s="1164"/>
      <c r="I48" s="1164"/>
      <c r="J48" s="1165"/>
      <c r="K48" s="63">
        <v>3315</v>
      </c>
      <c r="L48" s="64">
        <v>3677</v>
      </c>
      <c r="M48" s="64">
        <v>3991</v>
      </c>
      <c r="N48" s="64">
        <v>3061</v>
      </c>
      <c r="O48" s="65">
        <v>1887</v>
      </c>
      <c r="P48" s="48"/>
      <c r="Q48" s="48"/>
      <c r="R48" s="48"/>
      <c r="S48" s="48"/>
      <c r="T48" s="48"/>
      <c r="U48" s="48"/>
    </row>
    <row r="49" spans="1:21" ht="30.75" customHeight="1" x14ac:dyDescent="0.15">
      <c r="A49" s="48"/>
      <c r="B49" s="1158"/>
      <c r="C49" s="1159"/>
      <c r="D49" s="62"/>
      <c r="E49" s="1164" t="s">
        <v>14</v>
      </c>
      <c r="F49" s="1164"/>
      <c r="G49" s="1164"/>
      <c r="H49" s="1164"/>
      <c r="I49" s="1164"/>
      <c r="J49" s="1165"/>
      <c r="K49" s="63">
        <v>359</v>
      </c>
      <c r="L49" s="64">
        <v>389</v>
      </c>
      <c r="M49" s="64">
        <v>323</v>
      </c>
      <c r="N49" s="64">
        <v>318</v>
      </c>
      <c r="O49" s="65">
        <v>297</v>
      </c>
      <c r="P49" s="48"/>
      <c r="Q49" s="48"/>
      <c r="R49" s="48"/>
      <c r="S49" s="48"/>
      <c r="T49" s="48"/>
      <c r="U49" s="48"/>
    </row>
    <row r="50" spans="1:21" ht="30.75" customHeight="1" x14ac:dyDescent="0.15">
      <c r="A50" s="48"/>
      <c r="B50" s="1158"/>
      <c r="C50" s="1159"/>
      <c r="D50" s="62"/>
      <c r="E50" s="1164" t="s">
        <v>15</v>
      </c>
      <c r="F50" s="1164"/>
      <c r="G50" s="1164"/>
      <c r="H50" s="1164"/>
      <c r="I50" s="1164"/>
      <c r="J50" s="1165"/>
      <c r="K50" s="63">
        <v>13</v>
      </c>
      <c r="L50" s="64">
        <v>75</v>
      </c>
      <c r="M50" s="64">
        <v>70</v>
      </c>
      <c r="N50" s="64">
        <v>49</v>
      </c>
      <c r="O50" s="65">
        <v>10</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489</v>
      </c>
      <c r="L51" s="64" t="s">
        <v>489</v>
      </c>
      <c r="M51" s="64" t="s">
        <v>489</v>
      </c>
      <c r="N51" s="64" t="s">
        <v>489</v>
      </c>
      <c r="O51" s="65" t="s">
        <v>489</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7302</v>
      </c>
      <c r="L52" s="64">
        <v>7180</v>
      </c>
      <c r="M52" s="64">
        <v>6790</v>
      </c>
      <c r="N52" s="64">
        <v>6294</v>
      </c>
      <c r="O52" s="65">
        <v>7313</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3390</v>
      </c>
      <c r="L53" s="69">
        <v>2699</v>
      </c>
      <c r="M53" s="69">
        <v>3589</v>
      </c>
      <c r="N53" s="69">
        <v>3260</v>
      </c>
      <c r="O53" s="70">
        <v>1583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XJ8vzN/O/DX+JWBZi0hOFH6TpLtkZt6taxVh/9xy3ViHfeYib9BvBDKL3N8BUv29lBU6jI4jL0VHOX56G0jDw==" saltValue="cm1m4nE6W9je0Zntcpzi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7" t="s">
        <v>30</v>
      </c>
      <c r="C41" s="1188"/>
      <c r="D41" s="105"/>
      <c r="E41" s="1193" t="s">
        <v>31</v>
      </c>
      <c r="F41" s="1193"/>
      <c r="G41" s="1193"/>
      <c r="H41" s="1194"/>
      <c r="I41" s="355">
        <v>80262</v>
      </c>
      <c r="J41" s="356">
        <v>84222</v>
      </c>
      <c r="K41" s="356">
        <v>71655</v>
      </c>
      <c r="L41" s="356">
        <v>71017</v>
      </c>
      <c r="M41" s="357">
        <v>70945</v>
      </c>
    </row>
    <row r="42" spans="2:13" ht="27.75" customHeight="1" x14ac:dyDescent="0.15">
      <c r="B42" s="1189"/>
      <c r="C42" s="1190"/>
      <c r="D42" s="106"/>
      <c r="E42" s="1195" t="s">
        <v>32</v>
      </c>
      <c r="F42" s="1195"/>
      <c r="G42" s="1195"/>
      <c r="H42" s="1196"/>
      <c r="I42" s="358" t="s">
        <v>489</v>
      </c>
      <c r="J42" s="359" t="s">
        <v>489</v>
      </c>
      <c r="K42" s="359" t="s">
        <v>489</v>
      </c>
      <c r="L42" s="359" t="s">
        <v>489</v>
      </c>
      <c r="M42" s="360" t="s">
        <v>489</v>
      </c>
    </row>
    <row r="43" spans="2:13" ht="27.75" customHeight="1" x14ac:dyDescent="0.15">
      <c r="B43" s="1189"/>
      <c r="C43" s="1190"/>
      <c r="D43" s="106"/>
      <c r="E43" s="1195" t="s">
        <v>33</v>
      </c>
      <c r="F43" s="1195"/>
      <c r="G43" s="1195"/>
      <c r="H43" s="1196"/>
      <c r="I43" s="358">
        <v>37858</v>
      </c>
      <c r="J43" s="359">
        <v>38575</v>
      </c>
      <c r="K43" s="359">
        <v>37719</v>
      </c>
      <c r="L43" s="359">
        <v>37060</v>
      </c>
      <c r="M43" s="360">
        <v>32555</v>
      </c>
    </row>
    <row r="44" spans="2:13" ht="27.75" customHeight="1" x14ac:dyDescent="0.15">
      <c r="B44" s="1189"/>
      <c r="C44" s="1190"/>
      <c r="D44" s="106"/>
      <c r="E44" s="1195" t="s">
        <v>34</v>
      </c>
      <c r="F44" s="1195"/>
      <c r="G44" s="1195"/>
      <c r="H44" s="1196"/>
      <c r="I44" s="358">
        <v>2225</v>
      </c>
      <c r="J44" s="359">
        <v>2097</v>
      </c>
      <c r="K44" s="359">
        <v>1844</v>
      </c>
      <c r="L44" s="359">
        <v>1666</v>
      </c>
      <c r="M44" s="360">
        <v>1483</v>
      </c>
    </row>
    <row r="45" spans="2:13" ht="27.75" customHeight="1" x14ac:dyDescent="0.15">
      <c r="B45" s="1189"/>
      <c r="C45" s="1190"/>
      <c r="D45" s="106"/>
      <c r="E45" s="1195" t="s">
        <v>35</v>
      </c>
      <c r="F45" s="1195"/>
      <c r="G45" s="1195"/>
      <c r="H45" s="1196"/>
      <c r="I45" s="358">
        <v>9009</v>
      </c>
      <c r="J45" s="359">
        <v>8800</v>
      </c>
      <c r="K45" s="359">
        <v>8401</v>
      </c>
      <c r="L45" s="359">
        <v>8444</v>
      </c>
      <c r="M45" s="360">
        <v>8081</v>
      </c>
    </row>
    <row r="46" spans="2:13" ht="27.75" customHeight="1" x14ac:dyDescent="0.15">
      <c r="B46" s="1189"/>
      <c r="C46" s="1190"/>
      <c r="D46" s="107"/>
      <c r="E46" s="1195" t="s">
        <v>36</v>
      </c>
      <c r="F46" s="1195"/>
      <c r="G46" s="1195"/>
      <c r="H46" s="1196"/>
      <c r="I46" s="358">
        <v>46</v>
      </c>
      <c r="J46" s="359">
        <v>54</v>
      </c>
      <c r="K46" s="359">
        <v>37</v>
      </c>
      <c r="L46" s="359">
        <v>37</v>
      </c>
      <c r="M46" s="360" t="s">
        <v>489</v>
      </c>
    </row>
    <row r="47" spans="2:13" ht="27.75" customHeight="1" x14ac:dyDescent="0.15">
      <c r="B47" s="1189"/>
      <c r="C47" s="1190"/>
      <c r="D47" s="108"/>
      <c r="E47" s="1197" t="s">
        <v>37</v>
      </c>
      <c r="F47" s="1198"/>
      <c r="G47" s="1198"/>
      <c r="H47" s="1199"/>
      <c r="I47" s="358" t="s">
        <v>489</v>
      </c>
      <c r="J47" s="359" t="s">
        <v>489</v>
      </c>
      <c r="K47" s="359" t="s">
        <v>489</v>
      </c>
      <c r="L47" s="359" t="s">
        <v>489</v>
      </c>
      <c r="M47" s="360" t="s">
        <v>489</v>
      </c>
    </row>
    <row r="48" spans="2:13" ht="27.75" customHeight="1" x14ac:dyDescent="0.15">
      <c r="B48" s="1189"/>
      <c r="C48" s="1190"/>
      <c r="D48" s="106"/>
      <c r="E48" s="1195" t="s">
        <v>38</v>
      </c>
      <c r="F48" s="1195"/>
      <c r="G48" s="1195"/>
      <c r="H48" s="1196"/>
      <c r="I48" s="358" t="s">
        <v>489</v>
      </c>
      <c r="J48" s="359" t="s">
        <v>489</v>
      </c>
      <c r="K48" s="359" t="s">
        <v>489</v>
      </c>
      <c r="L48" s="359" t="s">
        <v>489</v>
      </c>
      <c r="M48" s="360" t="s">
        <v>489</v>
      </c>
    </row>
    <row r="49" spans="2:13" ht="27.75" customHeight="1" x14ac:dyDescent="0.15">
      <c r="B49" s="1191"/>
      <c r="C49" s="1192"/>
      <c r="D49" s="106"/>
      <c r="E49" s="1195" t="s">
        <v>39</v>
      </c>
      <c r="F49" s="1195"/>
      <c r="G49" s="1195"/>
      <c r="H49" s="1196"/>
      <c r="I49" s="358" t="s">
        <v>489</v>
      </c>
      <c r="J49" s="359" t="s">
        <v>489</v>
      </c>
      <c r="K49" s="359" t="s">
        <v>489</v>
      </c>
      <c r="L49" s="359" t="s">
        <v>489</v>
      </c>
      <c r="M49" s="360" t="s">
        <v>489</v>
      </c>
    </row>
    <row r="50" spans="2:13" ht="27.75" customHeight="1" x14ac:dyDescent="0.15">
      <c r="B50" s="1200" t="s">
        <v>40</v>
      </c>
      <c r="C50" s="1201"/>
      <c r="D50" s="109"/>
      <c r="E50" s="1195" t="s">
        <v>41</v>
      </c>
      <c r="F50" s="1195"/>
      <c r="G50" s="1195"/>
      <c r="H50" s="1196"/>
      <c r="I50" s="358">
        <v>45749</v>
      </c>
      <c r="J50" s="359">
        <v>39168</v>
      </c>
      <c r="K50" s="359">
        <v>29493</v>
      </c>
      <c r="L50" s="359">
        <v>34751</v>
      </c>
      <c r="M50" s="360">
        <v>33294</v>
      </c>
    </row>
    <row r="51" spans="2:13" ht="27.75" customHeight="1" x14ac:dyDescent="0.15">
      <c r="B51" s="1189"/>
      <c r="C51" s="1190"/>
      <c r="D51" s="106"/>
      <c r="E51" s="1195" t="s">
        <v>42</v>
      </c>
      <c r="F51" s="1195"/>
      <c r="G51" s="1195"/>
      <c r="H51" s="1196"/>
      <c r="I51" s="358">
        <v>21866</v>
      </c>
      <c r="J51" s="359">
        <v>20754</v>
      </c>
      <c r="K51" s="359">
        <v>5131</v>
      </c>
      <c r="L51" s="359">
        <v>4547</v>
      </c>
      <c r="M51" s="360">
        <v>3707</v>
      </c>
    </row>
    <row r="52" spans="2:13" ht="27.75" customHeight="1" x14ac:dyDescent="0.15">
      <c r="B52" s="1191"/>
      <c r="C52" s="1192"/>
      <c r="D52" s="106"/>
      <c r="E52" s="1195" t="s">
        <v>43</v>
      </c>
      <c r="F52" s="1195"/>
      <c r="G52" s="1195"/>
      <c r="H52" s="1196"/>
      <c r="I52" s="358">
        <v>72070</v>
      </c>
      <c r="J52" s="359">
        <v>73544</v>
      </c>
      <c r="K52" s="359">
        <v>72015</v>
      </c>
      <c r="L52" s="359">
        <v>70259</v>
      </c>
      <c r="M52" s="360">
        <v>71062</v>
      </c>
    </row>
    <row r="53" spans="2:13" ht="27.75" customHeight="1" thickBot="1" x14ac:dyDescent="0.2">
      <c r="B53" s="1202" t="s">
        <v>19</v>
      </c>
      <c r="C53" s="1203"/>
      <c r="D53" s="110"/>
      <c r="E53" s="1204" t="s">
        <v>44</v>
      </c>
      <c r="F53" s="1204"/>
      <c r="G53" s="1204"/>
      <c r="H53" s="1205"/>
      <c r="I53" s="361">
        <v>-10286</v>
      </c>
      <c r="J53" s="362">
        <v>281</v>
      </c>
      <c r="K53" s="362">
        <v>13018</v>
      </c>
      <c r="L53" s="362">
        <v>8667</v>
      </c>
      <c r="M53" s="363">
        <v>5001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QV2ibdkDex6EriJ5mn0l5CMI+K7T38D/HO25P/QZZDkr5dnJlofF+Tyts+vQfjcK0dn/LoA2+EbrUXwgPIOCg==" saltValue="2vWPiZfITgErKONDczXV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4" t="s">
        <v>46</v>
      </c>
      <c r="D55" s="1214"/>
      <c r="E55" s="1215"/>
      <c r="F55" s="122">
        <v>8618</v>
      </c>
      <c r="G55" s="122">
        <v>8589</v>
      </c>
      <c r="H55" s="123">
        <v>8141</v>
      </c>
    </row>
    <row r="56" spans="2:8" ht="52.5" customHeight="1" x14ac:dyDescent="0.15">
      <c r="B56" s="124"/>
      <c r="C56" s="1216" t="s">
        <v>47</v>
      </c>
      <c r="D56" s="1216"/>
      <c r="E56" s="1217"/>
      <c r="F56" s="125">
        <v>3851</v>
      </c>
      <c r="G56" s="125">
        <v>2831</v>
      </c>
      <c r="H56" s="126">
        <v>1990</v>
      </c>
    </row>
    <row r="57" spans="2:8" ht="53.25" customHeight="1" x14ac:dyDescent="0.15">
      <c r="B57" s="124"/>
      <c r="C57" s="1218" t="s">
        <v>48</v>
      </c>
      <c r="D57" s="1218"/>
      <c r="E57" s="1219"/>
      <c r="F57" s="127">
        <v>19864</v>
      </c>
      <c r="G57" s="127">
        <v>22877</v>
      </c>
      <c r="H57" s="128">
        <v>25568</v>
      </c>
    </row>
    <row r="58" spans="2:8" ht="45.75" customHeight="1" x14ac:dyDescent="0.15">
      <c r="B58" s="129"/>
      <c r="C58" s="1206" t="s">
        <v>564</v>
      </c>
      <c r="D58" s="1207"/>
      <c r="E58" s="1208"/>
      <c r="F58" s="130">
        <v>9373</v>
      </c>
      <c r="G58" s="130">
        <v>13508</v>
      </c>
      <c r="H58" s="131">
        <v>17629</v>
      </c>
    </row>
    <row r="59" spans="2:8" ht="45.75" customHeight="1" x14ac:dyDescent="0.15">
      <c r="B59" s="129"/>
      <c r="C59" s="1206" t="s">
        <v>565</v>
      </c>
      <c r="D59" s="1207"/>
      <c r="E59" s="1208"/>
      <c r="F59" s="130">
        <v>4663</v>
      </c>
      <c r="G59" s="130">
        <v>3655</v>
      </c>
      <c r="H59" s="131">
        <v>2459</v>
      </c>
    </row>
    <row r="60" spans="2:8" ht="45.75" customHeight="1" x14ac:dyDescent="0.15">
      <c r="B60" s="129"/>
      <c r="C60" s="1206" t="s">
        <v>568</v>
      </c>
      <c r="D60" s="1207"/>
      <c r="E60" s="1208"/>
      <c r="F60" s="130">
        <v>792</v>
      </c>
      <c r="G60" s="130">
        <v>1060</v>
      </c>
      <c r="H60" s="131">
        <v>1791</v>
      </c>
    </row>
    <row r="61" spans="2:8" ht="45.75" customHeight="1" x14ac:dyDescent="0.15">
      <c r="B61" s="129"/>
      <c r="C61" s="1206" t="s">
        <v>566</v>
      </c>
      <c r="D61" s="1207"/>
      <c r="E61" s="1208"/>
      <c r="F61" s="130">
        <v>1955</v>
      </c>
      <c r="G61" s="130">
        <v>1919</v>
      </c>
      <c r="H61" s="131">
        <v>1598</v>
      </c>
    </row>
    <row r="62" spans="2:8" ht="45.75" customHeight="1" thickBot="1" x14ac:dyDescent="0.2">
      <c r="B62" s="132"/>
      <c r="C62" s="1209" t="s">
        <v>567</v>
      </c>
      <c r="D62" s="1210"/>
      <c r="E62" s="1211"/>
      <c r="F62" s="133">
        <v>2119</v>
      </c>
      <c r="G62" s="133">
        <v>1870</v>
      </c>
      <c r="H62" s="134">
        <v>1398</v>
      </c>
    </row>
    <row r="63" spans="2:8" ht="52.5" customHeight="1" thickBot="1" x14ac:dyDescent="0.2">
      <c r="B63" s="135"/>
      <c r="C63" s="1212" t="s">
        <v>49</v>
      </c>
      <c r="D63" s="1212"/>
      <c r="E63" s="1213"/>
      <c r="F63" s="136">
        <v>32333</v>
      </c>
      <c r="G63" s="136">
        <v>34297</v>
      </c>
      <c r="H63" s="137">
        <v>35699</v>
      </c>
    </row>
    <row r="64" spans="2:8" x14ac:dyDescent="0.15"/>
  </sheetData>
  <sheetProtection algorithmName="SHA-512" hashValue="qX99fcMGdZNBkyRqvJpVOg8baqpuU6egsgqyoH7F+c5DfTe3NGKjNoLiv53OAHWqdaiHnNIo5Iz8S9oLcqWqGA==" saltValue="f813adsa0l7LsUzNN1SA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305214</v>
      </c>
      <c r="E3" s="156"/>
      <c r="F3" s="157">
        <v>66343</v>
      </c>
      <c r="G3" s="158"/>
      <c r="H3" s="159"/>
    </row>
    <row r="4" spans="1:8" x14ac:dyDescent="0.15">
      <c r="A4" s="160"/>
      <c r="B4" s="161"/>
      <c r="C4" s="162"/>
      <c r="D4" s="163">
        <v>67928</v>
      </c>
      <c r="E4" s="164"/>
      <c r="F4" s="165">
        <v>34529</v>
      </c>
      <c r="G4" s="166"/>
      <c r="H4" s="167"/>
    </row>
    <row r="5" spans="1:8" x14ac:dyDescent="0.15">
      <c r="A5" s="148" t="s">
        <v>521</v>
      </c>
      <c r="B5" s="153"/>
      <c r="C5" s="154"/>
      <c r="D5" s="155">
        <v>353308</v>
      </c>
      <c r="E5" s="156"/>
      <c r="F5" s="157">
        <v>56416</v>
      </c>
      <c r="G5" s="158"/>
      <c r="H5" s="159"/>
    </row>
    <row r="6" spans="1:8" x14ac:dyDescent="0.15">
      <c r="A6" s="160"/>
      <c r="B6" s="161"/>
      <c r="C6" s="162"/>
      <c r="D6" s="163">
        <v>71114</v>
      </c>
      <c r="E6" s="164"/>
      <c r="F6" s="165">
        <v>32623</v>
      </c>
      <c r="G6" s="166"/>
      <c r="H6" s="167"/>
    </row>
    <row r="7" spans="1:8" x14ac:dyDescent="0.15">
      <c r="A7" s="148" t="s">
        <v>522</v>
      </c>
      <c r="B7" s="153"/>
      <c r="C7" s="154"/>
      <c r="D7" s="155">
        <v>228852</v>
      </c>
      <c r="E7" s="156"/>
      <c r="F7" s="157">
        <v>49217</v>
      </c>
      <c r="G7" s="158"/>
      <c r="H7" s="159"/>
    </row>
    <row r="8" spans="1:8" x14ac:dyDescent="0.15">
      <c r="A8" s="160"/>
      <c r="B8" s="161"/>
      <c r="C8" s="162"/>
      <c r="D8" s="163">
        <v>41917</v>
      </c>
      <c r="E8" s="164"/>
      <c r="F8" s="165">
        <v>27232</v>
      </c>
      <c r="G8" s="166"/>
      <c r="H8" s="167"/>
    </row>
    <row r="9" spans="1:8" x14ac:dyDescent="0.15">
      <c r="A9" s="148" t="s">
        <v>523</v>
      </c>
      <c r="B9" s="153"/>
      <c r="C9" s="154"/>
      <c r="D9" s="155">
        <v>96168</v>
      </c>
      <c r="E9" s="156"/>
      <c r="F9" s="157">
        <v>49211</v>
      </c>
      <c r="G9" s="158"/>
      <c r="H9" s="159"/>
    </row>
    <row r="10" spans="1:8" x14ac:dyDescent="0.15">
      <c r="A10" s="160"/>
      <c r="B10" s="161"/>
      <c r="C10" s="162"/>
      <c r="D10" s="163">
        <v>30131</v>
      </c>
      <c r="E10" s="164"/>
      <c r="F10" s="165">
        <v>28367</v>
      </c>
      <c r="G10" s="166"/>
      <c r="H10" s="167"/>
    </row>
    <row r="11" spans="1:8" x14ac:dyDescent="0.15">
      <c r="A11" s="148" t="s">
        <v>524</v>
      </c>
      <c r="B11" s="153"/>
      <c r="C11" s="154"/>
      <c r="D11" s="155">
        <v>84610</v>
      </c>
      <c r="E11" s="156"/>
      <c r="F11" s="157">
        <v>51738</v>
      </c>
      <c r="G11" s="158"/>
      <c r="H11" s="159"/>
    </row>
    <row r="12" spans="1:8" x14ac:dyDescent="0.15">
      <c r="A12" s="160"/>
      <c r="B12" s="161"/>
      <c r="C12" s="168"/>
      <c r="D12" s="163">
        <v>38127</v>
      </c>
      <c r="E12" s="164"/>
      <c r="F12" s="165">
        <v>30360</v>
      </c>
      <c r="G12" s="166"/>
      <c r="H12" s="167"/>
    </row>
    <row r="13" spans="1:8" x14ac:dyDescent="0.15">
      <c r="A13" s="148"/>
      <c r="B13" s="153"/>
      <c r="C13" s="169"/>
      <c r="D13" s="170">
        <v>213630</v>
      </c>
      <c r="E13" s="171"/>
      <c r="F13" s="172">
        <v>54585</v>
      </c>
      <c r="G13" s="173"/>
      <c r="H13" s="159"/>
    </row>
    <row r="14" spans="1:8" x14ac:dyDescent="0.15">
      <c r="A14" s="160"/>
      <c r="B14" s="161"/>
      <c r="C14" s="162"/>
      <c r="D14" s="163">
        <v>49843</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10.67</v>
      </c>
      <c r="C19" s="174">
        <f>ROUND(VALUE(SUBSTITUTE(実質収支比率等に係る経年分析!G$48,"▲","-")),2)</f>
        <v>14.34</v>
      </c>
      <c r="D19" s="174">
        <f>ROUND(VALUE(SUBSTITUTE(実質収支比率等に係る経年分析!H$48,"▲","-")),2)</f>
        <v>12.46</v>
      </c>
      <c r="E19" s="174">
        <f>ROUND(VALUE(SUBSTITUTE(実質収支比率等に係る経年分析!I$48,"▲","-")),2)</f>
        <v>7.56</v>
      </c>
      <c r="F19" s="174">
        <f>ROUND(VALUE(SUBSTITUTE(実質収支比率等に係る経年分析!J$48,"▲","-")),2)</f>
        <v>4.26</v>
      </c>
    </row>
    <row r="20" spans="1:11" x14ac:dyDescent="0.15">
      <c r="A20" s="174" t="s">
        <v>53</v>
      </c>
      <c r="B20" s="174">
        <f>ROUND(VALUE(SUBSTITUTE(実質収支比率等に係る経年分析!F$47,"▲","-")),2)</f>
        <v>37.28</v>
      </c>
      <c r="C20" s="174">
        <f>ROUND(VALUE(SUBSTITUTE(実質収支比率等に係る経年分析!G$47,"▲","-")),2)</f>
        <v>22.84</v>
      </c>
      <c r="D20" s="174">
        <f>ROUND(VALUE(SUBSTITUTE(実質収支比率等に係る経年分析!H$47,"▲","-")),2)</f>
        <v>21.34</v>
      </c>
      <c r="E20" s="174">
        <f>ROUND(VALUE(SUBSTITUTE(実質収支比率等に係る経年分析!I$47,"▲","-")),2)</f>
        <v>21.8</v>
      </c>
      <c r="F20" s="174">
        <f>ROUND(VALUE(SUBSTITUTE(実質収支比率等に係る経年分析!J$47,"▲","-")),2)</f>
        <v>20.34</v>
      </c>
    </row>
    <row r="21" spans="1:11" x14ac:dyDescent="0.15">
      <c r="A21" s="174" t="s">
        <v>54</v>
      </c>
      <c r="B21" s="174">
        <f>IF(ISNUMBER(VALUE(SUBSTITUTE(実質収支比率等に係る経年分析!F$49,"▲","-"))),ROUND(VALUE(SUBSTITUTE(実質収支比率等に係る経年分析!F$49,"▲","-")),2),NA())</f>
        <v>-9.33</v>
      </c>
      <c r="C21" s="174">
        <f>IF(ISNUMBER(VALUE(SUBSTITUTE(実質収支比率等に係る経年分析!G$49,"▲","-"))),ROUND(VALUE(SUBSTITUTE(実質収支比率等に係る経年分析!G$49,"▲","-")),2),NA())</f>
        <v>-15.67</v>
      </c>
      <c r="D21" s="174">
        <f>IF(ISNUMBER(VALUE(SUBSTITUTE(実質収支比率等に係る経年分析!H$49,"▲","-"))),ROUND(VALUE(SUBSTITUTE(実質収支比率等に係る経年分析!H$49,"▲","-")),2),NA())</f>
        <v>27.27</v>
      </c>
      <c r="E21" s="174">
        <f>IF(ISNUMBER(VALUE(SUBSTITUTE(実質収支比率等に係る経年分析!I$49,"▲","-"))),ROUND(VALUE(SUBSTITUTE(実質収支比率等に係る経年分析!I$49,"▲","-")),2),NA())</f>
        <v>-11.81</v>
      </c>
      <c r="F21" s="174">
        <f>IF(ISNUMBER(VALUE(SUBSTITUTE(実質収支比率等に係る経年分析!J$49,"▲","-"))),ROUND(VALUE(SUBSTITUTE(実質収支比率等に係る経年分析!J$49,"▲","-")),2),NA())</f>
        <v>-8.07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0.56000000000000005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0.28000000000000003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石巻市水産物地方卸売市場事業特別会計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石巻市後期高齢者医療特別会計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石巻市国民健康保険事業特別会計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石巻市介護保険事業特別会計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石巻市下水道事業会計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石巻市病院事業会計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7302</v>
      </c>
      <c r="E42" s="176"/>
      <c r="F42" s="176"/>
      <c r="G42" s="176">
        <f>'実質公債費比率（分子）の構造'!L$52</f>
        <v>7180</v>
      </c>
      <c r="H42" s="176"/>
      <c r="I42" s="176"/>
      <c r="J42" s="176">
        <f>'実質公債費比率（分子）の構造'!M$52</f>
        <v>6790</v>
      </c>
      <c r="K42" s="176"/>
      <c r="L42" s="176"/>
      <c r="M42" s="176">
        <f>'実質公債費比率（分子）の構造'!N$52</f>
        <v>6294</v>
      </c>
      <c r="N42" s="176"/>
      <c r="O42" s="176"/>
      <c r="P42" s="176">
        <f>'実質公債費比率（分子）の構造'!O$52</f>
        <v>7313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75</v>
      </c>
      <c r="F44" s="176"/>
      <c r="G44" s="176"/>
      <c r="H44" s="176">
        <f>'実質公債費比率（分子）の構造'!M$50</f>
        <v>70</v>
      </c>
      <c r="I44" s="176"/>
      <c r="J44" s="176"/>
      <c r="K44" s="176">
        <f>'実質公債費比率（分子）の構造'!N$50</f>
        <v>49</v>
      </c>
      <c r="L44" s="176"/>
      <c r="M44" s="176"/>
      <c r="N44" s="176">
        <f>'実質公債費比率（分子）の構造'!O$50</f>
        <v>10</v>
      </c>
      <c r="O44" s="176"/>
      <c r="P44" s="176"/>
    </row>
    <row r="45" spans="1:16" x14ac:dyDescent="0.15">
      <c r="A45" s="176" t="s">
        <v>63</v>
      </c>
      <c r="B45" s="176">
        <f>'実質公債費比率（分子）の構造'!K$49</f>
        <v>359</v>
      </c>
      <c r="C45" s="176"/>
      <c r="D45" s="176"/>
      <c r="E45" s="176">
        <f>'実質公債費比率（分子）の構造'!L$49</f>
        <v>389</v>
      </c>
      <c r="F45" s="176"/>
      <c r="G45" s="176"/>
      <c r="H45" s="176">
        <f>'実質公債費比率（分子）の構造'!M$49</f>
        <v>323</v>
      </c>
      <c r="I45" s="176"/>
      <c r="J45" s="176"/>
      <c r="K45" s="176">
        <f>'実質公債費比率（分子）の構造'!N$49</f>
        <v>318</v>
      </c>
      <c r="L45" s="176"/>
      <c r="M45" s="176"/>
      <c r="N45" s="176">
        <f>'実質公債費比率（分子）の構造'!O$49</f>
        <v>297</v>
      </c>
      <c r="O45" s="176"/>
      <c r="P45" s="176"/>
    </row>
    <row r="46" spans="1:16" x14ac:dyDescent="0.15">
      <c r="A46" s="176" t="s">
        <v>64</v>
      </c>
      <c r="B46" s="176">
        <f>'実質公債費比率（分子）の構造'!K$48</f>
        <v>3315</v>
      </c>
      <c r="C46" s="176"/>
      <c r="D46" s="176"/>
      <c r="E46" s="176">
        <f>'実質公債費比率（分子）の構造'!L$48</f>
        <v>3677</v>
      </c>
      <c r="F46" s="176"/>
      <c r="G46" s="176"/>
      <c r="H46" s="176">
        <f>'実質公債費比率（分子）の構造'!M$48</f>
        <v>3991</v>
      </c>
      <c r="I46" s="176"/>
      <c r="J46" s="176"/>
      <c r="K46" s="176">
        <f>'実質公債費比率（分子）の構造'!N$48</f>
        <v>3061</v>
      </c>
      <c r="L46" s="176"/>
      <c r="M46" s="176"/>
      <c r="N46" s="176">
        <f>'実質公債費比率（分子）の構造'!O$48</f>
        <v>1887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7005</v>
      </c>
      <c r="C49" s="176"/>
      <c r="D49" s="176"/>
      <c r="E49" s="176">
        <f>'実質公債費比率（分子）の構造'!L$45</f>
        <v>5738</v>
      </c>
      <c r="F49" s="176"/>
      <c r="G49" s="176"/>
      <c r="H49" s="176">
        <f>'実質公債費比率（分子）の構造'!M$45</f>
        <v>5995</v>
      </c>
      <c r="I49" s="176"/>
      <c r="J49" s="176"/>
      <c r="K49" s="176">
        <f>'実質公債費比率（分子）の構造'!N$45</f>
        <v>6126</v>
      </c>
      <c r="L49" s="176"/>
      <c r="M49" s="176"/>
      <c r="N49" s="176">
        <f>'実質公債費比率（分子）の構造'!O$45</f>
        <v>6702</v>
      </c>
      <c r="O49" s="176"/>
      <c r="P49" s="176"/>
    </row>
    <row r="50" spans="1:16" x14ac:dyDescent="0.15">
      <c r="A50" s="176" t="s">
        <v>67</v>
      </c>
      <c r="B50" s="176" t="e">
        <f>NA()</f>
        <v>#N/A</v>
      </c>
      <c r="C50" s="176">
        <f>IF(ISNUMBER('実質公債費比率（分子）の構造'!K$53),'実質公債費比率（分子）の構造'!K$53,NA())</f>
        <v>3390</v>
      </c>
      <c r="D50" s="176" t="e">
        <f>NA()</f>
        <v>#N/A</v>
      </c>
      <c r="E50" s="176" t="e">
        <f>NA()</f>
        <v>#N/A</v>
      </c>
      <c r="F50" s="176">
        <f>IF(ISNUMBER('実質公債費比率（分子）の構造'!L$53),'実質公債費比率（分子）の構造'!L$53,NA())</f>
        <v>2699</v>
      </c>
      <c r="G50" s="176" t="e">
        <f>NA()</f>
        <v>#N/A</v>
      </c>
      <c r="H50" s="176" t="e">
        <f>NA()</f>
        <v>#N/A</v>
      </c>
      <c r="I50" s="176">
        <f>IF(ISNUMBER('実質公債費比率（分子）の構造'!M$53),'実質公債費比率（分子）の構造'!M$53,NA())</f>
        <v>3589</v>
      </c>
      <c r="J50" s="176" t="e">
        <f>NA()</f>
        <v>#N/A</v>
      </c>
      <c r="K50" s="176" t="e">
        <f>NA()</f>
        <v>#N/A</v>
      </c>
      <c r="L50" s="176">
        <f>IF(ISNUMBER('実質公債費比率（分子）の構造'!N$53),'実質公債費比率（分子）の構造'!N$53,NA())</f>
        <v>3260</v>
      </c>
      <c r="M50" s="176" t="e">
        <f>NA()</f>
        <v>#N/A</v>
      </c>
      <c r="N50" s="176" t="e">
        <f>NA()</f>
        <v>#N/A</v>
      </c>
      <c r="O50" s="176">
        <f>IF(ISNUMBER('実質公債費比率（分子）の構造'!O$53),'実質公債費比率（分子）の構造'!O$53,NA())</f>
        <v>1583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72070</v>
      </c>
      <c r="E56" s="175"/>
      <c r="F56" s="175"/>
      <c r="G56" s="175">
        <f>'将来負担比率（分子）の構造'!J$52</f>
        <v>73544</v>
      </c>
      <c r="H56" s="175"/>
      <c r="I56" s="175"/>
      <c r="J56" s="175">
        <f>'将来負担比率（分子）の構造'!K$52</f>
        <v>72015</v>
      </c>
      <c r="K56" s="175"/>
      <c r="L56" s="175"/>
      <c r="M56" s="175">
        <f>'将来負担比率（分子）の構造'!L$52</f>
        <v>70259</v>
      </c>
      <c r="N56" s="175"/>
      <c r="O56" s="175"/>
      <c r="P56" s="175">
        <f>'将来負担比率（分子）の構造'!M$52</f>
        <v>71062</v>
      </c>
    </row>
    <row r="57" spans="1:16" x14ac:dyDescent="0.15">
      <c r="A57" s="175" t="s">
        <v>42</v>
      </c>
      <c r="B57" s="175"/>
      <c r="C57" s="175"/>
      <c r="D57" s="175">
        <f>'将来負担比率（分子）の構造'!I$51</f>
        <v>21866</v>
      </c>
      <c r="E57" s="175"/>
      <c r="F57" s="175"/>
      <c r="G57" s="175">
        <f>'将来負担比率（分子）の構造'!J$51</f>
        <v>20754</v>
      </c>
      <c r="H57" s="175"/>
      <c r="I57" s="175"/>
      <c r="J57" s="175">
        <f>'将来負担比率（分子）の構造'!K$51</f>
        <v>5131</v>
      </c>
      <c r="K57" s="175"/>
      <c r="L57" s="175"/>
      <c r="M57" s="175">
        <f>'将来負担比率（分子）の構造'!L$51</f>
        <v>4547</v>
      </c>
      <c r="N57" s="175"/>
      <c r="O57" s="175"/>
      <c r="P57" s="175">
        <f>'将来負担比率（分子）の構造'!M$51</f>
        <v>3707</v>
      </c>
    </row>
    <row r="58" spans="1:16" x14ac:dyDescent="0.15">
      <c r="A58" s="175" t="s">
        <v>41</v>
      </c>
      <c r="B58" s="175"/>
      <c r="C58" s="175"/>
      <c r="D58" s="175">
        <f>'将来負担比率（分子）の構造'!I$50</f>
        <v>45749</v>
      </c>
      <c r="E58" s="175"/>
      <c r="F58" s="175"/>
      <c r="G58" s="175">
        <f>'将来負担比率（分子）の構造'!J$50</f>
        <v>39168</v>
      </c>
      <c r="H58" s="175"/>
      <c r="I58" s="175"/>
      <c r="J58" s="175">
        <f>'将来負担比率（分子）の構造'!K$50</f>
        <v>29493</v>
      </c>
      <c r="K58" s="175"/>
      <c r="L58" s="175"/>
      <c r="M58" s="175">
        <f>'将来負担比率（分子）の構造'!L$50</f>
        <v>34751</v>
      </c>
      <c r="N58" s="175"/>
      <c r="O58" s="175"/>
      <c r="P58" s="175">
        <f>'将来負担比率（分子）の構造'!M$50</f>
        <v>33294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46</v>
      </c>
      <c r="C61" s="175"/>
      <c r="D61" s="175"/>
      <c r="E61" s="175">
        <f>'将来負担比率（分子）の構造'!J$46</f>
        <v>54</v>
      </c>
      <c r="F61" s="175"/>
      <c r="G61" s="175"/>
      <c r="H61" s="175">
        <f>'将来負担比率（分子）の構造'!K$46</f>
        <v>37</v>
      </c>
      <c r="I61" s="175"/>
      <c r="J61" s="175"/>
      <c r="K61" s="175">
        <f>'将来負担比率（分子）の構造'!L$46</f>
        <v>37</v>
      </c>
      <c r="L61" s="175"/>
      <c r="M61" s="175"/>
      <c r="N61" s="175" t="str">
        <f>'将来負担比率（分子）の構造'!M$46</f>
        <v>-</v>
      </c>
      <c r="O61" s="175"/>
      <c r="P61" s="175"/>
    </row>
    <row r="62" spans="1:16" x14ac:dyDescent="0.15">
      <c r="A62" s="175" t="s">
        <v>35</v>
      </c>
      <c r="B62" s="175">
        <f>'将来負担比率（分子）の構造'!I$45</f>
        <v>9009</v>
      </c>
      <c r="C62" s="175"/>
      <c r="D62" s="175"/>
      <c r="E62" s="175">
        <f>'将来負担比率（分子）の構造'!J$45</f>
        <v>8800</v>
      </c>
      <c r="F62" s="175"/>
      <c r="G62" s="175"/>
      <c r="H62" s="175">
        <f>'将来負担比率（分子）の構造'!K$45</f>
        <v>8401</v>
      </c>
      <c r="I62" s="175"/>
      <c r="J62" s="175"/>
      <c r="K62" s="175">
        <f>'将来負担比率（分子）の構造'!L$45</f>
        <v>8444</v>
      </c>
      <c r="L62" s="175"/>
      <c r="M62" s="175"/>
      <c r="N62" s="175">
        <f>'将来負担比率（分子）の構造'!M$45</f>
        <v>8081</v>
      </c>
      <c r="O62" s="175"/>
      <c r="P62" s="175"/>
    </row>
    <row r="63" spans="1:16" x14ac:dyDescent="0.15">
      <c r="A63" s="175" t="s">
        <v>34</v>
      </c>
      <c r="B63" s="175">
        <f>'将来負担比率（分子）の構造'!I$44</f>
        <v>2225</v>
      </c>
      <c r="C63" s="175"/>
      <c r="D63" s="175"/>
      <c r="E63" s="175">
        <f>'将来負担比率（分子）の構造'!J$44</f>
        <v>2097</v>
      </c>
      <c r="F63" s="175"/>
      <c r="G63" s="175"/>
      <c r="H63" s="175">
        <f>'将来負担比率（分子）の構造'!K$44</f>
        <v>1844</v>
      </c>
      <c r="I63" s="175"/>
      <c r="J63" s="175"/>
      <c r="K63" s="175">
        <f>'将来負担比率（分子）の構造'!L$44</f>
        <v>1666</v>
      </c>
      <c r="L63" s="175"/>
      <c r="M63" s="175"/>
      <c r="N63" s="175">
        <f>'将来負担比率（分子）の構造'!M$44</f>
        <v>1483</v>
      </c>
      <c r="O63" s="175"/>
      <c r="P63" s="175"/>
    </row>
    <row r="64" spans="1:16" x14ac:dyDescent="0.15">
      <c r="A64" s="175" t="s">
        <v>33</v>
      </c>
      <c r="B64" s="175">
        <f>'将来負担比率（分子）の構造'!I$43</f>
        <v>37858</v>
      </c>
      <c r="C64" s="175"/>
      <c r="D64" s="175"/>
      <c r="E64" s="175">
        <f>'将来負担比率（分子）の構造'!J$43</f>
        <v>38575</v>
      </c>
      <c r="F64" s="175"/>
      <c r="G64" s="175"/>
      <c r="H64" s="175">
        <f>'将来負担比率（分子）の構造'!K$43</f>
        <v>37719</v>
      </c>
      <c r="I64" s="175"/>
      <c r="J64" s="175"/>
      <c r="K64" s="175">
        <f>'将来負担比率（分子）の構造'!L$43</f>
        <v>37060</v>
      </c>
      <c r="L64" s="175"/>
      <c r="M64" s="175"/>
      <c r="N64" s="175">
        <f>'将来負担比率（分子）の構造'!M$43</f>
        <v>32555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80262</v>
      </c>
      <c r="C66" s="175"/>
      <c r="D66" s="175"/>
      <c r="E66" s="175">
        <f>'将来負担比率（分子）の構造'!J$41</f>
        <v>84222</v>
      </c>
      <c r="F66" s="175"/>
      <c r="G66" s="175"/>
      <c r="H66" s="175">
        <f>'将来負担比率（分子）の構造'!K$41</f>
        <v>71655</v>
      </c>
      <c r="I66" s="175"/>
      <c r="J66" s="175"/>
      <c r="K66" s="175">
        <f>'将来負担比率（分子）の構造'!L$41</f>
        <v>71017</v>
      </c>
      <c r="L66" s="175"/>
      <c r="M66" s="175"/>
      <c r="N66" s="175">
        <f>'将来負担比率（分子）の構造'!M$41</f>
        <v>70945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281</v>
      </c>
      <c r="G67" s="175" t="e">
        <f>NA()</f>
        <v>#N/A</v>
      </c>
      <c r="H67" s="175" t="e">
        <f>NA()</f>
        <v>#N/A</v>
      </c>
      <c r="I67" s="175">
        <f>IF(ISNUMBER('将来負担比率（分子）の構造'!K$53), IF('将来負担比率（分子）の構造'!K$53 &lt; 0, 0, '将来負担比率（分子）の構造'!K$53), NA())</f>
        <v>13018</v>
      </c>
      <c r="J67" s="175" t="e">
        <f>NA()</f>
        <v>#N/A</v>
      </c>
      <c r="K67" s="175" t="e">
        <f>NA()</f>
        <v>#N/A</v>
      </c>
      <c r="L67" s="175">
        <f>IF(ISNUMBER('将来負担比率（分子）の構造'!L$53), IF('将来負担比率（分子）の構造'!L$53 &lt; 0, 0, '将来負担比率（分子）の構造'!L$53), NA())</f>
        <v>8667</v>
      </c>
      <c r="M67" s="175" t="e">
        <f>NA()</f>
        <v>#N/A</v>
      </c>
      <c r="N67" s="175" t="e">
        <f>NA()</f>
        <v>#N/A</v>
      </c>
      <c r="O67" s="175">
        <f>IF(ISNUMBER('将来負担比率（分子）の構造'!M$53), IF('将来負担比率（分子）の構造'!M$53 &lt; 0, 0, '将来負担比率（分子）の構造'!M$53), NA())</f>
        <v>5001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8618</v>
      </c>
      <c r="C72" s="179">
        <f>基金残高に係る経年分析!G55</f>
        <v>8589</v>
      </c>
      <c r="D72" s="179">
        <f>基金残高に係る経年分析!H55</f>
        <v>8141</v>
      </c>
    </row>
    <row r="73" spans="1:16" x14ac:dyDescent="0.15">
      <c r="A73" s="178" t="s">
        <v>74</v>
      </c>
      <c r="B73" s="179">
        <f>基金残高に係る経年分析!F56</f>
        <v>3851</v>
      </c>
      <c r="C73" s="179">
        <f>基金残高に係る経年分析!G56</f>
        <v>2831</v>
      </c>
      <c r="D73" s="179">
        <f>基金残高に係る経年分析!H56</f>
        <v>1990</v>
      </c>
    </row>
    <row r="74" spans="1:16" x14ac:dyDescent="0.15">
      <c r="A74" s="178" t="s">
        <v>75</v>
      </c>
      <c r="B74" s="179">
        <f>基金残高に係る経年分析!F57</f>
        <v>19864</v>
      </c>
      <c r="C74" s="179">
        <f>基金残高に係る経年分析!G57</f>
        <v>22877</v>
      </c>
      <c r="D74" s="179">
        <f>基金残高に係る経年分析!H57</f>
        <v>25568</v>
      </c>
    </row>
  </sheetData>
  <sheetProtection algorithmName="SHA-512" hashValue="tTLYbSiQl+nLR+ywdH6lCtB7nltT4tfDadRzu1tBwJ1OF2e6+eQ5wCOtYYXVdHFW4PObkisgdyF8CUvBaadSHw==" saltValue="JpflIFUQF2syds0yMwVu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2025-03-12T00:03:43Z</cp:lastPrinted>
  <dcterms:created xsi:type="dcterms:W3CDTF">2025-02-19T00:38:11Z</dcterms:created>
  <dcterms:modified xsi:type="dcterms:W3CDTF">2025-03-19T04:54:24Z</dcterms:modified>
  <cp:category/>
</cp:coreProperties>
</file>