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1.211\下水道課\gesui_share\RⅡ\050 調査報告関係【宮城県】\H31\調査・照会\160 公営企業に係る経営比較分析表の分析等について\030 修正\"/>
    </mc:Choice>
  </mc:AlternateContent>
  <workbookProtection workbookAlgorithmName="SHA-512" workbookHashValue="MAZP0ty6Z55ftB+BHXp5Vt7fdxQex7r7AH0ITTujS6/kH7h98LD5IH1K6G6zmTfJv+Zg54Ttpl2x8rqQafc+Mg==" workbookSaltValue="ME06akfArkbIk8bRJwRqPA=="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<sst xmlns="http://schemas.openxmlformats.org/spreadsheetml/2006/main" count="228" uniqueCount="114">
  <si>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</si>
  <si>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</si>
  <si>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</si>
  <si>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</si>
  <si>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</si>
  <si>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</si>
  <si>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</si>
  <si>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</si>
  <si>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</si>
  <si>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</si>
  <si>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</si>
  <si>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</si>
  <si>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</si>
  <si>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</si>
  <si>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</si>
  <si>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</si>
  <si>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</si>
  <si>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</si>
  <si>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</si>
  <si>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</si>
  <si>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</si>
  <si>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</si>
  <si>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</si>
  <si>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</si>
  <si>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</si>
  <si>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</si>
  <si>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</si>
  <si>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</si>
  <si>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</si>
  <si>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</si>
  <si>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</si>
  <si>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</si>
  <si>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</si>
  <si>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</si>
  <si>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</si>
  <si>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</si>
  <si>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</si>
  <si>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</si>
  <si>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</si>
  <si>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</si>
  <si>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</si>
  <si>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</si>
  <si>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</si>
  <si>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</si>
  <si>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</si>
  <si>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</si>
  <si>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</si>
  <si>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</si>
  <si>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</si>
  <si>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</si>
  <si>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</si>
  <si>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</si>
  <si>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</si>
  <si>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</si>
  <si>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</si>
  <si>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</si>
  <si>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</si>
  <si>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</si>
  <si>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</si>
  <si>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</si>
  <si>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</si>
  <si>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</si>
  <si>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</si>
  <si>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</si>
  <si>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</si>
  <si>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</si>
  <si>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</si>
  <si>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</si>
  <si>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</si>
  <si>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</si>
  <si>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</si>
  <si>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</si>
  <si>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</si>
  <si>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</si>
  <si>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</si>
  <si>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</si>
  <si>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</si>
  <si>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</si>
  <si>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</si>
  <si>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</si>
  <si>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</si>
  <si>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</si>
  <si>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</si>
  <si>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</si>
  <si>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</si>
  <si>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</si>
  <si>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</si>
  <si>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</si>
  <si>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</si>
  <si>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</si>
  <si>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</si>
  <si>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</si>
  <si>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</si>
  <si>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</si>
  <si>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</si>
  <si>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</si>
  <si>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</si>
  <si>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</si>
  <si>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東松島市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</si>
  <si>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</si>
  <si>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</si>
  <si>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</si>
  <si>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</si>
  <si>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</si>
  <si>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</si>
  <si>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</si>
  <si>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</si>
  <si>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</si>
  <si>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</si>
  <si>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</si>
  <si>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</si>
  <si>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施設については、東日本大震災に伴う防災集団移転地と既存集落の汚水の処理を目的として、宮戸地区３か所に大型の浄化槽による処理施設を整備し、平成26年10月から供用を開始している新しい施設であり、現状において修繕が必要な老朽化が見込まれる状況にはない。今後、適切な維持管理を行っていく。施設の機能確保に努めていく。</t>
    <phoneticPr fontId="4"/>
  </si>
  <si>
    <t xml:space="preserve">　経営において、事業運営に必要な経費をその経営に伴う収入で全て賄うこととしているが、全てを賄えていないのが現状である。適正な受益者負担と安定した健全な事業運営を図るため、社会情勢や財政状況の把握による的確な収支見通しを行い、経営戦略に基づいた、計画的な料金改定による財源の確保や経費削減による維持管理費の抑制に取り組んでいく。
　また、下水道事業の目的でもある生活環境の向上と水質の保全ため、下水道について広く市民に周知を図り、事業の継続性を高めていく。
</t>
    <phoneticPr fontId="4"/>
  </si>
  <si>
    <r>
      <t>　収益的収支比率については、</t>
    </r>
    <r>
      <rPr>
        <sz val="10"/>
        <color rgb="FFFF0000"/>
        <rFont val="ＭＳ ゴシック"/>
        <family val="3"/>
        <charset val="128"/>
      </rPr>
      <t>料金改定により使用料収入が増加したことから</t>
    </r>
    <r>
      <rPr>
        <sz val="10"/>
        <color theme="1"/>
        <rFont val="ＭＳ ゴシック"/>
        <family val="3"/>
        <charset val="128"/>
      </rPr>
      <t xml:space="preserve">前年度より改善し、単年度の収支が黒字に転じた。今後も定期的な検討、改定による適正な使用料収入の確保と経費削減による維持管理費の抑制に継続的に取り組んでいく。
　企業債残高対事業規模比率については、類似団体平均値を下回っているが、今後も借入が増加することが無いよう事業の計画、見直しについて検討を続ける。
　経費回収率については、依然、使用料で回収すべき経費を全て使用料で賄えていない。今後も定期的な検討、改定による適正な使用料収入の確保と経費削減による維持管理費の抑制に継続的に取り組んでいく。
　汚水処理原価ついては、依然、類似団体平均値を上回っている。今後も経費削減による維持管理費の抑制に継続的に取り組んでいく。
　施設利用率については、適切な施設規模になっているといえる。
　水洗化率については、汚水処理が適切に行われているといえる。
</t>
    </r>
    <rPh sb="14" eb="16">
      <t>リョウキン</t>
    </rPh>
    <rPh sb="16" eb="18">
      <t>カイテイ</t>
    </rPh>
    <rPh sb="21" eb="24">
      <t>シヨウリョウ</t>
    </rPh>
    <rPh sb="24" eb="26">
      <t>シュウニュウ</t>
    </rPh>
    <rPh sb="27" eb="29">
      <t>ゾウカ</t>
    </rPh>
    <rPh sb="51" eb="53">
      <t>クロジ</t>
    </rPh>
    <rPh sb="54" eb="55">
      <t>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</si>
</sst>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8D-454E-B73F-97BD1AC4FBA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0.05</c:v>
                </c:pt>
                <c:pt idx="1">
                  <c:v>0</c:v>
                </c:pt>
                <c:pt idx="2" formatCode="#,##0.00;&quot;△&quot;#,##0.00;&quot;-&quot;">
                  <c:v>0.12</c:v>
                </c:pt>
                <c:pt idx="3">
                  <c:v>0</c:v>
                </c:pt>
                <c:pt idx="4">
                  <c:v>0</c:v>
                </c:pt>
              </c:numCache>
            </c:numRef>
          </c:val>
          <c:smooth val="0"/>
          <c:extLst>
            <c:ext xmlns:c16="http://schemas.microsoft.com/office/drawing/2014/chart" uri="{C3380CC4-5D6E-409C-BE32-E72D297353CC}">
              <c16:uniqueId val="{00000001-788D-454E-B73F-97BD1AC4FBA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B65-4E7F-AEE1-C1AFA9A378A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37.51</c:v>
                </c:pt>
                <c:pt idx="2">
                  <c:v>39.9</c:v>
                </c:pt>
                <c:pt idx="3">
                  <c:v>39.799999999999997</c:v>
                </c:pt>
                <c:pt idx="4">
                  <c:v>40.83</c:v>
                </c:pt>
              </c:numCache>
            </c:numRef>
          </c:val>
          <c:smooth val="0"/>
          <c:extLst>
            <c:ext xmlns:c16="http://schemas.microsoft.com/office/drawing/2014/chart" uri="{C3380CC4-5D6E-409C-BE32-E72D297353CC}">
              <c16:uniqueId val="{00000001-6B65-4E7F-AEE1-C1AFA9A378A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BA2-41B6-9B3C-0F3D6348617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81.63</c:v>
                </c:pt>
                <c:pt idx="2">
                  <c:v>85.72</c:v>
                </c:pt>
                <c:pt idx="3">
                  <c:v>85.32</c:v>
                </c:pt>
                <c:pt idx="4">
                  <c:v>86</c:v>
                </c:pt>
              </c:numCache>
            </c:numRef>
          </c:val>
          <c:smooth val="0"/>
          <c:extLst>
            <c:ext xmlns:c16="http://schemas.microsoft.com/office/drawing/2014/chart" uri="{C3380CC4-5D6E-409C-BE32-E72D297353CC}">
              <c16:uniqueId val="{00000001-0BA2-41B6-9B3C-0F3D6348617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60.35</c:v>
                </c:pt>
                <c:pt idx="1">
                  <c:v>95.62</c:v>
                </c:pt>
                <c:pt idx="2">
                  <c:v>85.48</c:v>
                </c:pt>
                <c:pt idx="3">
                  <c:v>97.96</c:v>
                </c:pt>
                <c:pt idx="4">
                  <c:v>100.7</c:v>
                </c:pt>
              </c:numCache>
            </c:numRef>
          </c:val>
          <c:extLst>
            <c:ext xmlns:c16="http://schemas.microsoft.com/office/drawing/2014/chart" uri="{C3380CC4-5D6E-409C-BE32-E72D297353CC}">
              <c16:uniqueId val="{00000000-CD73-4635-BFBB-599108B98CA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73-4635-BFBB-599108B98CA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3B-4404-A5F7-68C43F0704C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3B-4404-A5F7-68C43F0704C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4C-4BCF-95A2-2E33B9CEB7E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4C-4BCF-95A2-2E33B9CEB7E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1B-4202-BA96-A78C058308A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1B-4202-BA96-A78C058308A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D2-4AFC-A59C-45FA82E345D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D2-4AFC-A59C-45FA82E345D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14623.29</c:v>
                </c:pt>
                <c:pt idx="1">
                  <c:v>0</c:v>
                </c:pt>
                <c:pt idx="2">
                  <c:v>0</c:v>
                </c:pt>
                <c:pt idx="3">
                  <c:v>0</c:v>
                </c:pt>
                <c:pt idx="4">
                  <c:v>0</c:v>
                </c:pt>
              </c:numCache>
            </c:numRef>
          </c:val>
          <c:extLst>
            <c:ext xmlns:c16="http://schemas.microsoft.com/office/drawing/2014/chart" uri="{C3380CC4-5D6E-409C-BE32-E72D297353CC}">
              <c16:uniqueId val="{00000000-27E0-423E-A50F-A9AB81CA8EA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310.04000000000002</c:v>
                </c:pt>
                <c:pt idx="2">
                  <c:v>238.95</c:v>
                </c:pt>
                <c:pt idx="3">
                  <c:v>169.47</c:v>
                </c:pt>
                <c:pt idx="4">
                  <c:v>512.88</c:v>
                </c:pt>
              </c:numCache>
            </c:numRef>
          </c:val>
          <c:smooth val="0"/>
          <c:extLst>
            <c:ext xmlns:c16="http://schemas.microsoft.com/office/drawing/2014/chart" uri="{C3380CC4-5D6E-409C-BE32-E72D297353CC}">
              <c16:uniqueId val="{00000001-27E0-423E-A50F-A9AB81CA8EA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11.69</c:v>
                </c:pt>
                <c:pt idx="1">
                  <c:v>31.76</c:v>
                </c:pt>
                <c:pt idx="2">
                  <c:v>43.61</c:v>
                </c:pt>
                <c:pt idx="3">
                  <c:v>43.59</c:v>
                </c:pt>
                <c:pt idx="4">
                  <c:v>43.58</c:v>
                </c:pt>
              </c:numCache>
            </c:numRef>
          </c:val>
          <c:extLst>
            <c:ext xmlns:c16="http://schemas.microsoft.com/office/drawing/2014/chart" uri="{C3380CC4-5D6E-409C-BE32-E72D297353CC}">
              <c16:uniqueId val="{00000000-C7F2-4504-804D-CD6E576FDC3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45.36</c:v>
                </c:pt>
                <c:pt idx="2">
                  <c:v>53.57</c:v>
                </c:pt>
                <c:pt idx="3">
                  <c:v>53.03</c:v>
                </c:pt>
                <c:pt idx="4">
                  <c:v>51.07</c:v>
                </c:pt>
              </c:numCache>
            </c:numRef>
          </c:val>
          <c:smooth val="0"/>
          <c:extLst>
            <c:ext xmlns:c16="http://schemas.microsoft.com/office/drawing/2014/chart" uri="{C3380CC4-5D6E-409C-BE32-E72D297353CC}">
              <c16:uniqueId val="{00000001-C7F2-4504-804D-CD6E576FDC3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1447.54</c:v>
                </c:pt>
                <c:pt idx="1">
                  <c:v>548.03</c:v>
                </c:pt>
                <c:pt idx="2">
                  <c:v>410.9</c:v>
                </c:pt>
                <c:pt idx="3">
                  <c:v>412.81</c:v>
                </c:pt>
                <c:pt idx="4">
                  <c:v>438.12</c:v>
                </c:pt>
              </c:numCache>
            </c:numRef>
          </c:val>
          <c:extLst>
            <c:ext xmlns:c16="http://schemas.microsoft.com/office/drawing/2014/chart" uri="{C3380CC4-5D6E-409C-BE32-E72D297353CC}">
              <c16:uniqueId val="{00000000-A059-474B-B1DA-29DE04ECE31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384.28</c:v>
                </c:pt>
                <c:pt idx="2">
                  <c:v>310.41000000000003</c:v>
                </c:pt>
                <c:pt idx="3">
                  <c:v>301.77</c:v>
                </c:pt>
                <c:pt idx="4">
                  <c:v>314.68</c:v>
                </c:pt>
              </c:numCache>
            </c:numRef>
          </c:val>
          <c:smooth val="0"/>
          <c:extLst>
            <c:ext xmlns:c16="http://schemas.microsoft.com/office/drawing/2014/chart" uri="{C3380CC4-5D6E-409C-BE32-E72D297353CC}">
              <c16:uniqueId val="{00000001-A059-474B-B1DA-29DE04ECE31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東松島市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H1</v>
      </c>
      <c r="X8" s="48"/>
      <c r="Y8" s="48"/>
      <c r="Z8" s="48"/>
      <c r="AA8" s="48"/>
      <c r="AB8" s="48"/>
      <c r="AC8" s="48"/>
      <c r="AD8" s="49" t="str">
        <f>データ!$M$6</f>
        <v>非設置</v>
      </c>
      <c r="AE8" s="49"/>
      <c r="AF8" s="49"/>
      <c r="AG8" s="49"/>
      <c r="AH8" s="49"/>
      <c r="AI8" s="49"/>
      <c r="AJ8" s="49"/>
      <c r="AK8" s="3"/>
      <c r="AL8" s="50">
        <f>データ!S6</f>
        <v>40116</v>
      </c>
      <c r="AM8" s="50"/>
      <c r="AN8" s="50"/>
      <c r="AO8" s="50"/>
      <c r="AP8" s="50"/>
      <c r="AQ8" s="50"/>
      <c r="AR8" s="50"/>
      <c r="AS8" s="50"/>
      <c r="AT8" s="45">
        <f>データ!T6</f>
        <v>101.36</v>
      </c>
      <c r="AU8" s="45"/>
      <c r="AV8" s="45"/>
      <c r="AW8" s="45"/>
      <c r="AX8" s="45"/>
      <c r="AY8" s="45"/>
      <c r="AZ8" s="45"/>
      <c r="BA8" s="45"/>
      <c r="BB8" s="45">
        <f>データ!U6</f>
        <v>395.78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0.47</v>
      </c>
      <c r="Q10" s="45"/>
      <c r="R10" s="45"/>
      <c r="S10" s="45"/>
      <c r="T10" s="45"/>
      <c r="U10" s="45"/>
      <c r="V10" s="45"/>
      <c r="W10" s="45">
        <f>データ!Q6</f>
        <v>100</v>
      </c>
      <c r="X10" s="45"/>
      <c r="Y10" s="45"/>
      <c r="Z10" s="45"/>
      <c r="AA10" s="45"/>
      <c r="AB10" s="45"/>
      <c r="AC10" s="45"/>
      <c r="AD10" s="50">
        <f>データ!R6</f>
        <v>3506</v>
      </c>
      <c r="AE10" s="50"/>
      <c r="AF10" s="50"/>
      <c r="AG10" s="50"/>
      <c r="AH10" s="50"/>
      <c r="AI10" s="50"/>
      <c r="AJ10" s="50"/>
      <c r="AK10" s="2"/>
      <c r="AL10" s="50">
        <f>データ!V6</f>
        <v>186</v>
      </c>
      <c r="AM10" s="50"/>
      <c r="AN10" s="50"/>
      <c r="AO10" s="50"/>
      <c r="AP10" s="50"/>
      <c r="AQ10" s="50"/>
      <c r="AR10" s="50"/>
      <c r="AS10" s="50"/>
      <c r="AT10" s="45">
        <f>データ!W6</f>
        <v>0.09</v>
      </c>
      <c r="AU10" s="45"/>
      <c r="AV10" s="45"/>
      <c r="AW10" s="45"/>
      <c r="AX10" s="45"/>
      <c r="AY10" s="45"/>
      <c r="AZ10" s="45"/>
      <c r="BA10" s="45"/>
      <c r="BB10" s="45">
        <f>データ!X6</f>
        <v>2066.67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【973.20】</v>
      </c>
      <c r="I86" s="26" t="str">
        <f>データ!CA6</f>
        <v>【45.14】</v>
      </c>
      <c r="J86" s="26" t="str">
        <f>データ!CL6</f>
        <v>【377.19】</v>
      </c>
      <c r="K86" s="26" t="str">
        <f>データ!CW6</f>
        <v>【33.69】</v>
      </c>
      <c r="L86" s="26" t="str">
        <f>データ!DH6</f>
        <v>【80.08】</v>
      </c>
      <c r="M86" s="26" t="s">
        <v>44</v>
      </c>
      <c r="N86" s="26" t="s">
        <v>44</v>
      </c>
      <c r="O86" s="26" t="str">
        <f>データ!EO6</f>
        <v>【0.04】</v>
      </c>
    </row>
  </sheetData>
  <sheetProtection algorithmName="SHA-512" hashValue="8upPo6WhXWYrpxOde/Z+1s8BtpEb2cqgEAKOPZJOjjE+wbBV17CLt9Rkbw4hUNUR3AzWps6lRMn0t3tAuQHsmA==" saltValue="m8mvyNLZscssuDvgUxvT/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42145</v>
      </c>
      <c r="D6" s="33">
        <f t="shared" si="3"/>
        <v>47</v>
      </c>
      <c r="E6" s="33">
        <f t="shared" si="3"/>
        <v>17</v>
      </c>
      <c r="F6" s="33">
        <f t="shared" si="3"/>
        <v>6</v>
      </c>
      <c r="G6" s="33">
        <f t="shared" si="3"/>
        <v>0</v>
      </c>
      <c r="H6" s="33" t="str">
        <f t="shared" si="3"/>
        <v>宮城県　東松島市</v>
      </c>
      <c r="I6" s="33" t="str">
        <f t="shared" si="3"/>
        <v>法非適用</v>
      </c>
      <c r="J6" s="33" t="str">
        <f t="shared" si="3"/>
        <v>下水道事業</v>
      </c>
      <c r="K6" s="33" t="str">
        <f t="shared" si="3"/>
        <v>漁業集落排水</v>
      </c>
      <c r="L6" s="33" t="str">
        <f t="shared" si="3"/>
        <v>H1</v>
      </c>
      <c r="M6" s="33" t="str">
        <f t="shared" si="3"/>
        <v>非設置</v>
      </c>
      <c r="N6" s="34" t="str">
        <f t="shared" si="3"/>
        <v>-</v>
      </c>
      <c r="O6" s="34" t="str">
        <f t="shared" si="3"/>
        <v>該当数値なし</v>
      </c>
      <c r="P6" s="34">
        <f t="shared" si="3"/>
        <v>0.47</v>
      </c>
      <c r="Q6" s="34">
        <f t="shared" si="3"/>
        <v>100</v>
      </c>
      <c r="R6" s="34">
        <f t="shared" si="3"/>
        <v>3506</v>
      </c>
      <c r="S6" s="34">
        <f t="shared" si="3"/>
        <v>40116</v>
      </c>
      <c r="T6" s="34">
        <f t="shared" si="3"/>
        <v>101.36</v>
      </c>
      <c r="U6" s="34">
        <f t="shared" si="3"/>
        <v>395.78</v>
      </c>
      <c r="V6" s="34">
        <f t="shared" si="3"/>
        <v>186</v>
      </c>
      <c r="W6" s="34">
        <f t="shared" si="3"/>
        <v>0.09</v>
      </c>
      <c r="X6" s="34">
        <f t="shared" si="3"/>
        <v>2066.67</v>
      </c>
      <c r="Y6" s="35">
        <f>IF(Y7="",NA(),Y7)</f>
        <v>60.35</v>
      </c>
      <c r="Z6" s="35">
        <f t="shared" ref="Z6:AH6" si="4">IF(Z7="",NA(),Z7)</f>
        <v>95.62</v>
      </c>
      <c r="AA6" s="35">
        <f t="shared" si="4"/>
        <v>85.48</v>
      </c>
      <c r="AB6" s="35">
        <f t="shared" si="4"/>
        <v>97.96</v>
      </c>
      <c r="AC6" s="35">
        <f t="shared" si="4"/>
        <v>100.7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14623.29</v>
      </c>
      <c r="BG6" s="34">
        <f t="shared" ref="BG6:BO6" si="7">IF(BG7="",NA(),BG7)</f>
        <v>0</v>
      </c>
      <c r="BH6" s="34">
        <f t="shared" si="7"/>
        <v>0</v>
      </c>
      <c r="BI6" s="34">
        <f t="shared" si="7"/>
        <v>0</v>
      </c>
      <c r="BJ6" s="34">
        <f t="shared" si="7"/>
        <v>0</v>
      </c>
      <c r="BK6" s="35">
        <f t="shared" si="7"/>
        <v>830.5</v>
      </c>
      <c r="BL6" s="35">
        <f t="shared" si="7"/>
        <v>310.04000000000002</v>
      </c>
      <c r="BM6" s="35">
        <f t="shared" si="7"/>
        <v>238.95</v>
      </c>
      <c r="BN6" s="35">
        <f t="shared" si="7"/>
        <v>169.47</v>
      </c>
      <c r="BO6" s="35">
        <f t="shared" si="7"/>
        <v>512.88</v>
      </c>
      <c r="BP6" s="34" t="str">
        <f>IF(BP7="","",IF(BP7="-","【-】","【"&amp;SUBSTITUTE(TEXT(BP7,"#,##0.00"),"-","△")&amp;"】"))</f>
        <v>【973.20】</v>
      </c>
      <c r="BQ6" s="35">
        <f>IF(BQ7="",NA(),BQ7)</f>
        <v>11.69</v>
      </c>
      <c r="BR6" s="35">
        <f t="shared" ref="BR6:BZ6" si="8">IF(BR7="",NA(),BR7)</f>
        <v>31.76</v>
      </c>
      <c r="BS6" s="35">
        <f t="shared" si="8"/>
        <v>43.61</v>
      </c>
      <c r="BT6" s="35">
        <f t="shared" si="8"/>
        <v>43.59</v>
      </c>
      <c r="BU6" s="35">
        <f t="shared" si="8"/>
        <v>43.58</v>
      </c>
      <c r="BV6" s="35">
        <f t="shared" si="8"/>
        <v>43.66</v>
      </c>
      <c r="BW6" s="35">
        <f t="shared" si="8"/>
        <v>45.36</v>
      </c>
      <c r="BX6" s="35">
        <f t="shared" si="8"/>
        <v>53.57</v>
      </c>
      <c r="BY6" s="35">
        <f t="shared" si="8"/>
        <v>53.03</v>
      </c>
      <c r="BZ6" s="35">
        <f t="shared" si="8"/>
        <v>51.07</v>
      </c>
      <c r="CA6" s="34" t="str">
        <f>IF(CA7="","",IF(CA7="-","【-】","【"&amp;SUBSTITUTE(TEXT(CA7,"#,##0.00"),"-","△")&amp;"】"))</f>
        <v>【45.14】</v>
      </c>
      <c r="CB6" s="35">
        <f>IF(CB7="",NA(),CB7)</f>
        <v>1447.54</v>
      </c>
      <c r="CC6" s="35">
        <f t="shared" ref="CC6:CK6" si="9">IF(CC7="",NA(),CC7)</f>
        <v>548.03</v>
      </c>
      <c r="CD6" s="35">
        <f t="shared" si="9"/>
        <v>410.9</v>
      </c>
      <c r="CE6" s="35">
        <f t="shared" si="9"/>
        <v>412.81</v>
      </c>
      <c r="CF6" s="35">
        <f t="shared" si="9"/>
        <v>438.12</v>
      </c>
      <c r="CG6" s="35">
        <f t="shared" si="9"/>
        <v>382.09</v>
      </c>
      <c r="CH6" s="35">
        <f t="shared" si="9"/>
        <v>384.28</v>
      </c>
      <c r="CI6" s="35">
        <f t="shared" si="9"/>
        <v>310.41000000000003</v>
      </c>
      <c r="CJ6" s="35">
        <f t="shared" si="9"/>
        <v>301.77</v>
      </c>
      <c r="CK6" s="35">
        <f t="shared" si="9"/>
        <v>314.68</v>
      </c>
      <c r="CL6" s="34" t="str">
        <f>IF(CL7="","",IF(CL7="-","【-】","【"&amp;SUBSTITUTE(TEXT(CL7,"#,##0.00"),"-","△")&amp;"】"))</f>
        <v>【377.19】</v>
      </c>
      <c r="CM6" s="35">
        <f>IF(CM7="",NA(),CM7)</f>
        <v>100</v>
      </c>
      <c r="CN6" s="35">
        <f t="shared" ref="CN6:CV6" si="10">IF(CN7="",NA(),CN7)</f>
        <v>100</v>
      </c>
      <c r="CO6" s="35">
        <f t="shared" si="10"/>
        <v>100</v>
      </c>
      <c r="CP6" s="35">
        <f t="shared" si="10"/>
        <v>100</v>
      </c>
      <c r="CQ6" s="35">
        <f t="shared" si="10"/>
        <v>100</v>
      </c>
      <c r="CR6" s="35">
        <f t="shared" si="10"/>
        <v>39.68</v>
      </c>
      <c r="CS6" s="35">
        <f t="shared" si="10"/>
        <v>37.51</v>
      </c>
      <c r="CT6" s="35">
        <f t="shared" si="10"/>
        <v>39.9</v>
      </c>
      <c r="CU6" s="35">
        <f t="shared" si="10"/>
        <v>39.799999999999997</v>
      </c>
      <c r="CV6" s="35">
        <f t="shared" si="10"/>
        <v>40.83</v>
      </c>
      <c r="CW6" s="34" t="str">
        <f>IF(CW7="","",IF(CW7="-","【-】","【"&amp;SUBSTITUTE(TEXT(CW7,"#,##0.00"),"-","△")&amp;"】"))</f>
        <v>【33.69】</v>
      </c>
      <c r="CX6" s="35">
        <f>IF(CX7="",NA(),CX7)</f>
        <v>100</v>
      </c>
      <c r="CY6" s="35">
        <f t="shared" ref="CY6:DG6" si="11">IF(CY7="",NA(),CY7)</f>
        <v>100</v>
      </c>
      <c r="CZ6" s="35">
        <f t="shared" si="11"/>
        <v>100</v>
      </c>
      <c r="DA6" s="35">
        <f t="shared" si="11"/>
        <v>100</v>
      </c>
      <c r="DB6" s="35">
        <f t="shared" si="11"/>
        <v>100</v>
      </c>
      <c r="DC6" s="35">
        <f t="shared" si="11"/>
        <v>83.95</v>
      </c>
      <c r="DD6" s="35">
        <f t="shared" si="11"/>
        <v>81.63</v>
      </c>
      <c r="DE6" s="35">
        <f t="shared" si="11"/>
        <v>85.72</v>
      </c>
      <c r="DF6" s="35">
        <f t="shared" si="11"/>
        <v>85.32</v>
      </c>
      <c r="DG6" s="35">
        <f t="shared" si="11"/>
        <v>86</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4">
        <f t="shared" si="14"/>
        <v>0</v>
      </c>
      <c r="EL6" s="35">
        <f t="shared" si="14"/>
        <v>0.12</v>
      </c>
      <c r="EM6" s="34">
        <f t="shared" si="14"/>
        <v>0</v>
      </c>
      <c r="EN6" s="34">
        <f t="shared" si="14"/>
        <v>0</v>
      </c>
      <c r="EO6" s="34" t="str">
        <f>IF(EO7="","",IF(EO7="-","【-】","【"&amp;SUBSTITUTE(TEXT(EO7,"#,##0.00"),"-","△")&amp;"】"))</f>
        <v>【0.04】</v>
      </c>
    </row>
    <row r="7" spans="1:145" s="36" customFormat="1" x14ac:dyDescent="0.15">
      <c r="A7" s="28"/>
      <c r="B7" s="37">
        <v>2018</v>
      </c>
      <c r="C7" s="37">
        <v>42145</v>
      </c>
      <c r="D7" s="37">
        <v>47</v>
      </c>
      <c r="E7" s="37">
        <v>17</v>
      </c>
      <c r="F7" s="37">
        <v>6</v>
      </c>
      <c r="G7" s="37">
        <v>0</v>
      </c>
      <c r="H7" s="37" t="s">
        <v>98</v>
      </c>
      <c r="I7" s="37" t="s">
        <v>99</v>
      </c>
      <c r="J7" s="37" t="s">
        <v>100</v>
      </c>
      <c r="K7" s="37" t="s">
        <v>101</v>
      </c>
      <c r="L7" s="37" t="s">
        <v>102</v>
      </c>
      <c r="M7" s="37" t="s">
        <v>103</v>
      </c>
      <c r="N7" s="38" t="s">
        <v>104</v>
      </c>
      <c r="O7" s="38" t="s">
        <v>105</v>
      </c>
      <c r="P7" s="38">
        <v>0.47</v>
      </c>
      <c r="Q7" s="38">
        <v>100</v>
      </c>
      <c r="R7" s="38">
        <v>3506</v>
      </c>
      <c r="S7" s="38">
        <v>40116</v>
      </c>
      <c r="T7" s="38">
        <v>101.36</v>
      </c>
      <c r="U7" s="38">
        <v>395.78</v>
      </c>
      <c r="V7" s="38">
        <v>186</v>
      </c>
      <c r="W7" s="38">
        <v>0.09</v>
      </c>
      <c r="X7" s="38">
        <v>2066.67</v>
      </c>
      <c r="Y7" s="38">
        <v>60.35</v>
      </c>
      <c r="Z7" s="38">
        <v>95.62</v>
      </c>
      <c r="AA7" s="38">
        <v>85.48</v>
      </c>
      <c r="AB7" s="38">
        <v>97.96</v>
      </c>
      <c r="AC7" s="38">
        <v>100.7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14623.29</v>
      </c>
      <c r="BG7" s="38">
        <v>0</v>
      </c>
      <c r="BH7" s="38">
        <v>0</v>
      </c>
      <c r="BI7" s="38">
        <v>0</v>
      </c>
      <c r="BJ7" s="38">
        <v>0</v>
      </c>
      <c r="BK7" s="38">
        <v>830.5</v>
      </c>
      <c r="BL7" s="38">
        <v>310.04000000000002</v>
      </c>
      <c r="BM7" s="38">
        <v>238.95</v>
      </c>
      <c r="BN7" s="38">
        <v>169.47</v>
      </c>
      <c r="BO7" s="38">
        <v>512.88</v>
      </c>
      <c r="BP7" s="38">
        <v>973.2</v>
      </c>
      <c r="BQ7" s="38">
        <v>11.69</v>
      </c>
      <c r="BR7" s="38">
        <v>31.76</v>
      </c>
      <c r="BS7" s="38">
        <v>43.61</v>
      </c>
      <c r="BT7" s="38">
        <v>43.59</v>
      </c>
      <c r="BU7" s="38">
        <v>43.58</v>
      </c>
      <c r="BV7" s="38">
        <v>43.66</v>
      </c>
      <c r="BW7" s="38">
        <v>45.36</v>
      </c>
      <c r="BX7" s="38">
        <v>53.57</v>
      </c>
      <c r="BY7" s="38">
        <v>53.03</v>
      </c>
      <c r="BZ7" s="38">
        <v>51.07</v>
      </c>
      <c r="CA7" s="38">
        <v>45.14</v>
      </c>
      <c r="CB7" s="38">
        <v>1447.54</v>
      </c>
      <c r="CC7" s="38">
        <v>548.03</v>
      </c>
      <c r="CD7" s="38">
        <v>410.9</v>
      </c>
      <c r="CE7" s="38">
        <v>412.81</v>
      </c>
      <c r="CF7" s="38">
        <v>438.12</v>
      </c>
      <c r="CG7" s="38">
        <v>382.09</v>
      </c>
      <c r="CH7" s="38">
        <v>384.28</v>
      </c>
      <c r="CI7" s="38">
        <v>310.41000000000003</v>
      </c>
      <c r="CJ7" s="38">
        <v>301.77</v>
      </c>
      <c r="CK7" s="38">
        <v>314.68</v>
      </c>
      <c r="CL7" s="38">
        <v>377.19</v>
      </c>
      <c r="CM7" s="38">
        <v>100</v>
      </c>
      <c r="CN7" s="38">
        <v>100</v>
      </c>
      <c r="CO7" s="38">
        <v>100</v>
      </c>
      <c r="CP7" s="38">
        <v>100</v>
      </c>
      <c r="CQ7" s="38">
        <v>100</v>
      </c>
      <c r="CR7" s="38">
        <v>39.68</v>
      </c>
      <c r="CS7" s="38">
        <v>37.51</v>
      </c>
      <c r="CT7" s="38">
        <v>39.9</v>
      </c>
      <c r="CU7" s="38">
        <v>39.799999999999997</v>
      </c>
      <c r="CV7" s="38">
        <v>40.83</v>
      </c>
      <c r="CW7" s="38">
        <v>33.69</v>
      </c>
      <c r="CX7" s="38">
        <v>100</v>
      </c>
      <c r="CY7" s="38">
        <v>100</v>
      </c>
      <c r="CZ7" s="38">
        <v>100</v>
      </c>
      <c r="DA7" s="38">
        <v>100</v>
      </c>
      <c r="DB7" s="38">
        <v>100</v>
      </c>
      <c r="DC7" s="38">
        <v>83.95</v>
      </c>
      <c r="DD7" s="38">
        <v>81.63</v>
      </c>
      <c r="DE7" s="38">
        <v>85.72</v>
      </c>
      <c r="DF7" s="38">
        <v>85.32</v>
      </c>
      <c r="DG7" s="38">
        <v>86</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v>
      </c>
      <c r="EL7" s="38">
        <v>0.12</v>
      </c>
      <c r="EM7" s="38">
        <v>0</v>
      </c>
      <c r="EN7" s="38">
        <v>0</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localadmin</cp:lastModifiedBy>
  <dcterms:created xsi:type="dcterms:W3CDTF">2019-12-05T05:24:52Z</dcterms:created>
  <dcterms:modified xsi:type="dcterms:W3CDTF">2020-02-05T05:04:09Z</dcterms:modified>
  <cp:category/>
</cp:coreProperties>
</file>