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0.33.17\市町村課共通\50財務\02公営企業会計\01_決算状況調査\①全般\H31実施・公営企業決算統計関係\22 経営比較分析表\04 水道・下水道ほか\04 市町村等回答（確定）\01 事業別\02法非適用事業\06　下水道事業\04　漁集\03 塩竈市★\"/>
    </mc:Choice>
  </mc:AlternateContent>
  <workbookProtection workbookAlgorithmName="SHA-512" workbookHashValue="p/nhoJRNF4+IEW6dIlfb7pHuCy7pyt33tU1otmHH0hgwhLIwFDj9IYoTMdPRi4hI15Xh1SNPfRx040Rfx0GaOw==" workbookSaltValue="tgQmEbmtECW8Bqv+SYy4uQ==" workbookSpinCount="100000" lockStructure="1"/>
  <bookViews>
    <workbookView xWindow="0" yWindow="0" windowWidth="20490" windowHeight="7530"/>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O86"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BB8" i="4" s="1"/>
  <c r="T6" i="5"/>
  <c r="S6" i="5"/>
  <c r="R6" i="5"/>
  <c r="Q6" i="5"/>
  <c r="W10" i="4" s="1"/>
  <c r="P6" i="5"/>
  <c r="O6" i="5"/>
  <c r="I10" i="4" s="1"/>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E86" i="4"/>
  <c r="AL10" i="4"/>
  <c r="AD10" i="4"/>
  <c r="P10" i="4"/>
  <c r="B10" i="4"/>
  <c r="AT8" i="4"/>
  <c r="AL8" i="4"/>
  <c r="P8" i="4"/>
  <c r="I8" i="4"/>
  <c r="C10" i="5" l="1"/>
  <c r="D10" i="5"/>
  <c r="E10" i="5"/>
  <c r="B10" i="5"/>
</calcChain>
</file>

<file path=xl/sharedStrings.xml><?xml version="1.0" encoding="utf-8"?>
<sst xmlns="http://schemas.openxmlformats.org/spreadsheetml/2006/main" count="228" uniqueCount="114">
  <si>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</si>
  <si>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</si>
  <si>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</si>
  <si>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</si>
  <si>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</si>
  <si>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</si>
  <si>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</si>
  <si>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</si>
  <si>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</si>
  <si>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</si>
  <si>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</si>
  <si>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</si>
  <si>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</si>
  <si>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</si>
  <si>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</si>
  <si>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</si>
  <si>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</si>
  <si>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</si>
  <si>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</si>
  <si>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</si>
  <si>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</si>
  <si>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</si>
  <si>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</si>
  <si>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</si>
  <si>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</si>
  <si>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</si>
  <si>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</si>
  <si>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</si>
  <si>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</si>
  <si>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</si>
  <si>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</si>
  <si>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</si>
  <si>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</si>
  <si>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</si>
  <si>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</si>
  <si>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</si>
  <si>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</si>
  <si>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</si>
  <si>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</si>
  <si>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</si>
  <si>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</si>
  <si>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</si>
  <si>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</si>
  <si>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</si>
  <si>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</si>
  <si>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</si>
  <si>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</si>
  <si>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</si>
  <si>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</si>
  <si>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</si>
  <si>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</si>
  <si>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</si>
  <si>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</si>
  <si>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</si>
  <si>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</si>
  <si>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</si>
  <si>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</si>
  <si>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</si>
  <si>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</si>
  <si>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</si>
  <si>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</si>
  <si>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</si>
  <si>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</si>
  <si>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</si>
  <si>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</si>
  <si>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</si>
  <si>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</si>
  <si>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</si>
  <si>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</si>
  <si>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</si>
  <si>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</si>
  <si>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</si>
  <si>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</si>
  <si>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</si>
  <si>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</si>
  <si>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</si>
  <si>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</si>
  <si>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</si>
  <si>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</si>
  <si>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</si>
  <si>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</si>
  <si>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</si>
  <si>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</si>
  <si>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</si>
  <si>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</si>
  <si>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</si>
  <si>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</si>
  <si>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</si>
  <si>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</si>
  <si>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</si>
  <si>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</si>
  <si>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</si>
  <si>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</si>
  <si>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</si>
  <si>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</si>
  <si>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</si>
  <si>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</si>
  <si>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</si>
  <si>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宮城県　塩竈市</t>
  </si>
  <si>
    <t>法非適用</t>
  </si>
  <si>
    <t>下水道事業</t>
  </si>
  <si>
    <t>漁業集落排水</t>
  </si>
  <si>
    <t>H2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</si>
  <si>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</si>
  <si>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</si>
  <si>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</si>
  <si>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</si>
  <si>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</si>
  <si>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</si>
  <si>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</si>
  <si>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</si>
  <si>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本市漁業集落排水事業は、その立地が過疎化の進む離島という特殊条件から、新規の利用者の増加を見込むことが困難であるうえ、現状の処理区域内人口では経営自体が非常に困難であるといわざるを得ません。
　令和２年度に予定している公営企業会計の一部適用と公共下水道事業との統合を踏まえて、長期的な視点に立つ財政計画のもと、現状の施設の効率化と老朽化対策に取り組みながら、一層の事業運営の効率化に努めてまいります。</t>
    <rPh sb="98" eb="100">
      <t>レイワ</t>
    </rPh>
    <phoneticPr fontId="16"/>
  </si>
  <si>
    <t>③管渠改善率については、平均値を下回っており、管渠の更新投資の必要性がうかがえる状況といえます。しかしながら現在不健全の箇所については、東日本大震災によるものですが、今般被災した管渠の復旧工事を行っており、令和２年度において完了する見込みであるため直近で更新が必要な管渠はありません。令和2年度に予定している公営企業会計の一部適用と共に計画しているストックマネジメント調査と策定を行い、今後効率を重視した施設の管理計画を樹立していきます。</t>
    <rPh sb="54" eb="56">
      <t>ゲンザイ</t>
    </rPh>
    <rPh sb="56" eb="59">
      <t>フケンゼン</t>
    </rPh>
    <rPh sb="60" eb="62">
      <t>カショ</t>
    </rPh>
    <rPh sb="68" eb="74">
      <t>ヒガシニホンダイシンサイ</t>
    </rPh>
    <rPh sb="83" eb="85">
      <t>コンパン</t>
    </rPh>
    <rPh sb="85" eb="87">
      <t>ヒサイ</t>
    </rPh>
    <rPh sb="89" eb="91">
      <t>カンキョ</t>
    </rPh>
    <rPh sb="92" eb="94">
      <t>フッキュウ</t>
    </rPh>
    <rPh sb="94" eb="96">
      <t>コウジ</t>
    </rPh>
    <rPh sb="97" eb="98">
      <t>オコナ</t>
    </rPh>
    <rPh sb="103" eb="105">
      <t>レイワ</t>
    </rPh>
    <rPh sb="106" eb="108">
      <t>ネンド</t>
    </rPh>
    <rPh sb="112" eb="114">
      <t>カンリョウ</t>
    </rPh>
    <rPh sb="116" eb="118">
      <t>ミコ</t>
    </rPh>
    <rPh sb="124" eb="126">
      <t>チョッキン</t>
    </rPh>
    <rPh sb="127" eb="129">
      <t>コウシン</t>
    </rPh>
    <rPh sb="130" eb="132">
      <t>ヒツヨウ</t>
    </rPh>
    <rPh sb="133" eb="135">
      <t>カンキョ</t>
    </rPh>
    <rPh sb="142" eb="144">
      <t>レイワ</t>
    </rPh>
    <rPh sb="168" eb="170">
      <t>ケイカク</t>
    </rPh>
    <rPh sb="184" eb="186">
      <t>チョウサ</t>
    </rPh>
    <rPh sb="187" eb="189">
      <t>サクテイ</t>
    </rPh>
    <rPh sb="190" eb="191">
      <t>オコナ</t>
    </rPh>
    <rPh sb="193" eb="195">
      <t>コンゴ</t>
    </rPh>
    <phoneticPr fontId="16"/>
  </si>
  <si>
    <r>
      <t>①収益的収支比率については、平成29年度は100％であるものの、基本的には100％未満で推移しており、単年度収支で慢性的な赤字状態にあるといえます。この状況は当該施設が過疎化の進む離島に存していることから、利用者の増加が見込めないことに起因しています。
④企業債残高対事業規模比率については、平均値を大きく上回っているものの、減少傾向にあります。平成32年度に計画している公営企業会計の一部適用と公共下水道事業との統合を考慮して今後は起債については慎重に検証すべきであるといえます。
⑤経費回収率については、平均値を下回っており使用料収入についての検証が必要となっているといえます。</t>
    </r>
    <r>
      <rPr>
        <sz val="11"/>
        <rFont val="ＭＳ ゴシック"/>
        <family val="3"/>
        <charset val="128"/>
      </rPr>
      <t>使用料収入においては、設立当初から本土地区と比べ安価に設定されていた経緯があり、下水道事業との経営統合以降、今後整合性を図っていく方向で検討しております。現在は長期シミュレーション等での検証を進めているところです。</t>
    </r>
    <r>
      <rPr>
        <sz val="11"/>
        <color theme="1"/>
        <rFont val="ＭＳ ゴシック"/>
        <family val="3"/>
        <charset val="128"/>
      </rPr>
      <t xml:space="preserve">
⑥汚水処理原価については、平均値を上回っており、類似団体と比較して割高な経費であるといえます。
⑦施設利用率については平均値を上回っており、施設が効率的に運用されているといえます。
⑧水洗化率については概ね平均値を上回っており、震災被害により一時的に利用者が減っていましたが、施設の復旧に伴い回復しました。</t>
    </r>
    <rPh sb="14" eb="16">
      <t>ヘイセイ</t>
    </rPh>
    <rPh sb="18" eb="20">
      <t>ネンド</t>
    </rPh>
    <rPh sb="32" eb="35">
      <t>キホンテキ</t>
    </rPh>
    <rPh sb="291" eb="294">
      <t>シヨウリョウ</t>
    </rPh>
    <rPh sb="294" eb="296">
      <t>シュウニュウ</t>
    </rPh>
    <rPh sb="302" eb="304">
      <t>セツリツ</t>
    </rPh>
    <rPh sb="304" eb="306">
      <t>トウショ</t>
    </rPh>
    <rPh sb="308" eb="310">
      <t>ホンド</t>
    </rPh>
    <rPh sb="310" eb="312">
      <t>チク</t>
    </rPh>
    <rPh sb="313" eb="314">
      <t>クラ</t>
    </rPh>
    <rPh sb="315" eb="317">
      <t>アンカ</t>
    </rPh>
    <rPh sb="318" eb="320">
      <t>セッテイ</t>
    </rPh>
    <rPh sb="325" eb="327">
      <t>ケイイ</t>
    </rPh>
    <rPh sb="331" eb="334">
      <t>ゲスイドウ</t>
    </rPh>
    <rPh sb="334" eb="336">
      <t>ジギョウ</t>
    </rPh>
    <rPh sb="338" eb="340">
      <t>ケイエイ</t>
    </rPh>
    <rPh sb="340" eb="342">
      <t>トウゴウ</t>
    </rPh>
    <rPh sb="342" eb="344">
      <t>イコウ</t>
    </rPh>
    <rPh sb="345" eb="347">
      <t>コンゴ</t>
    </rPh>
    <rPh sb="347" eb="349">
      <t>セイゴウ</t>
    </rPh>
    <rPh sb="349" eb="350">
      <t>セイ</t>
    </rPh>
    <rPh sb="351" eb="352">
      <t>ハカ</t>
    </rPh>
    <rPh sb="356" eb="358">
      <t>ホウコウ</t>
    </rPh>
    <rPh sb="359" eb="361">
      <t>ケントウ</t>
    </rPh>
    <rPh sb="368" eb="370">
      <t>ゲンザイ</t>
    </rPh>
    <rPh sb="371" eb="373">
      <t>チョウキ</t>
    </rPh>
    <rPh sb="381" eb="382">
      <t>ナド</t>
    </rPh>
    <rPh sb="384" eb="386">
      <t>ケンショウ</t>
    </rPh>
    <rPh sb="387" eb="388">
      <t>スス</t>
    </rPh>
    <rPh sb="462" eb="463">
      <t>ウワ</t>
    </rPh>
    <rPh sb="474" eb="475">
      <t>テキ</t>
    </rPh>
    <rPh sb="476" eb="478">
      <t>ウンヨウ</t>
    </rPh>
    <phoneticPr fontId="1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</si>
</sst>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8"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rgb="FFFF0000"/>
      <name val="ＭＳ Ｐゴシック"/>
      <family val="2"/>
      <charset val="128"/>
    </font>
    <font>
      <sz val="6"/>
      <name val="游ゴシック"/>
      <family val="2"/>
      <charset val="128"/>
      <scheme val="minor"/>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77" fontId="15" fillId="0" borderId="2" xfId="1" applyNumberFormat="1" applyFont="1" applyBorder="1" applyAlignment="1">
      <alignment vertical="center" shrinkToFit="1"/>
    </xf>
    <xf numFmtId="0" fontId="5" fillId="0" borderId="6" xfId="2" applyFont="1" applyBorder="1" applyAlignment="1" applyProtection="1">
      <alignment horizontal="left" vertical="top" wrapText="1"/>
      <protection locked="0"/>
    </xf>
    <xf numFmtId="0" fontId="5" fillId="0" borderId="0" xfId="2" applyFont="1" applyBorder="1" applyAlignment="1" applyProtection="1">
      <alignment horizontal="left" vertical="top" wrapText="1"/>
      <protection locked="0"/>
    </xf>
    <xf numFmtId="0" fontId="5" fillId="0" borderId="7" xfId="2" applyFont="1" applyBorder="1" applyAlignment="1" applyProtection="1">
      <alignment horizontal="left" vertical="top" wrapText="1"/>
      <protection locked="0"/>
    </xf>
    <xf numFmtId="0" fontId="5" fillId="0" borderId="8" xfId="2" applyFont="1" applyBorder="1" applyAlignment="1" applyProtection="1">
      <alignment horizontal="left" vertical="top" wrapText="1"/>
      <protection locked="0"/>
    </xf>
    <xf numFmtId="0" fontId="5" fillId="0" borderId="1" xfId="2" applyFont="1" applyBorder="1" applyAlignment="1" applyProtection="1">
      <alignment horizontal="left" vertical="top" wrapText="1"/>
      <protection locked="0"/>
    </xf>
    <xf numFmtId="0" fontId="5" fillId="0" borderId="9" xfId="2"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A02-4845-870C-B04F4BA0F74E}"/>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0.05</c:v>
                </c:pt>
                <c:pt idx="1">
                  <c:v>0.18</c:v>
                </c:pt>
                <c:pt idx="2">
                  <c:v>0.01</c:v>
                </c:pt>
                <c:pt idx="3">
                  <c:v>0.09</c:v>
                </c:pt>
                <c:pt idx="4">
                  <c:v>0.02</c:v>
                </c:pt>
              </c:numCache>
            </c:numRef>
          </c:val>
          <c:smooth val="0"/>
          <c:extLst>
            <c:ext xmlns:c16="http://schemas.microsoft.com/office/drawing/2014/chart" uri="{C3380CC4-5D6E-409C-BE32-E72D297353CC}">
              <c16:uniqueId val="{00000001-DA02-4845-870C-B04F4BA0F74E}"/>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89.49</c:v>
                </c:pt>
                <c:pt idx="1">
                  <c:v>99.62</c:v>
                </c:pt>
                <c:pt idx="2">
                  <c:v>99.91</c:v>
                </c:pt>
                <c:pt idx="3">
                  <c:v>100</c:v>
                </c:pt>
                <c:pt idx="4">
                  <c:v>100</c:v>
                </c:pt>
              </c:numCache>
            </c:numRef>
          </c:val>
          <c:extLst>
            <c:ext xmlns:c16="http://schemas.microsoft.com/office/drawing/2014/chart" uri="{C3380CC4-5D6E-409C-BE32-E72D297353CC}">
              <c16:uniqueId val="{00000000-9DF1-4993-BC73-C514FB7C02FF}"/>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DF1-4993-BC73-C514FB7C02FF}"/>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0D6-42FB-9F93-D2889402D189}"/>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0D6-42FB-9F93-D2889402D189}"/>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694-4D9B-BEA4-29FC26FC6713}"/>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694-4D9B-BEA4-29FC26FC6713}"/>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2C0-4DF5-A0FF-5F86840DA05B}"/>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2C0-4DF5-A0FF-5F86840DA05B}"/>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F90-4ABA-96D1-BF43F798D3AD}"/>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F90-4ABA-96D1-BF43F798D3AD}"/>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formatCode="#,##0.00;&quot;△&quot;#,##0.00;&quot;-&quot;">
                  <c:v>7983.29</c:v>
                </c:pt>
                <c:pt idx="1">
                  <c:v>6626.15</c:v>
                </c:pt>
                <c:pt idx="2" formatCode="#,##0.00;&quot;△&quot;#,##0.00;&quot;-&quot;">
                  <c:v>4929.3999999999996</c:v>
                </c:pt>
                <c:pt idx="3">
                  <c:v>0</c:v>
                </c:pt>
                <c:pt idx="4" formatCode="#,##0.00;&quot;△&quot;#,##0.00;&quot;-&quot;">
                  <c:v>3587.98</c:v>
                </c:pt>
              </c:numCache>
            </c:numRef>
          </c:val>
          <c:extLst>
            <c:ext xmlns:c16="http://schemas.microsoft.com/office/drawing/2014/chart" uri="{C3380CC4-5D6E-409C-BE32-E72D297353CC}">
              <c16:uniqueId val="{00000000-7148-4E43-9ED4-A2324E8CF501}"/>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830.5</c:v>
                </c:pt>
                <c:pt idx="1">
                  <c:v>1029.24</c:v>
                </c:pt>
                <c:pt idx="2">
                  <c:v>1063.93</c:v>
                </c:pt>
                <c:pt idx="3">
                  <c:v>1060.8599999999999</c:v>
                </c:pt>
                <c:pt idx="4">
                  <c:v>1006.65</c:v>
                </c:pt>
              </c:numCache>
            </c:numRef>
          </c:val>
          <c:smooth val="0"/>
          <c:extLst>
            <c:ext xmlns:c16="http://schemas.microsoft.com/office/drawing/2014/chart" uri="{C3380CC4-5D6E-409C-BE32-E72D297353CC}">
              <c16:uniqueId val="{00000001-7148-4E43-9ED4-A2324E8CF501}"/>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30.98</c:v>
                </c:pt>
                <c:pt idx="1">
                  <c:v>32.840000000000003</c:v>
                </c:pt>
                <c:pt idx="2">
                  <c:v>36.270000000000003</c:v>
                </c:pt>
                <c:pt idx="3">
                  <c:v>35.47</c:v>
                </c:pt>
                <c:pt idx="4">
                  <c:v>30.42</c:v>
                </c:pt>
              </c:numCache>
            </c:numRef>
          </c:val>
          <c:extLst>
            <c:ext xmlns:c16="http://schemas.microsoft.com/office/drawing/2014/chart" uri="{C3380CC4-5D6E-409C-BE32-E72D297353CC}">
              <c16:uniqueId val="{00000000-1ECE-4290-999D-9A0CB9D23604}"/>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43.66</c:v>
                </c:pt>
                <c:pt idx="1">
                  <c:v>43.13</c:v>
                </c:pt>
                <c:pt idx="2">
                  <c:v>46.26</c:v>
                </c:pt>
                <c:pt idx="3">
                  <c:v>45.81</c:v>
                </c:pt>
                <c:pt idx="4">
                  <c:v>43.43</c:v>
                </c:pt>
              </c:numCache>
            </c:numRef>
          </c:val>
          <c:smooth val="0"/>
          <c:extLst>
            <c:ext xmlns:c16="http://schemas.microsoft.com/office/drawing/2014/chart" uri="{C3380CC4-5D6E-409C-BE32-E72D297353CC}">
              <c16:uniqueId val="{00000001-1ECE-4290-999D-9A0CB9D23604}"/>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590.07000000000005</c:v>
                </c:pt>
                <c:pt idx="1">
                  <c:v>563.38</c:v>
                </c:pt>
                <c:pt idx="2">
                  <c:v>530.35</c:v>
                </c:pt>
                <c:pt idx="3">
                  <c:v>543.11</c:v>
                </c:pt>
                <c:pt idx="4">
                  <c:v>632.91999999999996</c:v>
                </c:pt>
              </c:numCache>
            </c:numRef>
          </c:val>
          <c:extLst>
            <c:ext xmlns:c16="http://schemas.microsoft.com/office/drawing/2014/chart" uri="{C3380CC4-5D6E-409C-BE32-E72D297353CC}">
              <c16:uniqueId val="{00000000-3D95-49BE-BC5F-8E201CB88A45}"/>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382.09</c:v>
                </c:pt>
                <c:pt idx="1">
                  <c:v>392.03</c:v>
                </c:pt>
                <c:pt idx="2">
                  <c:v>376.4</c:v>
                </c:pt>
                <c:pt idx="3">
                  <c:v>383.92</c:v>
                </c:pt>
                <c:pt idx="4">
                  <c:v>400.44</c:v>
                </c:pt>
              </c:numCache>
            </c:numRef>
          </c:val>
          <c:smooth val="0"/>
          <c:extLst>
            <c:ext xmlns:c16="http://schemas.microsoft.com/office/drawing/2014/chart" uri="{C3380CC4-5D6E-409C-BE32-E72D297353CC}">
              <c16:uniqueId val="{00000001-3D95-49BE-BC5F-8E201CB88A45}"/>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0</c:v>
                </c:pt>
                <c:pt idx="1">
                  <c:v>0</c:v>
                </c:pt>
                <c:pt idx="2" formatCode="#,##0.00;&quot;△&quot;#,##0.00;&quot;-&quot;">
                  <c:v>100</c:v>
                </c:pt>
                <c:pt idx="3" formatCode="#,##0.00;&quot;△&quot;#,##0.00;&quot;-&quot;">
                  <c:v>100</c:v>
                </c:pt>
                <c:pt idx="4" formatCode="#,##0.00;&quot;△&quot;#,##0.00;&quot;-&quot;">
                  <c:v>100</c:v>
                </c:pt>
              </c:numCache>
            </c:numRef>
          </c:val>
          <c:extLst>
            <c:ext xmlns:c16="http://schemas.microsoft.com/office/drawing/2014/chart" uri="{C3380CC4-5D6E-409C-BE32-E72D297353CC}">
              <c16:uniqueId val="{00000000-E5DD-42F1-BD81-95854C190229}"/>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39.68</c:v>
                </c:pt>
                <c:pt idx="1">
                  <c:v>35.64</c:v>
                </c:pt>
                <c:pt idx="2">
                  <c:v>33.729999999999997</c:v>
                </c:pt>
                <c:pt idx="3">
                  <c:v>33.21</c:v>
                </c:pt>
                <c:pt idx="4">
                  <c:v>32.229999999999997</c:v>
                </c:pt>
              </c:numCache>
            </c:numRef>
          </c:val>
          <c:smooth val="0"/>
          <c:extLst>
            <c:ext xmlns:c16="http://schemas.microsoft.com/office/drawing/2014/chart" uri="{C3380CC4-5D6E-409C-BE32-E72D297353CC}">
              <c16:uniqueId val="{00000001-E5DD-42F1-BD81-95854C190229}"/>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81.680000000000007</c:v>
                </c:pt>
                <c:pt idx="1">
                  <c:v>90.8</c:v>
                </c:pt>
                <c:pt idx="2">
                  <c:v>99.39</c:v>
                </c:pt>
                <c:pt idx="3">
                  <c:v>99.38</c:v>
                </c:pt>
                <c:pt idx="4">
                  <c:v>100</c:v>
                </c:pt>
              </c:numCache>
            </c:numRef>
          </c:val>
          <c:extLst>
            <c:ext xmlns:c16="http://schemas.microsoft.com/office/drawing/2014/chart" uri="{C3380CC4-5D6E-409C-BE32-E72D297353CC}">
              <c16:uniqueId val="{00000000-0669-4AAD-84DF-E4D4A7CF1D36}"/>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83.95</c:v>
                </c:pt>
                <c:pt idx="1">
                  <c:v>82.92</c:v>
                </c:pt>
                <c:pt idx="2">
                  <c:v>79.989999999999995</c:v>
                </c:pt>
                <c:pt idx="3">
                  <c:v>79.98</c:v>
                </c:pt>
                <c:pt idx="4">
                  <c:v>80.8</c:v>
                </c:pt>
              </c:numCache>
            </c:numRef>
          </c:val>
          <c:smooth val="0"/>
          <c:extLst>
            <c:ext xmlns:c16="http://schemas.microsoft.com/office/drawing/2014/chart" uri="{C3380CC4-5D6E-409C-BE32-E72D297353CC}">
              <c16:uniqueId val="{00000001-0669-4AAD-84DF-E4D4A7CF1D36}"/>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【973.20】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【33.69】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【377.19】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【45.14】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115" zoomScaleNormal="115" workbookViewId="0">
      <selection activeCell="B2" sqref="B2:BZ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宮城県　塩竈市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漁業集落排水</v>
      </c>
      <c r="Q8" s="72"/>
      <c r="R8" s="72"/>
      <c r="S8" s="72"/>
      <c r="T8" s="72"/>
      <c r="U8" s="72"/>
      <c r="V8" s="72"/>
      <c r="W8" s="72" t="str">
        <f>データ!L6</f>
        <v>H2</v>
      </c>
      <c r="X8" s="72"/>
      <c r="Y8" s="72"/>
      <c r="Z8" s="72"/>
      <c r="AA8" s="72"/>
      <c r="AB8" s="72"/>
      <c r="AC8" s="72"/>
      <c r="AD8" s="73" t="str">
        <f>データ!$M$6</f>
        <v>非設置</v>
      </c>
      <c r="AE8" s="73"/>
      <c r="AF8" s="73"/>
      <c r="AG8" s="73"/>
      <c r="AH8" s="73"/>
      <c r="AI8" s="73"/>
      <c r="AJ8" s="73"/>
      <c r="AK8" s="3"/>
      <c r="AL8" s="69">
        <f>データ!S6</f>
        <v>54422</v>
      </c>
      <c r="AM8" s="69"/>
      <c r="AN8" s="69"/>
      <c r="AO8" s="69"/>
      <c r="AP8" s="69"/>
      <c r="AQ8" s="69"/>
      <c r="AR8" s="69"/>
      <c r="AS8" s="69"/>
      <c r="AT8" s="68">
        <f>データ!T6</f>
        <v>17.37</v>
      </c>
      <c r="AU8" s="68"/>
      <c r="AV8" s="68"/>
      <c r="AW8" s="68"/>
      <c r="AX8" s="68"/>
      <c r="AY8" s="68"/>
      <c r="AZ8" s="68"/>
      <c r="BA8" s="68"/>
      <c r="BB8" s="68">
        <f>データ!U6</f>
        <v>3133.1</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t="str">
        <f>データ!O6</f>
        <v>該当数値なし</v>
      </c>
      <c r="J10" s="68"/>
      <c r="K10" s="68"/>
      <c r="L10" s="68"/>
      <c r="M10" s="68"/>
      <c r="N10" s="68"/>
      <c r="O10" s="68"/>
      <c r="P10" s="68">
        <f>データ!P6</f>
        <v>0.28999999999999998</v>
      </c>
      <c r="Q10" s="68"/>
      <c r="R10" s="68"/>
      <c r="S10" s="68"/>
      <c r="T10" s="68"/>
      <c r="U10" s="68"/>
      <c r="V10" s="68"/>
      <c r="W10" s="68">
        <f>データ!Q6</f>
        <v>12.48</v>
      </c>
      <c r="X10" s="68"/>
      <c r="Y10" s="68"/>
      <c r="Z10" s="68"/>
      <c r="AA10" s="68"/>
      <c r="AB10" s="68"/>
      <c r="AC10" s="68"/>
      <c r="AD10" s="69">
        <f>データ!R6</f>
        <v>3240</v>
      </c>
      <c r="AE10" s="69"/>
      <c r="AF10" s="69"/>
      <c r="AG10" s="69"/>
      <c r="AH10" s="69"/>
      <c r="AI10" s="69"/>
      <c r="AJ10" s="69"/>
      <c r="AK10" s="2"/>
      <c r="AL10" s="69">
        <f>データ!V6</f>
        <v>156</v>
      </c>
      <c r="AM10" s="69"/>
      <c r="AN10" s="69"/>
      <c r="AO10" s="69"/>
      <c r="AP10" s="69"/>
      <c r="AQ10" s="69"/>
      <c r="AR10" s="69"/>
      <c r="AS10" s="69"/>
      <c r="AT10" s="68">
        <f>データ!W6</f>
        <v>0.12</v>
      </c>
      <c r="AU10" s="68"/>
      <c r="AV10" s="68"/>
      <c r="AW10" s="68"/>
      <c r="AX10" s="68"/>
      <c r="AY10" s="68"/>
      <c r="AZ10" s="68"/>
      <c r="BA10" s="68"/>
      <c r="BB10" s="68">
        <f>データ!X6</f>
        <v>1300</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113</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112</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111</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【973.20】</v>
      </c>
      <c r="I86" s="26" t="str">
        <f>データ!CA6</f>
        <v>【45.14】</v>
      </c>
      <c r="J86" s="26" t="str">
        <f>データ!CL6</f>
        <v>【377.19】</v>
      </c>
      <c r="K86" s="26" t="str">
        <f>データ!CW6</f>
        <v>【33.69】</v>
      </c>
      <c r="L86" s="26" t="str">
        <f>データ!DH6</f>
        <v>【80.08】</v>
      </c>
      <c r="M86" s="26" t="s">
        <v>43</v>
      </c>
      <c r="N86" s="26" t="s">
        <v>44</v>
      </c>
      <c r="O86" s="26" t="str">
        <f>データ!EO6</f>
        <v>【0.04】</v>
      </c>
    </row>
  </sheetData>
  <sheetProtection algorithmName="SHA-512" hashValue="AB9mxH5/G48nR2E7CRLb8+LGeh5VbBrRo1tvHGp9TsyL5p7BoGUnoe4fFNKJvSQUK6+jaL5Spz9QyAZEdDlGhg==" saltValue="//95TZ5EC1rnqQPjWqHxog=="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57</v>
      </c>
      <c r="B4" s="30"/>
      <c r="C4" s="30"/>
      <c r="D4" s="30"/>
      <c r="E4" s="30"/>
      <c r="F4" s="30"/>
      <c r="G4" s="30"/>
      <c r="H4" s="80"/>
      <c r="I4" s="81"/>
      <c r="J4" s="81"/>
      <c r="K4" s="81"/>
      <c r="L4" s="81"/>
      <c r="M4" s="81"/>
      <c r="N4" s="81"/>
      <c r="O4" s="81"/>
      <c r="P4" s="81"/>
      <c r="Q4" s="81"/>
      <c r="R4" s="81"/>
      <c r="S4" s="81"/>
      <c r="T4" s="81"/>
      <c r="U4" s="81"/>
      <c r="V4" s="81"/>
      <c r="W4" s="81"/>
      <c r="X4" s="82"/>
      <c r="Y4" s="76" t="s">
        <v>58</v>
      </c>
      <c r="Z4" s="76"/>
      <c r="AA4" s="76"/>
      <c r="AB4" s="76"/>
      <c r="AC4" s="76"/>
      <c r="AD4" s="76"/>
      <c r="AE4" s="76"/>
      <c r="AF4" s="76"/>
      <c r="AG4" s="76"/>
      <c r="AH4" s="76"/>
      <c r="AI4" s="76"/>
      <c r="AJ4" s="76" t="s">
        <v>59</v>
      </c>
      <c r="AK4" s="76"/>
      <c r="AL4" s="76"/>
      <c r="AM4" s="76"/>
      <c r="AN4" s="76"/>
      <c r="AO4" s="76"/>
      <c r="AP4" s="76"/>
      <c r="AQ4" s="76"/>
      <c r="AR4" s="76"/>
      <c r="AS4" s="76"/>
      <c r="AT4" s="76"/>
      <c r="AU4" s="76" t="s">
        <v>60</v>
      </c>
      <c r="AV4" s="76"/>
      <c r="AW4" s="76"/>
      <c r="AX4" s="76"/>
      <c r="AY4" s="76"/>
      <c r="AZ4" s="76"/>
      <c r="BA4" s="76"/>
      <c r="BB4" s="76"/>
      <c r="BC4" s="76"/>
      <c r="BD4" s="76"/>
      <c r="BE4" s="76"/>
      <c r="BF4" s="76" t="s">
        <v>61</v>
      </c>
      <c r="BG4" s="76"/>
      <c r="BH4" s="76"/>
      <c r="BI4" s="76"/>
      <c r="BJ4" s="76"/>
      <c r="BK4" s="76"/>
      <c r="BL4" s="76"/>
      <c r="BM4" s="76"/>
      <c r="BN4" s="76"/>
      <c r="BO4" s="76"/>
      <c r="BP4" s="76"/>
      <c r="BQ4" s="76" t="s">
        <v>62</v>
      </c>
      <c r="BR4" s="76"/>
      <c r="BS4" s="76"/>
      <c r="BT4" s="76"/>
      <c r="BU4" s="76"/>
      <c r="BV4" s="76"/>
      <c r="BW4" s="76"/>
      <c r="BX4" s="76"/>
      <c r="BY4" s="76"/>
      <c r="BZ4" s="76"/>
      <c r="CA4" s="76"/>
      <c r="CB4" s="76" t="s">
        <v>63</v>
      </c>
      <c r="CC4" s="76"/>
      <c r="CD4" s="76"/>
      <c r="CE4" s="76"/>
      <c r="CF4" s="76"/>
      <c r="CG4" s="76"/>
      <c r="CH4" s="76"/>
      <c r="CI4" s="76"/>
      <c r="CJ4" s="76"/>
      <c r="CK4" s="76"/>
      <c r="CL4" s="76"/>
      <c r="CM4" s="76" t="s">
        <v>64</v>
      </c>
      <c r="CN4" s="76"/>
      <c r="CO4" s="76"/>
      <c r="CP4" s="76"/>
      <c r="CQ4" s="76"/>
      <c r="CR4" s="76"/>
      <c r="CS4" s="76"/>
      <c r="CT4" s="76"/>
      <c r="CU4" s="76"/>
      <c r="CV4" s="76"/>
      <c r="CW4" s="76"/>
      <c r="CX4" s="76" t="s">
        <v>65</v>
      </c>
      <c r="CY4" s="76"/>
      <c r="CZ4" s="76"/>
      <c r="DA4" s="76"/>
      <c r="DB4" s="76"/>
      <c r="DC4" s="76"/>
      <c r="DD4" s="76"/>
      <c r="DE4" s="76"/>
      <c r="DF4" s="76"/>
      <c r="DG4" s="76"/>
      <c r="DH4" s="76"/>
      <c r="DI4" s="76" t="s">
        <v>66</v>
      </c>
      <c r="DJ4" s="76"/>
      <c r="DK4" s="76"/>
      <c r="DL4" s="76"/>
      <c r="DM4" s="76"/>
      <c r="DN4" s="76"/>
      <c r="DO4" s="76"/>
      <c r="DP4" s="76"/>
      <c r="DQ4" s="76"/>
      <c r="DR4" s="76"/>
      <c r="DS4" s="76"/>
      <c r="DT4" s="76" t="s">
        <v>67</v>
      </c>
      <c r="DU4" s="76"/>
      <c r="DV4" s="76"/>
      <c r="DW4" s="76"/>
      <c r="DX4" s="76"/>
      <c r="DY4" s="76"/>
      <c r="DZ4" s="76"/>
      <c r="EA4" s="76"/>
      <c r="EB4" s="76"/>
      <c r="EC4" s="76"/>
      <c r="ED4" s="76"/>
      <c r="EE4" s="76" t="s">
        <v>68</v>
      </c>
      <c r="EF4" s="76"/>
      <c r="EG4" s="76"/>
      <c r="EH4" s="76"/>
      <c r="EI4" s="76"/>
      <c r="EJ4" s="76"/>
      <c r="EK4" s="76"/>
      <c r="EL4" s="76"/>
      <c r="EM4" s="76"/>
      <c r="EN4" s="76"/>
      <c r="EO4" s="76"/>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2018</v>
      </c>
      <c r="C6" s="33">
        <f t="shared" ref="C6:X6" si="3">C7</f>
        <v>42030</v>
      </c>
      <c r="D6" s="33">
        <f t="shared" si="3"/>
        <v>47</v>
      </c>
      <c r="E6" s="33">
        <f t="shared" si="3"/>
        <v>17</v>
      </c>
      <c r="F6" s="33">
        <f t="shared" si="3"/>
        <v>6</v>
      </c>
      <c r="G6" s="33">
        <f t="shared" si="3"/>
        <v>0</v>
      </c>
      <c r="H6" s="33" t="str">
        <f t="shared" si="3"/>
        <v>宮城県　塩竈市</v>
      </c>
      <c r="I6" s="33" t="str">
        <f t="shared" si="3"/>
        <v>法非適用</v>
      </c>
      <c r="J6" s="33" t="str">
        <f t="shared" si="3"/>
        <v>下水道事業</v>
      </c>
      <c r="K6" s="33" t="str">
        <f t="shared" si="3"/>
        <v>漁業集落排水</v>
      </c>
      <c r="L6" s="33" t="str">
        <f t="shared" si="3"/>
        <v>H2</v>
      </c>
      <c r="M6" s="33" t="str">
        <f t="shared" si="3"/>
        <v>非設置</v>
      </c>
      <c r="N6" s="34" t="str">
        <f t="shared" si="3"/>
        <v>-</v>
      </c>
      <c r="O6" s="34" t="str">
        <f t="shared" si="3"/>
        <v>該当数値なし</v>
      </c>
      <c r="P6" s="34">
        <f t="shared" si="3"/>
        <v>0.28999999999999998</v>
      </c>
      <c r="Q6" s="34">
        <f t="shared" si="3"/>
        <v>12.48</v>
      </c>
      <c r="R6" s="34">
        <f t="shared" si="3"/>
        <v>3240</v>
      </c>
      <c r="S6" s="34">
        <f t="shared" si="3"/>
        <v>54422</v>
      </c>
      <c r="T6" s="34">
        <f t="shared" si="3"/>
        <v>17.37</v>
      </c>
      <c r="U6" s="34">
        <f t="shared" si="3"/>
        <v>3133.1</v>
      </c>
      <c r="V6" s="34">
        <f t="shared" si="3"/>
        <v>156</v>
      </c>
      <c r="W6" s="34">
        <f t="shared" si="3"/>
        <v>0.12</v>
      </c>
      <c r="X6" s="34">
        <f t="shared" si="3"/>
        <v>1300</v>
      </c>
      <c r="Y6" s="35">
        <f>IF(Y7="",NA(),Y7)</f>
        <v>89.49</v>
      </c>
      <c r="Z6" s="35">
        <f t="shared" ref="Z6:AH6" si="4">IF(Z7="",NA(),Z7)</f>
        <v>99.62</v>
      </c>
      <c r="AA6" s="35">
        <f t="shared" si="4"/>
        <v>99.91</v>
      </c>
      <c r="AB6" s="35">
        <f t="shared" si="4"/>
        <v>100</v>
      </c>
      <c r="AC6" s="35">
        <f t="shared" si="4"/>
        <v>100</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7983.29</v>
      </c>
      <c r="BG6" s="34">
        <f t="shared" ref="BG6:BO6" si="7">IF(BG7="",NA(),BG7)</f>
        <v>6626.15</v>
      </c>
      <c r="BH6" s="35">
        <f t="shared" si="7"/>
        <v>4929.3999999999996</v>
      </c>
      <c r="BI6" s="34">
        <f t="shared" si="7"/>
        <v>0</v>
      </c>
      <c r="BJ6" s="35">
        <f t="shared" si="7"/>
        <v>3587.98</v>
      </c>
      <c r="BK6" s="35">
        <f t="shared" si="7"/>
        <v>830.5</v>
      </c>
      <c r="BL6" s="35">
        <f t="shared" si="7"/>
        <v>1029.24</v>
      </c>
      <c r="BM6" s="35">
        <f t="shared" si="7"/>
        <v>1063.93</v>
      </c>
      <c r="BN6" s="35">
        <f t="shared" si="7"/>
        <v>1060.8599999999999</v>
      </c>
      <c r="BO6" s="35">
        <f t="shared" si="7"/>
        <v>1006.65</v>
      </c>
      <c r="BP6" s="34" t="str">
        <f>IF(BP7="","",IF(BP7="-","【-】","【"&amp;SUBSTITUTE(TEXT(BP7,"#,##0.00"),"-","△")&amp;"】"))</f>
        <v>【973.20】</v>
      </c>
      <c r="BQ6" s="35">
        <f>IF(BQ7="",NA(),BQ7)</f>
        <v>30.98</v>
      </c>
      <c r="BR6" s="35">
        <f t="shared" ref="BR6:BZ6" si="8">IF(BR7="",NA(),BR7)</f>
        <v>32.840000000000003</v>
      </c>
      <c r="BS6" s="35">
        <f t="shared" si="8"/>
        <v>36.270000000000003</v>
      </c>
      <c r="BT6" s="35">
        <f t="shared" si="8"/>
        <v>35.47</v>
      </c>
      <c r="BU6" s="35">
        <f t="shared" si="8"/>
        <v>30.42</v>
      </c>
      <c r="BV6" s="35">
        <f t="shared" si="8"/>
        <v>43.66</v>
      </c>
      <c r="BW6" s="35">
        <f t="shared" si="8"/>
        <v>43.13</v>
      </c>
      <c r="BX6" s="35">
        <f t="shared" si="8"/>
        <v>46.26</v>
      </c>
      <c r="BY6" s="35">
        <f t="shared" si="8"/>
        <v>45.81</v>
      </c>
      <c r="BZ6" s="35">
        <f t="shared" si="8"/>
        <v>43.43</v>
      </c>
      <c r="CA6" s="34" t="str">
        <f>IF(CA7="","",IF(CA7="-","【-】","【"&amp;SUBSTITUTE(TEXT(CA7,"#,##0.00"),"-","△")&amp;"】"))</f>
        <v>【45.14】</v>
      </c>
      <c r="CB6" s="35">
        <f>IF(CB7="",NA(),CB7)</f>
        <v>590.07000000000005</v>
      </c>
      <c r="CC6" s="35">
        <f t="shared" ref="CC6:CK6" si="9">IF(CC7="",NA(),CC7)</f>
        <v>563.38</v>
      </c>
      <c r="CD6" s="35">
        <f t="shared" si="9"/>
        <v>530.35</v>
      </c>
      <c r="CE6" s="35">
        <f t="shared" si="9"/>
        <v>543.11</v>
      </c>
      <c r="CF6" s="35">
        <f t="shared" si="9"/>
        <v>632.91999999999996</v>
      </c>
      <c r="CG6" s="35">
        <f t="shared" si="9"/>
        <v>382.09</v>
      </c>
      <c r="CH6" s="35">
        <f t="shared" si="9"/>
        <v>392.03</v>
      </c>
      <c r="CI6" s="35">
        <f t="shared" si="9"/>
        <v>376.4</v>
      </c>
      <c r="CJ6" s="35">
        <f t="shared" si="9"/>
        <v>383.92</v>
      </c>
      <c r="CK6" s="35">
        <f t="shared" si="9"/>
        <v>400.44</v>
      </c>
      <c r="CL6" s="34" t="str">
        <f>IF(CL7="","",IF(CL7="-","【-】","【"&amp;SUBSTITUTE(TEXT(CL7,"#,##0.00"),"-","△")&amp;"】"))</f>
        <v>【377.19】</v>
      </c>
      <c r="CM6" s="34">
        <f>IF(CM7="",NA(),CM7)</f>
        <v>0</v>
      </c>
      <c r="CN6" s="34">
        <f t="shared" ref="CN6:CV6" si="10">IF(CN7="",NA(),CN7)</f>
        <v>0</v>
      </c>
      <c r="CO6" s="35">
        <f t="shared" si="10"/>
        <v>100</v>
      </c>
      <c r="CP6" s="35">
        <f t="shared" si="10"/>
        <v>100</v>
      </c>
      <c r="CQ6" s="35">
        <f t="shared" si="10"/>
        <v>100</v>
      </c>
      <c r="CR6" s="35">
        <f t="shared" si="10"/>
        <v>39.68</v>
      </c>
      <c r="CS6" s="35">
        <f t="shared" si="10"/>
        <v>35.64</v>
      </c>
      <c r="CT6" s="35">
        <f t="shared" si="10"/>
        <v>33.729999999999997</v>
      </c>
      <c r="CU6" s="35">
        <f t="shared" si="10"/>
        <v>33.21</v>
      </c>
      <c r="CV6" s="35">
        <f t="shared" si="10"/>
        <v>32.229999999999997</v>
      </c>
      <c r="CW6" s="34" t="str">
        <f>IF(CW7="","",IF(CW7="-","【-】","【"&amp;SUBSTITUTE(TEXT(CW7,"#,##0.00"),"-","△")&amp;"】"))</f>
        <v>【33.69】</v>
      </c>
      <c r="CX6" s="35">
        <f>IF(CX7="",NA(),CX7)</f>
        <v>81.680000000000007</v>
      </c>
      <c r="CY6" s="35">
        <f t="shared" ref="CY6:DG6" si="11">IF(CY7="",NA(),CY7)</f>
        <v>90.8</v>
      </c>
      <c r="CZ6" s="35">
        <f t="shared" si="11"/>
        <v>99.39</v>
      </c>
      <c r="DA6" s="35">
        <f t="shared" si="11"/>
        <v>99.38</v>
      </c>
      <c r="DB6" s="35">
        <f t="shared" si="11"/>
        <v>100</v>
      </c>
      <c r="DC6" s="35">
        <f t="shared" si="11"/>
        <v>83.95</v>
      </c>
      <c r="DD6" s="35">
        <f t="shared" si="11"/>
        <v>82.92</v>
      </c>
      <c r="DE6" s="35">
        <f t="shared" si="11"/>
        <v>79.989999999999995</v>
      </c>
      <c r="DF6" s="35">
        <f t="shared" si="11"/>
        <v>79.98</v>
      </c>
      <c r="DG6" s="35">
        <f t="shared" si="11"/>
        <v>80.8</v>
      </c>
      <c r="DH6" s="34" t="str">
        <f>IF(DH7="","",IF(DH7="-","【-】","【"&amp;SUBSTITUTE(TEXT(DH7,"#,##0.00"),"-","△")&amp;"】"))</f>
        <v>【80.08】</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0.05</v>
      </c>
      <c r="EK6" s="35">
        <f t="shared" si="14"/>
        <v>0.18</v>
      </c>
      <c r="EL6" s="35">
        <f t="shared" si="14"/>
        <v>0.01</v>
      </c>
      <c r="EM6" s="35">
        <f t="shared" si="14"/>
        <v>0.09</v>
      </c>
      <c r="EN6" s="35">
        <f t="shared" si="14"/>
        <v>0.02</v>
      </c>
      <c r="EO6" s="34" t="str">
        <f>IF(EO7="","",IF(EO7="-","【-】","【"&amp;SUBSTITUTE(TEXT(EO7,"#,##0.00"),"-","△")&amp;"】"))</f>
        <v>【0.04】</v>
      </c>
    </row>
    <row r="7" spans="1:145" s="36" customFormat="1" x14ac:dyDescent="0.15">
      <c r="A7" s="28"/>
      <c r="B7" s="37">
        <v>2018</v>
      </c>
      <c r="C7" s="37">
        <v>42030</v>
      </c>
      <c r="D7" s="37">
        <v>47</v>
      </c>
      <c r="E7" s="37">
        <v>17</v>
      </c>
      <c r="F7" s="37">
        <v>6</v>
      </c>
      <c r="G7" s="37">
        <v>0</v>
      </c>
      <c r="H7" s="37" t="s">
        <v>98</v>
      </c>
      <c r="I7" s="37" t="s">
        <v>99</v>
      </c>
      <c r="J7" s="37" t="s">
        <v>100</v>
      </c>
      <c r="K7" s="37" t="s">
        <v>101</v>
      </c>
      <c r="L7" s="37" t="s">
        <v>102</v>
      </c>
      <c r="M7" s="37" t="s">
        <v>103</v>
      </c>
      <c r="N7" s="38" t="s">
        <v>104</v>
      </c>
      <c r="O7" s="38" t="s">
        <v>105</v>
      </c>
      <c r="P7" s="38">
        <v>0.28999999999999998</v>
      </c>
      <c r="Q7" s="38">
        <v>12.48</v>
      </c>
      <c r="R7" s="38">
        <v>3240</v>
      </c>
      <c r="S7" s="38">
        <v>54422</v>
      </c>
      <c r="T7" s="38">
        <v>17.37</v>
      </c>
      <c r="U7" s="38">
        <v>3133.1</v>
      </c>
      <c r="V7" s="38">
        <v>156</v>
      </c>
      <c r="W7" s="38">
        <v>0.12</v>
      </c>
      <c r="X7" s="38">
        <v>1300</v>
      </c>
      <c r="Y7" s="38">
        <v>89.49</v>
      </c>
      <c r="Z7" s="38">
        <v>99.62</v>
      </c>
      <c r="AA7" s="38">
        <v>99.91</v>
      </c>
      <c r="AB7" s="38">
        <v>100</v>
      </c>
      <c r="AC7" s="38">
        <v>100</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7983.29</v>
      </c>
      <c r="BG7" s="42">
        <v>6626.15</v>
      </c>
      <c r="BH7" s="38">
        <v>4929.3999999999996</v>
      </c>
      <c r="BI7" s="38">
        <v>0</v>
      </c>
      <c r="BJ7" s="38">
        <v>3587.98</v>
      </c>
      <c r="BK7" s="38">
        <v>830.5</v>
      </c>
      <c r="BL7" s="38">
        <v>1029.24</v>
      </c>
      <c r="BM7" s="38">
        <v>1063.93</v>
      </c>
      <c r="BN7" s="38">
        <v>1060.8599999999999</v>
      </c>
      <c r="BO7" s="38">
        <v>1006.65</v>
      </c>
      <c r="BP7" s="38">
        <v>973.2</v>
      </c>
      <c r="BQ7" s="38">
        <v>30.98</v>
      </c>
      <c r="BR7" s="38">
        <v>32.840000000000003</v>
      </c>
      <c r="BS7" s="38">
        <v>36.270000000000003</v>
      </c>
      <c r="BT7" s="38">
        <v>35.47</v>
      </c>
      <c r="BU7" s="38">
        <v>30.42</v>
      </c>
      <c r="BV7" s="38">
        <v>43.66</v>
      </c>
      <c r="BW7" s="38">
        <v>43.13</v>
      </c>
      <c r="BX7" s="38">
        <v>46.26</v>
      </c>
      <c r="BY7" s="38">
        <v>45.81</v>
      </c>
      <c r="BZ7" s="38">
        <v>43.43</v>
      </c>
      <c r="CA7" s="38">
        <v>45.14</v>
      </c>
      <c r="CB7" s="38">
        <v>590.07000000000005</v>
      </c>
      <c r="CC7" s="38">
        <v>563.38</v>
      </c>
      <c r="CD7" s="38">
        <v>530.35</v>
      </c>
      <c r="CE7" s="38">
        <v>543.11</v>
      </c>
      <c r="CF7" s="38">
        <v>632.91999999999996</v>
      </c>
      <c r="CG7" s="38">
        <v>382.09</v>
      </c>
      <c r="CH7" s="38">
        <v>392.03</v>
      </c>
      <c r="CI7" s="38">
        <v>376.4</v>
      </c>
      <c r="CJ7" s="38">
        <v>383.92</v>
      </c>
      <c r="CK7" s="38">
        <v>400.44</v>
      </c>
      <c r="CL7" s="38">
        <v>377.19</v>
      </c>
      <c r="CM7" s="38">
        <v>0</v>
      </c>
      <c r="CN7" s="38">
        <v>0</v>
      </c>
      <c r="CO7" s="38">
        <v>100</v>
      </c>
      <c r="CP7" s="38">
        <v>100</v>
      </c>
      <c r="CQ7" s="38">
        <v>100</v>
      </c>
      <c r="CR7" s="38">
        <v>39.68</v>
      </c>
      <c r="CS7" s="38">
        <v>35.64</v>
      </c>
      <c r="CT7" s="38">
        <v>33.729999999999997</v>
      </c>
      <c r="CU7" s="38">
        <v>33.21</v>
      </c>
      <c r="CV7" s="38">
        <v>32.229999999999997</v>
      </c>
      <c r="CW7" s="38">
        <v>33.69</v>
      </c>
      <c r="CX7" s="38">
        <v>81.680000000000007</v>
      </c>
      <c r="CY7" s="38">
        <v>90.8</v>
      </c>
      <c r="CZ7" s="38">
        <v>99.39</v>
      </c>
      <c r="DA7" s="38">
        <v>99.38</v>
      </c>
      <c r="DB7" s="38">
        <v>100</v>
      </c>
      <c r="DC7" s="38">
        <v>83.95</v>
      </c>
      <c r="DD7" s="38">
        <v>82.92</v>
      </c>
      <c r="DE7" s="38">
        <v>79.989999999999995</v>
      </c>
      <c r="DF7" s="38">
        <v>79.98</v>
      </c>
      <c r="DG7" s="38">
        <v>80.8</v>
      </c>
      <c r="DH7" s="38">
        <v>80.08</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0.05</v>
      </c>
      <c r="EK7" s="38">
        <v>0.18</v>
      </c>
      <c r="EL7" s="38">
        <v>0.01</v>
      </c>
      <c r="EM7" s="38">
        <v>0.09</v>
      </c>
      <c r="EN7" s="38">
        <v>0.02</v>
      </c>
      <c r="EO7" s="38">
        <v>0.04</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宮城県</cp:lastModifiedBy>
  <cp:lastPrinted>2020-01-30T00:59:26Z</cp:lastPrinted>
  <dcterms:created xsi:type="dcterms:W3CDTF">2019-12-05T05:24:50Z</dcterms:created>
  <dcterms:modified xsi:type="dcterms:W3CDTF">2020-02-17T00:48:30Z</dcterms:modified>
  <cp:category/>
</cp:coreProperties>
</file>