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4 市町村等回答（確定）\01 事業別\02法非適用事業\06　下水道事業\04　漁集\03 塩竈市★\"/>
    </mc:Choice>
  </mc:AlternateContent>
  <workbookProtection workbookAlgorithmName="SHA-512" workbookHashValue="p/nhoJRNF4+IEW6dIlfb7pHuCy7pyt33tU1otmHH0hgwhLIwFDj9IYoTMdPRi4hI15Xh1SNPfRx040Rfx0GaOw==" workbookSaltValue="tgQmEbmtECW8Bqv+SYy4u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D10" i="4"/>
  <c r="P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<sst xmlns="http://schemas.openxmlformats.org/spreadsheetml/2006/main" count="228" uniqueCount="114">
  <si>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</si>
  <si>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</si>
  <si>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</si>
  <si>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</si>
  <si>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</si>
  <si>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</si>
  <si>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</si>
  <si>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</si>
  <si>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</si>
  <si>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</si>
  <si>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</si>
  <si>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</si>
  <si>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</si>
  <si>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</si>
  <si>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</si>
  <si>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</si>
  <si>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</si>
  <si>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</si>
  <si>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</si>
  <si>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</si>
  <si>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</si>
  <si>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</si>
  <si>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</si>
  <si>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</si>
  <si>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</si>
  <si>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</si>
  <si>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</si>
  <si>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</si>
  <si>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</si>
  <si>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</si>
  <si>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</si>
  <si>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</si>
  <si>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</si>
  <si>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</si>
  <si>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</si>
  <si>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</si>
  <si>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</si>
  <si>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</si>
  <si>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</si>
  <si>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</si>
  <si>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</si>
  <si>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</si>
  <si>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</si>
  <si>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</si>
  <si>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</si>
  <si>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</si>
  <si>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</si>
  <si>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</si>
  <si>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</si>
  <si>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</si>
  <si>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</si>
  <si>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</si>
  <si>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</si>
  <si>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</si>
  <si>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</si>
  <si>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</si>
  <si>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</si>
  <si>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</si>
  <si>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</si>
  <si>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</si>
  <si>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</si>
  <si>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</si>
  <si>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</si>
  <si>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</si>
  <si>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</si>
  <si>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</si>
  <si>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</si>
  <si>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</si>
  <si>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</si>
  <si>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</si>
  <si>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</si>
  <si>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</si>
  <si>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</si>
  <si>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</si>
  <si>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</si>
  <si>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</si>
  <si>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</si>
  <si>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</si>
  <si>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</si>
  <si>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</si>
  <si>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</si>
  <si>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</si>
  <si>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</si>
  <si>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</si>
  <si>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</si>
  <si>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</si>
  <si>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</si>
  <si>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</si>
  <si>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</si>
  <si>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</si>
  <si>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</si>
  <si>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</si>
  <si>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</si>
  <si>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</si>
  <si>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</si>
  <si>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</si>
  <si>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</si>
  <si>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</si>
  <si>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</si>
  <si>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</si>
  <si>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</si>
  <si>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</si>
  <si>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</si>
  <si>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</si>
  <si>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</si>
  <si>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</si>
  <si>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</si>
  <si>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</si>
  <si>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</si>
  <si>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</si>
  <si>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</si>
  <si>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漁業集落排水事業は、その立地が過疎化の進む離島という特殊条件から、新規の利用者の増加を見込むことが困難であるうえ、現状の処理区域内人口では経営自体が非常に困難であるといわざるを得ません。
　令和２年度に予定している公営企業会計の一部適用と公共下水道事業との統合を踏まえて、長期的な視点に立つ財政計画のもと、現状の施設の効率化と老朽化対策に取り組みながら、一層の事業運営の効率化に努めてまいります。</t>
    <rPh sb="98" eb="100">
      <t>レイワ</t>
    </rPh>
    <phoneticPr fontId="16"/>
  </si>
  <si>
    <t>③管渠改善率については、平均値を下回っており、管渠の更新投資の必要性がうかがえる状況といえます。しかしながら現在不健全の箇所については、東日本大震災によるものですが、今般被災した管渠の復旧工事を行っており、令和２年度において完了する見込みであるため直近で更新が必要な管渠はありません。令和2年度に予定している公営企業会計の一部適用と共に計画しているストックマネジメント調査と策定を行い、今後効率を重視した施設の管理計画を樹立していきます。</t>
    <rPh sb="54" eb="56">
      <t>ゲンザイ</t>
    </rPh>
    <rPh sb="56" eb="59">
      <t>フケンゼン</t>
    </rPh>
    <rPh sb="60" eb="62">
      <t>カショ</t>
    </rPh>
    <rPh sb="68" eb="74">
      <t>ヒガシニホンダイシンサイ</t>
    </rPh>
    <rPh sb="83" eb="85">
      <t>コンパン</t>
    </rPh>
    <rPh sb="85" eb="87">
      <t>ヒサイ</t>
    </rPh>
    <rPh sb="89" eb="91">
      <t>カンキョ</t>
    </rPh>
    <rPh sb="92" eb="94">
      <t>フッキュウ</t>
    </rPh>
    <rPh sb="94" eb="96">
      <t>コウジ</t>
    </rPh>
    <rPh sb="97" eb="98">
      <t>オコナ</t>
    </rPh>
    <rPh sb="103" eb="105">
      <t>レイワ</t>
    </rPh>
    <rPh sb="106" eb="108">
      <t>ネンド</t>
    </rPh>
    <rPh sb="112" eb="114">
      <t>カンリョウ</t>
    </rPh>
    <rPh sb="116" eb="118">
      <t>ミコ</t>
    </rPh>
    <rPh sb="124" eb="126">
      <t>チョッキン</t>
    </rPh>
    <rPh sb="127" eb="129">
      <t>コウシン</t>
    </rPh>
    <rPh sb="130" eb="132">
      <t>ヒツヨウ</t>
    </rPh>
    <rPh sb="133" eb="135">
      <t>カンキョ</t>
    </rPh>
    <rPh sb="142" eb="144">
      <t>レイワ</t>
    </rPh>
    <rPh sb="168" eb="170">
      <t>ケイカク</t>
    </rPh>
    <rPh sb="184" eb="186">
      <t>チョウサ</t>
    </rPh>
    <rPh sb="187" eb="189">
      <t>サクテイ</t>
    </rPh>
    <rPh sb="190" eb="191">
      <t>オコナ</t>
    </rPh>
    <rPh sb="193" eb="195">
      <t>コンゴ</t>
    </rPh>
    <phoneticPr fontId="16"/>
  </si>
  <si>
    <r>
      <t>①収益的収支比率については、平成29年度は100％であるものの、基本的には100％未満で推移しており、単年度収支で慢性的な赤字状態にあるといえます。この状況は当該施設が過疎化の進む離島に存していることから、利用者の増加が見込めないことに起因しています。
④企業債残高対事業規模比率については、平均値を大きく上回っているものの、減少傾向にあります。平成32年度に計画している公営企業会計の一部適用と公共下水道事業との統合を考慮して今後は起債については慎重に検証すべきであるといえます。
⑤経費回収率については、平均値を下回っており使用料収入についての検証が必要となっているといえます。</t>
    </r>
    <r>
      <rPr>
        <sz val="11"/>
        <rFont val="ＭＳ ゴシック"/>
        <family val="3"/>
        <charset val="128"/>
      </rPr>
      <t>使用料収入においては、設立当初から本土地区と比べ安価に設定されていた経緯があり、下水道事業との経営統合以降、今後整合性を図っていく方向で検討しております。現在は長期シミュレーション等での検証を進めているところです。</t>
    </r>
    <r>
      <rPr>
        <sz val="11"/>
        <color theme="1"/>
        <rFont val="ＭＳ ゴシック"/>
        <family val="3"/>
        <charset val="128"/>
      </rPr>
      <t xml:space="preserve">
⑥汚水処理原価については、平均値を上回っており、類似団体と比較して割高な経費であるといえます。
⑦施設利用率については平均値を上回っており、施設が効率的に運用されているといえます。
⑧水洗化率については概ね平均値を上回っており、震災被害により一時的に利用者が減っていましたが、施設の復旧に伴い回復しました。</t>
    </r>
    <rPh sb="14" eb="16">
      <t>ヘイセイ</t>
    </rPh>
    <rPh sb="18" eb="20">
      <t>ネンド</t>
    </rPh>
    <rPh sb="32" eb="35">
      <t>キホンテキ</t>
    </rPh>
    <rPh sb="291" eb="294">
      <t>シヨウリョウ</t>
    </rPh>
    <rPh sb="294" eb="296">
      <t>シュウニュウ</t>
    </rPh>
    <rPh sb="302" eb="304">
      <t>セツリツ</t>
    </rPh>
    <rPh sb="304" eb="306">
      <t>トウショ</t>
    </rPh>
    <rPh sb="308" eb="310">
      <t>ホンド</t>
    </rPh>
    <rPh sb="310" eb="312">
      <t>チク</t>
    </rPh>
    <rPh sb="313" eb="314">
      <t>クラ</t>
    </rPh>
    <rPh sb="315" eb="317">
      <t>アンカ</t>
    </rPh>
    <rPh sb="318" eb="320">
      <t>セッテイ</t>
    </rPh>
    <rPh sb="325" eb="327">
      <t>ケイイ</t>
    </rPh>
    <rPh sb="331" eb="334">
      <t>ゲスイドウ</t>
    </rPh>
    <rPh sb="334" eb="336">
      <t>ジギョウ</t>
    </rPh>
    <rPh sb="338" eb="340">
      <t>ケイエイ</t>
    </rPh>
    <rPh sb="340" eb="342">
      <t>トウゴウ</t>
    </rPh>
    <rPh sb="342" eb="344">
      <t>イコウ</t>
    </rPh>
    <rPh sb="345" eb="347">
      <t>コンゴ</t>
    </rPh>
    <rPh sb="347" eb="349">
      <t>セイゴウ</t>
    </rPh>
    <rPh sb="349" eb="350">
      <t>セイ</t>
    </rPh>
    <rPh sb="351" eb="352">
      <t>ハカ</t>
    </rPh>
    <rPh sb="356" eb="358">
      <t>ホウコウ</t>
    </rPh>
    <rPh sb="359" eb="361">
      <t>ケントウ</t>
    </rPh>
    <rPh sb="368" eb="370">
      <t>ゲンザイ</t>
    </rPh>
    <rPh sb="371" eb="373">
      <t>チョウキ</t>
    </rPh>
    <rPh sb="381" eb="382">
      <t>ナド</t>
    </rPh>
    <rPh sb="384" eb="386">
      <t>ケンショウ</t>
    </rPh>
    <rPh sb="387" eb="388">
      <t>スス</t>
    </rPh>
    <rPh sb="462" eb="463">
      <t>ウワ</t>
    </rPh>
    <rPh sb="474" eb="475">
      <t>テキ</t>
    </rPh>
    <rPh sb="476" eb="478">
      <t>ウンヨウ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</si>
</sst>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02-4845-870C-B04F4BA0F74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DA02-4845-870C-B04F4BA0F74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formatCode="#,##0.00;&quot;△&quot;#,##0.00;&quot;-&quot;">
                  <c:v>100</c:v>
                </c:pt>
                <c:pt idx="3" formatCode="#,##0.00;&quot;△&quot;#,##0.00;&quot;-&quot;">
                  <c:v>100</c:v>
                </c:pt>
                <c:pt idx="4" formatCode="#,##0.00;&quot;△&quot;#,##0.00;&quot;-&quot;">
                  <c:v>100</c:v>
                </c:pt>
              </c:numCache>
            </c:numRef>
          </c:val>
          <c:extLst>
            <c:ext xmlns:c16="http://schemas.microsoft.com/office/drawing/2014/chart" uri="{C3380CC4-5D6E-409C-BE32-E72D297353CC}">
              <c16:uniqueId val="{00000000-E5DD-42F1-BD81-95854C19022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E5DD-42F1-BD81-95854C19022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81.680000000000007</c:v>
                </c:pt>
                <c:pt idx="1">
                  <c:v>90.8</c:v>
                </c:pt>
                <c:pt idx="2">
                  <c:v>99.39</c:v>
                </c:pt>
                <c:pt idx="3">
                  <c:v>99.38</c:v>
                </c:pt>
                <c:pt idx="4">
                  <c:v>100</c:v>
                </c:pt>
              </c:numCache>
            </c:numRef>
          </c:val>
          <c:extLst>
            <c:ext xmlns:c16="http://schemas.microsoft.com/office/drawing/2014/chart" uri="{C3380CC4-5D6E-409C-BE32-E72D297353CC}">
              <c16:uniqueId val="{00000000-0669-4AAD-84DF-E4D4A7CF1D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0669-4AAD-84DF-E4D4A7CF1D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89.49</c:v>
                </c:pt>
                <c:pt idx="1">
                  <c:v>99.62</c:v>
                </c:pt>
                <c:pt idx="2">
                  <c:v>99.91</c:v>
                </c:pt>
                <c:pt idx="3">
                  <c:v>100</c:v>
                </c:pt>
                <c:pt idx="4">
                  <c:v>100</c:v>
                </c:pt>
              </c:numCache>
            </c:numRef>
          </c:val>
          <c:extLst>
            <c:ext xmlns:c16="http://schemas.microsoft.com/office/drawing/2014/chart" uri="{C3380CC4-5D6E-409C-BE32-E72D297353CC}">
              <c16:uniqueId val="{00000000-9DF1-4993-BC73-C514FB7C02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F1-4993-BC73-C514FB7C02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D6-42FB-9F93-D2889402D1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D6-42FB-9F93-D2889402D1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94-4D9B-BEA4-29FC26FC67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94-4D9B-BEA4-29FC26FC67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C0-4DF5-A0FF-5F86840DA05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C0-4DF5-A0FF-5F86840DA05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90-4ABA-96D1-BF43F798D3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90-4ABA-96D1-BF43F798D3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7983.29</c:v>
                </c:pt>
                <c:pt idx="1">
                  <c:v>6626.15</c:v>
                </c:pt>
                <c:pt idx="2" formatCode="#,##0.00;&quot;△&quot;#,##0.00;&quot;-&quot;">
                  <c:v>4929.3999999999996</c:v>
                </c:pt>
                <c:pt idx="3">
                  <c:v>0</c:v>
                </c:pt>
                <c:pt idx="4" formatCode="#,##0.00;&quot;△&quot;#,##0.00;&quot;-&quot;">
                  <c:v>3587.98</c:v>
                </c:pt>
              </c:numCache>
            </c:numRef>
          </c:val>
          <c:extLst>
            <c:ext xmlns:c16="http://schemas.microsoft.com/office/drawing/2014/chart" uri="{C3380CC4-5D6E-409C-BE32-E72D297353CC}">
              <c16:uniqueId val="{00000000-7148-4E43-9ED4-A2324E8CF5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7148-4E43-9ED4-A2324E8CF5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30.98</c:v>
                </c:pt>
                <c:pt idx="1">
                  <c:v>32.840000000000003</c:v>
                </c:pt>
                <c:pt idx="2">
                  <c:v>36.270000000000003</c:v>
                </c:pt>
                <c:pt idx="3">
                  <c:v>35.47</c:v>
                </c:pt>
                <c:pt idx="4">
                  <c:v>30.42</c:v>
                </c:pt>
              </c:numCache>
            </c:numRef>
          </c:val>
          <c:extLst>
            <c:ext xmlns:c16="http://schemas.microsoft.com/office/drawing/2014/chart" uri="{C3380CC4-5D6E-409C-BE32-E72D297353CC}">
              <c16:uniqueId val="{00000000-1ECE-4290-999D-9A0CB9D236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1ECE-4290-999D-9A0CB9D236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590.07000000000005</c:v>
                </c:pt>
                <c:pt idx="1">
                  <c:v>563.38</c:v>
                </c:pt>
                <c:pt idx="2">
                  <c:v>530.35</c:v>
                </c:pt>
                <c:pt idx="3">
                  <c:v>543.11</c:v>
                </c:pt>
                <c:pt idx="4">
                  <c:v>632.91999999999996</c:v>
                </c:pt>
              </c:numCache>
            </c:numRef>
          </c:val>
          <c:extLst>
            <c:ext xmlns:c16="http://schemas.microsoft.com/office/drawing/2014/chart" uri="{C3380CC4-5D6E-409C-BE32-E72D297353CC}">
              <c16:uniqueId val="{00000000-3D95-49BE-BC5F-8E201CB88A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3D95-49BE-BC5F-8E201CB88A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15" zoomScaleNormal="11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塩竈市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54422</v>
      </c>
      <c r="AM8" s="69"/>
      <c r="AN8" s="69"/>
      <c r="AO8" s="69"/>
      <c r="AP8" s="69"/>
      <c r="AQ8" s="69"/>
      <c r="AR8" s="69"/>
      <c r="AS8" s="69"/>
      <c r="AT8" s="68">
        <f>データ!T6</f>
        <v>17.37</v>
      </c>
      <c r="AU8" s="68"/>
      <c r="AV8" s="68"/>
      <c r="AW8" s="68"/>
      <c r="AX8" s="68"/>
      <c r="AY8" s="68"/>
      <c r="AZ8" s="68"/>
      <c r="BA8" s="68"/>
      <c r="BB8" s="68">
        <f>データ!U6</f>
        <v>3133.1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0.28999999999999998</v>
      </c>
      <c r="Q10" s="68"/>
      <c r="R10" s="68"/>
      <c r="S10" s="68"/>
      <c r="T10" s="68"/>
      <c r="U10" s="68"/>
      <c r="V10" s="68"/>
      <c r="W10" s="68">
        <f>データ!Q6</f>
        <v>12.48</v>
      </c>
      <c r="X10" s="68"/>
      <c r="Y10" s="68"/>
      <c r="Z10" s="68"/>
      <c r="AA10" s="68"/>
      <c r="AB10" s="68"/>
      <c r="AC10" s="68"/>
      <c r="AD10" s="69">
        <f>データ!R6</f>
        <v>3240</v>
      </c>
      <c r="AE10" s="69"/>
      <c r="AF10" s="69"/>
      <c r="AG10" s="69"/>
      <c r="AH10" s="69"/>
      <c r="AI10" s="69"/>
      <c r="AJ10" s="69"/>
      <c r="AK10" s="2"/>
      <c r="AL10" s="69">
        <f>データ!V6</f>
        <v>156</v>
      </c>
      <c r="AM10" s="69"/>
      <c r="AN10" s="69"/>
      <c r="AO10" s="69"/>
      <c r="AP10" s="69"/>
      <c r="AQ10" s="69"/>
      <c r="AR10" s="69"/>
      <c r="AS10" s="69"/>
      <c r="AT10" s="68">
        <f>データ!W6</f>
        <v>0.12</v>
      </c>
      <c r="AU10" s="68"/>
      <c r="AV10" s="68"/>
      <c r="AW10" s="68"/>
      <c r="AX10" s="68"/>
      <c r="AY10" s="68"/>
      <c r="AZ10" s="68"/>
      <c r="BA10" s="68"/>
      <c r="BB10" s="68">
        <f>データ!X6</f>
        <v>1300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43</v>
      </c>
      <c r="N86" s="26" t="s">
        <v>44</v>
      </c>
      <c r="O86" s="26" t="str">
        <f>データ!EO6</f>
        <v>【0.04】</v>
      </c>
    </row>
  </sheetData>
  <sheetProtection algorithmName="SHA-512" hashValue="AB9mxH5/G48nR2E7CRLb8+LGeh5VbBrRo1tvHGp9TsyL5p7BoGUnoe4fFNKJvSQUK6+jaL5Spz9QyAZEdDlGhg==" saltValue="//95TZ5EC1rnqQPjWqHx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42030</v>
      </c>
      <c r="D6" s="33">
        <f t="shared" si="3"/>
        <v>47</v>
      </c>
      <c r="E6" s="33">
        <f t="shared" si="3"/>
        <v>17</v>
      </c>
      <c r="F6" s="33">
        <f t="shared" si="3"/>
        <v>6</v>
      </c>
      <c r="G6" s="33">
        <f t="shared" si="3"/>
        <v>0</v>
      </c>
      <c r="H6" s="33" t="str">
        <f t="shared" si="3"/>
        <v>宮城県　塩竈市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0.28999999999999998</v>
      </c>
      <c r="Q6" s="34">
        <f t="shared" si="3"/>
        <v>12.48</v>
      </c>
      <c r="R6" s="34">
        <f t="shared" si="3"/>
        <v>3240</v>
      </c>
      <c r="S6" s="34">
        <f t="shared" si="3"/>
        <v>54422</v>
      </c>
      <c r="T6" s="34">
        <f t="shared" si="3"/>
        <v>17.37</v>
      </c>
      <c r="U6" s="34">
        <f t="shared" si="3"/>
        <v>3133.1</v>
      </c>
      <c r="V6" s="34">
        <f t="shared" si="3"/>
        <v>156</v>
      </c>
      <c r="W6" s="34">
        <f t="shared" si="3"/>
        <v>0.12</v>
      </c>
      <c r="X6" s="34">
        <f t="shared" si="3"/>
        <v>1300</v>
      </c>
      <c r="Y6" s="35">
        <f>IF(Y7="",NA(),Y7)</f>
        <v>89.49</v>
      </c>
      <c r="Z6" s="35">
        <f t="shared" ref="Z6:AH6" si="4">IF(Z7="",NA(),Z7)</f>
        <v>99.62</v>
      </c>
      <c r="AA6" s="35">
        <f t="shared" si="4"/>
        <v>99.91</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7983.29</v>
      </c>
      <c r="BG6" s="34">
        <f t="shared" ref="BG6:BO6" si="7">IF(BG7="",NA(),BG7)</f>
        <v>6626.15</v>
      </c>
      <c r="BH6" s="35">
        <f t="shared" si="7"/>
        <v>4929.3999999999996</v>
      </c>
      <c r="BI6" s="34">
        <f t="shared" si="7"/>
        <v>0</v>
      </c>
      <c r="BJ6" s="35">
        <f t="shared" si="7"/>
        <v>3587.98</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30.98</v>
      </c>
      <c r="BR6" s="35">
        <f t="shared" ref="BR6:BZ6" si="8">IF(BR7="",NA(),BR7)</f>
        <v>32.840000000000003</v>
      </c>
      <c r="BS6" s="35">
        <f t="shared" si="8"/>
        <v>36.270000000000003</v>
      </c>
      <c r="BT6" s="35">
        <f t="shared" si="8"/>
        <v>35.47</v>
      </c>
      <c r="BU6" s="35">
        <f t="shared" si="8"/>
        <v>30.42</v>
      </c>
      <c r="BV6" s="35">
        <f t="shared" si="8"/>
        <v>43.66</v>
      </c>
      <c r="BW6" s="35">
        <f t="shared" si="8"/>
        <v>43.13</v>
      </c>
      <c r="BX6" s="35">
        <f t="shared" si="8"/>
        <v>46.26</v>
      </c>
      <c r="BY6" s="35">
        <f t="shared" si="8"/>
        <v>45.81</v>
      </c>
      <c r="BZ6" s="35">
        <f t="shared" si="8"/>
        <v>43.43</v>
      </c>
      <c r="CA6" s="34" t="str">
        <f>IF(CA7="","",IF(CA7="-","【-】","【"&amp;SUBSTITUTE(TEXT(CA7,"#,##0.00"),"-","△")&amp;"】"))</f>
        <v>【45.14】</v>
      </c>
      <c r="CB6" s="35">
        <f>IF(CB7="",NA(),CB7)</f>
        <v>590.07000000000005</v>
      </c>
      <c r="CC6" s="35">
        <f t="shared" ref="CC6:CK6" si="9">IF(CC7="",NA(),CC7)</f>
        <v>563.38</v>
      </c>
      <c r="CD6" s="35">
        <f t="shared" si="9"/>
        <v>530.35</v>
      </c>
      <c r="CE6" s="35">
        <f t="shared" si="9"/>
        <v>543.11</v>
      </c>
      <c r="CF6" s="35">
        <f t="shared" si="9"/>
        <v>632.91999999999996</v>
      </c>
      <c r="CG6" s="35">
        <f t="shared" si="9"/>
        <v>382.09</v>
      </c>
      <c r="CH6" s="35">
        <f t="shared" si="9"/>
        <v>392.03</v>
      </c>
      <c r="CI6" s="35">
        <f t="shared" si="9"/>
        <v>376.4</v>
      </c>
      <c r="CJ6" s="35">
        <f t="shared" si="9"/>
        <v>383.92</v>
      </c>
      <c r="CK6" s="35">
        <f t="shared" si="9"/>
        <v>400.44</v>
      </c>
      <c r="CL6" s="34" t="str">
        <f>IF(CL7="","",IF(CL7="-","【-】","【"&amp;SUBSTITUTE(TEXT(CL7,"#,##0.00"),"-","△")&amp;"】"))</f>
        <v>【377.19】</v>
      </c>
      <c r="CM6" s="34">
        <f>IF(CM7="",NA(),CM7)</f>
        <v>0</v>
      </c>
      <c r="CN6" s="34">
        <f t="shared" ref="CN6:CV6" si="10">IF(CN7="",NA(),CN7)</f>
        <v>0</v>
      </c>
      <c r="CO6" s="35">
        <f t="shared" si="10"/>
        <v>100</v>
      </c>
      <c r="CP6" s="35">
        <f t="shared" si="10"/>
        <v>100</v>
      </c>
      <c r="CQ6" s="35">
        <f t="shared" si="10"/>
        <v>100</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81.680000000000007</v>
      </c>
      <c r="CY6" s="35">
        <f t="shared" ref="CY6:DG6" si="11">IF(CY7="",NA(),CY7)</f>
        <v>90.8</v>
      </c>
      <c r="CZ6" s="35">
        <f t="shared" si="11"/>
        <v>99.39</v>
      </c>
      <c r="DA6" s="35">
        <f t="shared" si="11"/>
        <v>99.38</v>
      </c>
      <c r="DB6" s="35">
        <f t="shared" si="11"/>
        <v>100</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42030</v>
      </c>
      <c r="D7" s="37">
        <v>47</v>
      </c>
      <c r="E7" s="37">
        <v>17</v>
      </c>
      <c r="F7" s="37">
        <v>6</v>
      </c>
      <c r="G7" s="37">
        <v>0</v>
      </c>
      <c r="H7" s="37" t="s">
        <v>98</v>
      </c>
      <c r="I7" s="37" t="s">
        <v>99</v>
      </c>
      <c r="J7" s="37" t="s">
        <v>100</v>
      </c>
      <c r="K7" s="37" t="s">
        <v>101</v>
      </c>
      <c r="L7" s="37" t="s">
        <v>102</v>
      </c>
      <c r="M7" s="37" t="s">
        <v>103</v>
      </c>
      <c r="N7" s="38" t="s">
        <v>104</v>
      </c>
      <c r="O7" s="38" t="s">
        <v>105</v>
      </c>
      <c r="P7" s="38">
        <v>0.28999999999999998</v>
      </c>
      <c r="Q7" s="38">
        <v>12.48</v>
      </c>
      <c r="R7" s="38">
        <v>3240</v>
      </c>
      <c r="S7" s="38">
        <v>54422</v>
      </c>
      <c r="T7" s="38">
        <v>17.37</v>
      </c>
      <c r="U7" s="38">
        <v>3133.1</v>
      </c>
      <c r="V7" s="38">
        <v>156</v>
      </c>
      <c r="W7" s="38">
        <v>0.12</v>
      </c>
      <c r="X7" s="38">
        <v>1300</v>
      </c>
      <c r="Y7" s="38">
        <v>89.49</v>
      </c>
      <c r="Z7" s="38">
        <v>99.62</v>
      </c>
      <c r="AA7" s="38">
        <v>99.91</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7983.29</v>
      </c>
      <c r="BG7" s="42">
        <v>6626.15</v>
      </c>
      <c r="BH7" s="38">
        <v>4929.3999999999996</v>
      </c>
      <c r="BI7" s="38">
        <v>0</v>
      </c>
      <c r="BJ7" s="38">
        <v>3587.98</v>
      </c>
      <c r="BK7" s="38">
        <v>830.5</v>
      </c>
      <c r="BL7" s="38">
        <v>1029.24</v>
      </c>
      <c r="BM7" s="38">
        <v>1063.93</v>
      </c>
      <c r="BN7" s="38">
        <v>1060.8599999999999</v>
      </c>
      <c r="BO7" s="38">
        <v>1006.65</v>
      </c>
      <c r="BP7" s="38">
        <v>973.2</v>
      </c>
      <c r="BQ7" s="38">
        <v>30.98</v>
      </c>
      <c r="BR7" s="38">
        <v>32.840000000000003</v>
      </c>
      <c r="BS7" s="38">
        <v>36.270000000000003</v>
      </c>
      <c r="BT7" s="38">
        <v>35.47</v>
      </c>
      <c r="BU7" s="38">
        <v>30.42</v>
      </c>
      <c r="BV7" s="38">
        <v>43.66</v>
      </c>
      <c r="BW7" s="38">
        <v>43.13</v>
      </c>
      <c r="BX7" s="38">
        <v>46.26</v>
      </c>
      <c r="BY7" s="38">
        <v>45.81</v>
      </c>
      <c r="BZ7" s="38">
        <v>43.43</v>
      </c>
      <c r="CA7" s="38">
        <v>45.14</v>
      </c>
      <c r="CB7" s="38">
        <v>590.07000000000005</v>
      </c>
      <c r="CC7" s="38">
        <v>563.38</v>
      </c>
      <c r="CD7" s="38">
        <v>530.35</v>
      </c>
      <c r="CE7" s="38">
        <v>543.11</v>
      </c>
      <c r="CF7" s="38">
        <v>632.91999999999996</v>
      </c>
      <c r="CG7" s="38">
        <v>382.09</v>
      </c>
      <c r="CH7" s="38">
        <v>392.03</v>
      </c>
      <c r="CI7" s="38">
        <v>376.4</v>
      </c>
      <c r="CJ7" s="38">
        <v>383.92</v>
      </c>
      <c r="CK7" s="38">
        <v>400.44</v>
      </c>
      <c r="CL7" s="38">
        <v>377.19</v>
      </c>
      <c r="CM7" s="38">
        <v>0</v>
      </c>
      <c r="CN7" s="38">
        <v>0</v>
      </c>
      <c r="CO7" s="38">
        <v>100</v>
      </c>
      <c r="CP7" s="38">
        <v>100</v>
      </c>
      <c r="CQ7" s="38">
        <v>100</v>
      </c>
      <c r="CR7" s="38">
        <v>39.68</v>
      </c>
      <c r="CS7" s="38">
        <v>35.64</v>
      </c>
      <c r="CT7" s="38">
        <v>33.729999999999997</v>
      </c>
      <c r="CU7" s="38">
        <v>33.21</v>
      </c>
      <c r="CV7" s="38">
        <v>32.229999999999997</v>
      </c>
      <c r="CW7" s="38">
        <v>33.69</v>
      </c>
      <c r="CX7" s="38">
        <v>81.680000000000007</v>
      </c>
      <c r="CY7" s="38">
        <v>90.8</v>
      </c>
      <c r="CZ7" s="38">
        <v>99.39</v>
      </c>
      <c r="DA7" s="38">
        <v>99.38</v>
      </c>
      <c r="DB7" s="38">
        <v>100</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2020-01-30T00:59:26Z</cp:lastPrinted>
  <dcterms:created xsi:type="dcterms:W3CDTF">2019-12-05T05:24:50Z</dcterms:created>
  <dcterms:modified xsi:type="dcterms:W3CDTF">2020-02-17T00:48:30Z</dcterms:modified>
  <cp:category/>
</cp:coreProperties>
</file>