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17\市町村課共通\50財務\02公営企業会計\01_決算状況調査\①全般\H31実施・公営企業決算統計関係\22 経営比較分析表\04 水道・下水道ほか\03 市町村等回答\35 南三陸町★\02 修正\"/>
    </mc:Choice>
  </mc:AlternateContent>
  <workbookProtection workbookAlgorithmName="SHA-512" workbookHashValue="D8uAPwovw2buzHKSJBJQ856AkwraPcP9SmKuiVwNLaEgd9NKJPPVhq9Sm4rVJHNhAh8wVfqTC/duF5F+JhCd6Q==" workbookSaltValue="8PKxK4ZBcexxLgVGUMAcUg==" workbookSpinCount="100000" lockStructure="1"/>
  <bookViews>
    <workbookView xWindow="0" yWindow="0" windowWidth="20490" windowHeight="715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<sst xmlns="http://schemas.openxmlformats.org/spreadsheetml/2006/main" count="228" uniqueCount="114">
  <si>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</si>
  <si>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</si>
  <si>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</si>
  <si>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</si>
  <si>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</si>
  <si>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</si>
  <si>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</si>
  <si>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</si>
  <si>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</si>
  <si>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</si>
  <si>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</si>
  <si>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</si>
  <si>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</si>
  <si>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</si>
  <si>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</si>
  <si>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</si>
  <si>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</si>
  <si>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</si>
  <si>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</si>
  <si>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</si>
  <si>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</si>
  <si>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</si>
  <si>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</si>
  <si>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</si>
  <si>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</si>
  <si>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</si>
  <si>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</si>
  <si>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</si>
  <si>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</si>
  <si>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</si>
  <si>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</si>
  <si>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</si>
  <si>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</si>
  <si>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</si>
  <si>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</si>
  <si>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</si>
  <si>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</si>
  <si>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</si>
  <si>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</si>
  <si>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</si>
  <si>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</si>
  <si>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</si>
  <si>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</si>
  <si>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</si>
  <si>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</si>
  <si>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</si>
  <si>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</si>
  <si>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</si>
  <si>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</si>
  <si>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</si>
  <si>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</si>
  <si>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</si>
  <si>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</si>
  <si>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</si>
  <si>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</si>
  <si>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</si>
  <si>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</si>
  <si>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</si>
  <si>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</si>
  <si>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</si>
  <si>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</si>
  <si>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</si>
  <si>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</si>
  <si>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</si>
  <si>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</si>
  <si>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</si>
  <si>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</si>
  <si>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</si>
  <si>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</si>
  <si>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</si>
  <si>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</si>
  <si>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</si>
  <si>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</si>
  <si>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</si>
  <si>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</si>
  <si>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</si>
  <si>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</si>
  <si>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</si>
  <si>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</si>
  <si>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</si>
  <si>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</si>
  <si>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</si>
  <si>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</si>
  <si>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</si>
  <si>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</si>
  <si>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</si>
  <si>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</si>
  <si>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</si>
  <si>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</si>
  <si>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</si>
  <si>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</si>
  <si>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</si>
  <si>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</si>
  <si>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</si>
  <si>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</si>
  <si>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</si>
  <si>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</si>
  <si>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</si>
  <si>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南三陸町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</si>
  <si>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</si>
  <si>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</si>
  <si>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</si>
  <si>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</si>
  <si>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</si>
  <si>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</si>
  <si>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</si>
  <si>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</si>
  <si>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</si>
  <si>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</si>
  <si>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</si>
  <si>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</si>
  <si>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平成30年度にストックマネジメント計画を見直し、処理場の修繕、更新を計画的に機械等の修繕、更新を図る。
　管渠については、復旧復興事業で一部が新しくなっており、その他のものは法定耐用年数に達しておらず、不具合等も生じていないことから、引き続き適切な維持管理に努める。</t>
    <rPh sb="18" eb="20">
      <t>ケイカク</t>
    </rPh>
    <rPh sb="21" eb="23">
      <t>ミナオ</t>
    </rPh>
    <rPh sb="35" eb="38">
      <t>ケイカクテキ</t>
    </rPh>
    <rPh sb="39" eb="42">
      <t>キカイトウ</t>
    </rPh>
    <rPh sb="43" eb="45">
      <t>シュウゼン</t>
    </rPh>
    <rPh sb="46" eb="48">
      <t>コウシン</t>
    </rPh>
    <rPh sb="49" eb="50">
      <t>ハカ</t>
    </rPh>
    <rPh sb="69" eb="71">
      <t>イチブ</t>
    </rPh>
    <rPh sb="72" eb="73">
      <t>アタラ</t>
    </rPh>
    <phoneticPr fontId="15"/>
  </si>
  <si>
    <t>　復興事業及び住宅再建の完了により、有収水量や人口は回復傾向にあるものの、町全体の人口は減少傾向にあり、引き続き経費削減等の経営努力を進める。平成29年度に下水道全体計画の見直しを実施し区域の変更を実施しており、平成３０年度に事業計画の変更を行った。今後も有収水量や人口の変化等の動向を見極めながら経営状況を把握し、健全で効率の良い経営を図る必要がある。</t>
    <rPh sb="12" eb="14">
      <t>カンリョウ</t>
    </rPh>
    <rPh sb="37" eb="38">
      <t>マチ</t>
    </rPh>
    <rPh sb="38" eb="40">
      <t>ゼンタイ</t>
    </rPh>
    <rPh sb="41" eb="43">
      <t>ジンコウ</t>
    </rPh>
    <rPh sb="44" eb="46">
      <t>ゲンショウ</t>
    </rPh>
    <rPh sb="46" eb="48">
      <t>ケイコウ</t>
    </rPh>
    <rPh sb="71" eb="73">
      <t>ヘイセイ</t>
    </rPh>
    <rPh sb="75" eb="77">
      <t>ネンド</t>
    </rPh>
    <rPh sb="78" eb="80">
      <t>ゲスイ</t>
    </rPh>
    <rPh sb="80" eb="81">
      <t>ドウ</t>
    </rPh>
    <rPh sb="81" eb="83">
      <t>ゼンタイ</t>
    </rPh>
    <rPh sb="83" eb="85">
      <t>ケイカク</t>
    </rPh>
    <rPh sb="86" eb="88">
      <t>ミナオ</t>
    </rPh>
    <rPh sb="90" eb="92">
      <t>ジッシ</t>
    </rPh>
    <rPh sb="93" eb="95">
      <t>クイキ</t>
    </rPh>
    <rPh sb="96" eb="98">
      <t>ヘンコウ</t>
    </rPh>
    <rPh sb="99" eb="101">
      <t>ジッシ</t>
    </rPh>
    <rPh sb="106" eb="108">
      <t>ヘイセイ</t>
    </rPh>
    <rPh sb="110" eb="112">
      <t>ネンド</t>
    </rPh>
    <rPh sb="113" eb="115">
      <t>ジギョウ</t>
    </rPh>
    <rPh sb="115" eb="117">
      <t>ケイカク</t>
    </rPh>
    <rPh sb="118" eb="120">
      <t>ヘンコウ</t>
    </rPh>
    <rPh sb="121" eb="122">
      <t>オコナ</t>
    </rPh>
    <rPh sb="125" eb="127">
      <t>コンゴ</t>
    </rPh>
    <rPh sb="128" eb="129">
      <t>ユウ</t>
    </rPh>
    <phoneticPr fontId="15"/>
  </si>
  <si>
    <t>①　収益的収支比率は、工事設計委託費繰越の関係
　で100％に達していない。
④　企業債残高対事業規模比率は、経費節減に努め
　ているものの、受益戸数が少ないことから、一般
　会計からの繰入に頼らざるを得ない状況である。
⑤、⑥　今年度は、嫌気槽の清掃を実施したため経　
　費が増大し、前年より数値が悪化した。今後も経
　費節減に努める。
⑦　復興事業による住宅再建等が進み数値が落ち着
　いた。節水型機器の導入等により有収水量の増加　
　ははあまり見込めないことから、未接続世帯の接
　続促進を図っていく。
⑧　については、住宅再建等が進み数値は伸びてい
　る。今後も、住宅再建の動向を注視し、経営の健
　全化を図る必要がある。</t>
    <rPh sb="11" eb="13">
      <t>コウジ</t>
    </rPh>
    <rPh sb="13" eb="15">
      <t>セッケイ</t>
    </rPh>
    <rPh sb="15" eb="17">
      <t>イタク</t>
    </rPh>
    <rPh sb="17" eb="18">
      <t>ヒ</t>
    </rPh>
    <rPh sb="55" eb="57">
      <t>ケイヒ</t>
    </rPh>
    <rPh sb="57" eb="59">
      <t>セツゲン</t>
    </rPh>
    <rPh sb="60" eb="61">
      <t>ツト</t>
    </rPh>
    <rPh sb="71" eb="73">
      <t>ジュエキ</t>
    </rPh>
    <rPh sb="73" eb="75">
      <t>コスウ</t>
    </rPh>
    <rPh sb="76" eb="77">
      <t>スク</t>
    </rPh>
    <rPh sb="115" eb="118">
      <t>コンネンド</t>
    </rPh>
    <rPh sb="120" eb="122">
      <t>ケンキ</t>
    </rPh>
    <rPh sb="122" eb="123">
      <t>ソウ</t>
    </rPh>
    <rPh sb="124" eb="126">
      <t>セイソウ</t>
    </rPh>
    <rPh sb="127" eb="129">
      <t>ジッシ</t>
    </rPh>
    <rPh sb="139" eb="141">
      <t>ゾウダイ</t>
    </rPh>
    <rPh sb="143" eb="145">
      <t>ゼンネン</t>
    </rPh>
    <rPh sb="147" eb="149">
      <t>スウチ</t>
    </rPh>
    <rPh sb="150" eb="152">
      <t>アッカ</t>
    </rPh>
    <rPh sb="155" eb="157">
      <t>コンゴ</t>
    </rPh>
    <rPh sb="162" eb="164">
      <t>セツゲン</t>
    </rPh>
    <rPh sb="165" eb="166">
      <t>ツト</t>
    </rPh>
    <rPh sb="172" eb="174">
      <t>フッコウ</t>
    </rPh>
    <rPh sb="174" eb="176">
      <t>ジギョウ</t>
    </rPh>
    <rPh sb="179" eb="181">
      <t>ジュウタク</t>
    </rPh>
    <rPh sb="185" eb="186">
      <t>スス</t>
    </rPh>
    <rPh sb="187" eb="189">
      <t>スウチ</t>
    </rPh>
    <rPh sb="190" eb="191">
      <t>オ</t>
    </rPh>
    <rPh sb="192" eb="193">
      <t>ツ</t>
    </rPh>
    <rPh sb="198" eb="200">
      <t>セッスイ</t>
    </rPh>
    <rPh sb="200" eb="201">
      <t>カタ</t>
    </rPh>
    <rPh sb="201" eb="203">
      <t>キキ</t>
    </rPh>
    <rPh sb="204" eb="206">
      <t>ドウニュウ</t>
    </rPh>
    <rPh sb="206" eb="207">
      <t>トウ</t>
    </rPh>
    <rPh sb="215" eb="217">
      <t>ゾウカ</t>
    </rPh>
    <rPh sb="225" eb="227">
      <t>ミコ</t>
    </rPh>
    <rPh sb="235" eb="238">
      <t>ミセツゾク</t>
    </rPh>
    <rPh sb="238" eb="240">
      <t>セタイ</t>
    </rPh>
    <rPh sb="248" eb="249">
      <t>ハカ</t>
    </rPh>
    <rPh sb="269" eb="270">
      <t>スス</t>
    </rPh>
    <rPh sb="271" eb="273">
      <t>スウチ</t>
    </rPh>
    <rPh sb="274" eb="275">
      <t>ノ</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</si>
</sst>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
                  <c:v>0</c:v>
                </c:pt>
                <c:pt idx="1">
                  <c:v>31.25</c:v>
                </c:pt>
                <c:pt idx="2">
                  <c:v>11.25</c:v>
                </c:pt>
                <c:pt idx="3">
                  <c:v>1.83</c:v>
                </c:pt>
                <c:pt idx="4" formatCode="#,##0.00;&quot;△&quot;#,##0.00">
                  <c:v>0</c:v>
                </c:pt>
              </c:numCache>
            </c:numRef>
          </c:val>
          <c:extLst>
            <c:ext xmlns:c16="http://schemas.microsoft.com/office/drawing/2014/chart" uri="{C3380CC4-5D6E-409C-BE32-E72D297353CC}">
              <c16:uniqueId val="{00000000-A1BB-422E-9A39-AA93FA9F5EE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0.26</c:v>
                </c:pt>
                <c:pt idx="2">
                  <c:v>0.09</c:v>
                </c:pt>
                <c:pt idx="3">
                  <c:v>0.09</c:v>
                </c:pt>
                <c:pt idx="4">
                  <c:v>0.13</c:v>
                </c:pt>
              </c:numCache>
            </c:numRef>
          </c:val>
          <c:smooth val="0"/>
          <c:extLst>
            <c:ext xmlns:c16="http://schemas.microsoft.com/office/drawing/2014/chart" uri="{C3380CC4-5D6E-409C-BE32-E72D297353CC}">
              <c16:uniqueId val="{00000001-A1BB-422E-9A39-AA93FA9F5EE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30.96</c:v>
                </c:pt>
                <c:pt idx="1">
                  <c:v>36.44</c:v>
                </c:pt>
                <c:pt idx="2">
                  <c:v>46.3</c:v>
                </c:pt>
                <c:pt idx="3">
                  <c:v>54.52</c:v>
                </c:pt>
                <c:pt idx="4">
                  <c:v>52.05</c:v>
                </c:pt>
              </c:numCache>
            </c:numRef>
          </c:val>
          <c:extLst>
            <c:ext xmlns:c16="http://schemas.microsoft.com/office/drawing/2014/chart" uri="{C3380CC4-5D6E-409C-BE32-E72D297353CC}">
              <c16:uniqueId val="{00000000-1CBD-4FB7-9D96-F2A3E631A51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34.74</c:v>
                </c:pt>
                <c:pt idx="1">
                  <c:v>36.65</c:v>
                </c:pt>
                <c:pt idx="2">
                  <c:v>42.9</c:v>
                </c:pt>
                <c:pt idx="3">
                  <c:v>43.36</c:v>
                </c:pt>
                <c:pt idx="4">
                  <c:v>42.56</c:v>
                </c:pt>
              </c:numCache>
            </c:numRef>
          </c:val>
          <c:smooth val="0"/>
          <c:extLst>
            <c:ext xmlns:c16="http://schemas.microsoft.com/office/drawing/2014/chart" uri="{C3380CC4-5D6E-409C-BE32-E72D297353CC}">
              <c16:uniqueId val="{00000001-1CBD-4FB7-9D96-F2A3E631A51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29.28</c:v>
                </c:pt>
                <c:pt idx="1">
                  <c:v>31.03</c:v>
                </c:pt>
                <c:pt idx="2">
                  <c:v>36.729999999999997</c:v>
                </c:pt>
                <c:pt idx="3">
                  <c:v>62.27</c:v>
                </c:pt>
                <c:pt idx="4">
                  <c:v>87.45</c:v>
                </c:pt>
              </c:numCache>
            </c:numRef>
          </c:val>
          <c:extLst>
            <c:ext xmlns:c16="http://schemas.microsoft.com/office/drawing/2014/chart" uri="{C3380CC4-5D6E-409C-BE32-E72D297353CC}">
              <c16:uniqueId val="{00000000-DBF0-478C-9A27-2A58C139C89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70.14</c:v>
                </c:pt>
                <c:pt idx="1">
                  <c:v>68.83</c:v>
                </c:pt>
                <c:pt idx="2">
                  <c:v>83.5</c:v>
                </c:pt>
                <c:pt idx="3">
                  <c:v>83.06</c:v>
                </c:pt>
                <c:pt idx="4">
                  <c:v>83.32</c:v>
                </c:pt>
              </c:numCache>
            </c:numRef>
          </c:val>
          <c:smooth val="0"/>
          <c:extLst>
            <c:ext xmlns:c16="http://schemas.microsoft.com/office/drawing/2014/chart" uri="{C3380CC4-5D6E-409C-BE32-E72D297353CC}">
              <c16:uniqueId val="{00000001-DBF0-478C-9A27-2A58C139C89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121.35</c:v>
                </c:pt>
                <c:pt idx="1">
                  <c:v>101.17</c:v>
                </c:pt>
                <c:pt idx="2">
                  <c:v>78.75</c:v>
                </c:pt>
                <c:pt idx="3">
                  <c:v>106.63</c:v>
                </c:pt>
                <c:pt idx="4">
                  <c:v>99.45</c:v>
                </c:pt>
              </c:numCache>
            </c:numRef>
          </c:val>
          <c:extLst>
            <c:ext xmlns:c16="http://schemas.microsoft.com/office/drawing/2014/chart" uri="{C3380CC4-5D6E-409C-BE32-E72D297353CC}">
              <c16:uniqueId val="{00000000-D8F2-4EA4-B86C-0A1DACC8379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8F2-4EA4-B86C-0A1DACC8379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C6B-4476-BDC0-FD53C5C5288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6B-4476-BDC0-FD53C5C5288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E7B-4372-9B73-59BB005204F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7B-4372-9B73-59BB005204F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7F4-4250-8B52-A0CA62229A1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F4-4250-8B52-A0CA62229A1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BFB-4B5C-A245-77B7C043E7F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FB-4B5C-A245-77B7C043E7F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E09-4FAE-A62A-F34AD9E06F8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1671.86</c:v>
                </c:pt>
                <c:pt idx="1">
                  <c:v>1673.47</c:v>
                </c:pt>
                <c:pt idx="2">
                  <c:v>1298.9100000000001</c:v>
                </c:pt>
                <c:pt idx="3">
                  <c:v>1243.71</c:v>
                </c:pt>
                <c:pt idx="4">
                  <c:v>1194.1500000000001</c:v>
                </c:pt>
              </c:numCache>
            </c:numRef>
          </c:val>
          <c:smooth val="0"/>
          <c:extLst>
            <c:ext xmlns:c16="http://schemas.microsoft.com/office/drawing/2014/chart" uri="{C3380CC4-5D6E-409C-BE32-E72D297353CC}">
              <c16:uniqueId val="{00000001-EE09-4FAE-A62A-F34AD9E06F8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10.64</c:v>
                </c:pt>
                <c:pt idx="1">
                  <c:v>29.41</c:v>
                </c:pt>
                <c:pt idx="2">
                  <c:v>34.36</c:v>
                </c:pt>
                <c:pt idx="3">
                  <c:v>42.87</c:v>
                </c:pt>
                <c:pt idx="4">
                  <c:v>29.16</c:v>
                </c:pt>
              </c:numCache>
            </c:numRef>
          </c:val>
          <c:extLst>
            <c:ext xmlns:c16="http://schemas.microsoft.com/office/drawing/2014/chart" uri="{C3380CC4-5D6E-409C-BE32-E72D297353CC}">
              <c16:uniqueId val="{00000000-320D-4055-A27A-F93960F6DE2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50.54</c:v>
                </c:pt>
                <c:pt idx="1">
                  <c:v>49.22</c:v>
                </c:pt>
                <c:pt idx="2">
                  <c:v>69.87</c:v>
                </c:pt>
                <c:pt idx="3">
                  <c:v>74.3</c:v>
                </c:pt>
                <c:pt idx="4">
                  <c:v>72.260000000000005</c:v>
                </c:pt>
              </c:numCache>
            </c:numRef>
          </c:val>
          <c:smooth val="0"/>
          <c:extLst>
            <c:ext xmlns:c16="http://schemas.microsoft.com/office/drawing/2014/chart" uri="{C3380CC4-5D6E-409C-BE32-E72D297353CC}">
              <c16:uniqueId val="{00000001-320D-4055-A27A-F93960F6DE2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2200.33</c:v>
                </c:pt>
                <c:pt idx="1">
                  <c:v>843.31</c:v>
                </c:pt>
                <c:pt idx="2">
                  <c:v>698.68</c:v>
                </c:pt>
                <c:pt idx="3">
                  <c:v>550.91999999999996</c:v>
                </c:pt>
                <c:pt idx="4">
                  <c:v>810.62</c:v>
                </c:pt>
              </c:numCache>
            </c:numRef>
          </c:val>
          <c:extLst>
            <c:ext xmlns:c16="http://schemas.microsoft.com/office/drawing/2014/chart" uri="{C3380CC4-5D6E-409C-BE32-E72D297353CC}">
              <c16:uniqueId val="{00000000-06FD-43A4-A31F-0D318EE1F7F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320.36</c:v>
                </c:pt>
                <c:pt idx="1">
                  <c:v>332.02</c:v>
                </c:pt>
                <c:pt idx="2">
                  <c:v>234.96</c:v>
                </c:pt>
                <c:pt idx="3">
                  <c:v>221.81</c:v>
                </c:pt>
                <c:pt idx="4">
                  <c:v>230.02</c:v>
                </c:pt>
              </c:numCache>
            </c:numRef>
          </c:val>
          <c:smooth val="0"/>
          <c:extLst>
            <c:ext xmlns:c16="http://schemas.microsoft.com/office/drawing/2014/chart" uri="{C3380CC4-5D6E-409C-BE32-E72D297353CC}">
              <c16:uniqueId val="{00000001-06FD-43A4-A31F-0D318EE1F7F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5" sqref="B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宮城県　南三陸町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12987</v>
      </c>
      <c r="AM8" s="50"/>
      <c r="AN8" s="50"/>
      <c r="AO8" s="50"/>
      <c r="AP8" s="50"/>
      <c r="AQ8" s="50"/>
      <c r="AR8" s="50"/>
      <c r="AS8" s="50"/>
      <c r="AT8" s="45">
        <f>データ!T6</f>
        <v>163.4</v>
      </c>
      <c r="AU8" s="45"/>
      <c r="AV8" s="45"/>
      <c r="AW8" s="45"/>
      <c r="AX8" s="45"/>
      <c r="AY8" s="45"/>
      <c r="AZ8" s="45"/>
      <c r="BA8" s="45"/>
      <c r="BB8" s="45">
        <f>データ!U6</f>
        <v>79.48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5.77</v>
      </c>
      <c r="Q10" s="45"/>
      <c r="R10" s="45"/>
      <c r="S10" s="45"/>
      <c r="T10" s="45"/>
      <c r="U10" s="45"/>
      <c r="V10" s="45"/>
      <c r="W10" s="45">
        <f>データ!Q6</f>
        <v>93</v>
      </c>
      <c r="X10" s="45"/>
      <c r="Y10" s="45"/>
      <c r="Z10" s="45"/>
      <c r="AA10" s="45"/>
      <c r="AB10" s="45"/>
      <c r="AC10" s="45"/>
      <c r="AD10" s="50">
        <f>データ!R6</f>
        <v>4104</v>
      </c>
      <c r="AE10" s="50"/>
      <c r="AF10" s="50"/>
      <c r="AG10" s="50"/>
      <c r="AH10" s="50"/>
      <c r="AI10" s="50"/>
      <c r="AJ10" s="50"/>
      <c r="AK10" s="2"/>
      <c r="AL10" s="50">
        <f>データ!V6</f>
        <v>741</v>
      </c>
      <c r="AM10" s="50"/>
      <c r="AN10" s="50"/>
      <c r="AO10" s="50"/>
      <c r="AP10" s="50"/>
      <c r="AQ10" s="50"/>
      <c r="AR10" s="50"/>
      <c r="AS10" s="50"/>
      <c r="AT10" s="45">
        <f>データ!W6</f>
        <v>0.43</v>
      </c>
      <c r="AU10" s="45"/>
      <c r="AV10" s="45"/>
      <c r="AW10" s="45"/>
      <c r="AX10" s="45"/>
      <c r="AY10" s="45"/>
      <c r="AZ10" s="45"/>
      <c r="BA10" s="45"/>
      <c r="BB10" s="45">
        <f>データ!X6</f>
        <v>1723.26</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44</v>
      </c>
      <c r="N86" s="26" t="s">
        <v>43</v>
      </c>
      <c r="O86" s="26" t="str">
        <f>データ!EO6</f>
        <v>【0.12】</v>
      </c>
    </row>
  </sheetData>
  <sheetProtection algorithmName="SHA-512" hashValue="PE7RqZx4g8K7aDR6oO3zQ/blgpwOSZlqImJwpwHeyLJXaN3zy5TbdSnfz+cEJbiGd/8bX+gfQV/HY7hz6l/L2g==" saltValue="nqIHNbZQMPRPhfsM2Oj0H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46060</v>
      </c>
      <c r="D6" s="33">
        <f t="shared" si="3"/>
        <v>47</v>
      </c>
      <c r="E6" s="33">
        <f t="shared" si="3"/>
        <v>17</v>
      </c>
      <c r="F6" s="33">
        <f t="shared" si="3"/>
        <v>4</v>
      </c>
      <c r="G6" s="33">
        <f t="shared" si="3"/>
        <v>0</v>
      </c>
      <c r="H6" s="33" t="str">
        <f t="shared" si="3"/>
        <v>宮城県　南三陸町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5.77</v>
      </c>
      <c r="Q6" s="34">
        <f t="shared" si="3"/>
        <v>93</v>
      </c>
      <c r="R6" s="34">
        <f t="shared" si="3"/>
        <v>4104</v>
      </c>
      <c r="S6" s="34">
        <f t="shared" si="3"/>
        <v>12987</v>
      </c>
      <c r="T6" s="34">
        <f t="shared" si="3"/>
        <v>163.4</v>
      </c>
      <c r="U6" s="34">
        <f t="shared" si="3"/>
        <v>79.48</v>
      </c>
      <c r="V6" s="34">
        <f t="shared" si="3"/>
        <v>741</v>
      </c>
      <c r="W6" s="34">
        <f t="shared" si="3"/>
        <v>0.43</v>
      </c>
      <c r="X6" s="34">
        <f t="shared" si="3"/>
        <v>1723.26</v>
      </c>
      <c r="Y6" s="35">
        <f>IF(Y7="",NA(),Y7)</f>
        <v>121.35</v>
      </c>
      <c r="Z6" s="35">
        <f t="shared" ref="Z6:AH6" si="4">IF(Z7="",NA(),Z7)</f>
        <v>101.17</v>
      </c>
      <c r="AA6" s="35">
        <f t="shared" si="4"/>
        <v>78.75</v>
      </c>
      <c r="AB6" s="35">
        <f t="shared" si="4"/>
        <v>106.63</v>
      </c>
      <c r="AC6" s="35">
        <f t="shared" si="4"/>
        <v>99.45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1671.86</v>
      </c>
      <c r="BL6" s="35">
        <f t="shared" si="7"/>
        <v>1673.47</v>
      </c>
      <c r="BM6" s="35">
        <f t="shared" si="7"/>
        <v>1298.9100000000001</v>
      </c>
      <c r="BN6" s="35">
        <f t="shared" si="7"/>
        <v>1243.71</v>
      </c>
      <c r="BO6" s="35">
        <f t="shared" si="7"/>
        <v>1194.1500000000001</v>
      </c>
      <c r="BP6" s="34" t="str">
        <f>IF(BP7="","",IF(BP7="-","【-】","【"&amp;SUBSTITUTE(TEXT(BP7,"#,##0.00"),"-","△")&amp;"】"))</f>
        <v>【1,209.40】</v>
      </c>
      <c r="BQ6" s="35">
        <f>IF(BQ7="",NA(),BQ7)</f>
        <v>10.64</v>
      </c>
      <c r="BR6" s="35">
        <f t="shared" ref="BR6:BZ6" si="8">IF(BR7="",NA(),BR7)</f>
        <v>29.41</v>
      </c>
      <c r="BS6" s="35">
        <f t="shared" si="8"/>
        <v>34.36</v>
      </c>
      <c r="BT6" s="35">
        <f t="shared" si="8"/>
        <v>42.87</v>
      </c>
      <c r="BU6" s="35">
        <f t="shared" si="8"/>
        <v>29.16</v>
      </c>
      <c r="BV6" s="35">
        <f t="shared" si="8"/>
        <v>50.54</v>
      </c>
      <c r="BW6" s="35">
        <f t="shared" si="8"/>
        <v>49.22</v>
      </c>
      <c r="BX6" s="35">
        <f t="shared" si="8"/>
        <v>69.87</v>
      </c>
      <c r="BY6" s="35">
        <f t="shared" si="8"/>
        <v>74.3</v>
      </c>
      <c r="BZ6" s="35">
        <f t="shared" si="8"/>
        <v>72.260000000000005</v>
      </c>
      <c r="CA6" s="34" t="str">
        <f>IF(CA7="","",IF(CA7="-","【-】","【"&amp;SUBSTITUTE(TEXT(CA7,"#,##0.00"),"-","△")&amp;"】"))</f>
        <v>【74.48】</v>
      </c>
      <c r="CB6" s="35">
        <f>IF(CB7="",NA(),CB7)</f>
        <v>2200.33</v>
      </c>
      <c r="CC6" s="35">
        <f t="shared" ref="CC6:CK6" si="9">IF(CC7="",NA(),CC7)</f>
        <v>843.31</v>
      </c>
      <c r="CD6" s="35">
        <f t="shared" si="9"/>
        <v>698.68</v>
      </c>
      <c r="CE6" s="35">
        <f t="shared" si="9"/>
        <v>550.91999999999996</v>
      </c>
      <c r="CF6" s="35">
        <f t="shared" si="9"/>
        <v>810.62</v>
      </c>
      <c r="CG6" s="35">
        <f t="shared" si="9"/>
        <v>320.36</v>
      </c>
      <c r="CH6" s="35">
        <f t="shared" si="9"/>
        <v>332.02</v>
      </c>
      <c r="CI6" s="35">
        <f t="shared" si="9"/>
        <v>234.96</v>
      </c>
      <c r="CJ6" s="35">
        <f t="shared" si="9"/>
        <v>221.81</v>
      </c>
      <c r="CK6" s="35">
        <f t="shared" si="9"/>
        <v>230.02</v>
      </c>
      <c r="CL6" s="34" t="str">
        <f>IF(CL7="","",IF(CL7="-","【-】","【"&amp;SUBSTITUTE(TEXT(CL7,"#,##0.00"),"-","△")&amp;"】"))</f>
        <v>【219.46】</v>
      </c>
      <c r="CM6" s="35">
        <f>IF(CM7="",NA(),CM7)</f>
        <v>30.96</v>
      </c>
      <c r="CN6" s="35">
        <f t="shared" ref="CN6:CV6" si="10">IF(CN7="",NA(),CN7)</f>
        <v>36.44</v>
      </c>
      <c r="CO6" s="35">
        <f t="shared" si="10"/>
        <v>46.3</v>
      </c>
      <c r="CP6" s="35">
        <f t="shared" si="10"/>
        <v>54.52</v>
      </c>
      <c r="CQ6" s="35">
        <f t="shared" si="10"/>
        <v>52.05</v>
      </c>
      <c r="CR6" s="35">
        <f t="shared" si="10"/>
        <v>34.74</v>
      </c>
      <c r="CS6" s="35">
        <f t="shared" si="10"/>
        <v>36.65</v>
      </c>
      <c r="CT6" s="35">
        <f t="shared" si="10"/>
        <v>42.9</v>
      </c>
      <c r="CU6" s="35">
        <f t="shared" si="10"/>
        <v>43.36</v>
      </c>
      <c r="CV6" s="35">
        <f t="shared" si="10"/>
        <v>42.56</v>
      </c>
      <c r="CW6" s="34" t="str">
        <f>IF(CW7="","",IF(CW7="-","【-】","【"&amp;SUBSTITUTE(TEXT(CW7,"#,##0.00"),"-","△")&amp;"】"))</f>
        <v>【42.82】</v>
      </c>
      <c r="CX6" s="35">
        <f>IF(CX7="",NA(),CX7)</f>
        <v>29.28</v>
      </c>
      <c r="CY6" s="35">
        <f t="shared" ref="CY6:DG6" si="11">IF(CY7="",NA(),CY7)</f>
        <v>31.03</v>
      </c>
      <c r="CZ6" s="35">
        <f t="shared" si="11"/>
        <v>36.729999999999997</v>
      </c>
      <c r="DA6" s="35">
        <f t="shared" si="11"/>
        <v>62.27</v>
      </c>
      <c r="DB6" s="35">
        <f t="shared" si="11"/>
        <v>87.45</v>
      </c>
      <c r="DC6" s="35">
        <f t="shared" si="11"/>
        <v>70.14</v>
      </c>
      <c r="DD6" s="35">
        <f t="shared" si="11"/>
        <v>68.83</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31.25</v>
      </c>
      <c r="EG6" s="35">
        <f t="shared" si="14"/>
        <v>11.25</v>
      </c>
      <c r="EH6" s="35">
        <f t="shared" si="14"/>
        <v>1.83</v>
      </c>
      <c r="EI6" s="34">
        <f t="shared" si="14"/>
        <v>0</v>
      </c>
      <c r="EJ6" s="35">
        <f t="shared" si="14"/>
        <v>0.08</v>
      </c>
      <c r="EK6" s="35">
        <f t="shared" si="14"/>
        <v>0.26</v>
      </c>
      <c r="EL6" s="35">
        <f t="shared" si="14"/>
        <v>0.09</v>
      </c>
      <c r="EM6" s="35">
        <f t="shared" si="14"/>
        <v>0.09</v>
      </c>
      <c r="EN6" s="35">
        <f t="shared" si="14"/>
        <v>0.13</v>
      </c>
      <c r="EO6" s="34" t="str">
        <f>IF(EO7="","",IF(EO7="-","【-】","【"&amp;SUBSTITUTE(TEXT(EO7,"#,##0.00"),"-","△")&amp;"】"))</f>
        <v>【0.12】</v>
      </c>
    </row>
    <row r="7" spans="1:145" s="36" customFormat="1" x14ac:dyDescent="0.15">
      <c r="A7" s="28"/>
      <c r="B7" s="37">
        <v>2018</v>
      </c>
      <c r="C7" s="37">
        <v>46060</v>
      </c>
      <c r="D7" s="37">
        <v>47</v>
      </c>
      <c r="E7" s="37">
        <v>17</v>
      </c>
      <c r="F7" s="37">
        <v>4</v>
      </c>
      <c r="G7" s="37">
        <v>0</v>
      </c>
      <c r="H7" s="37" t="s">
        <v>98</v>
      </c>
      <c r="I7" s="37" t="s">
        <v>99</v>
      </c>
      <c r="J7" s="37" t="s">
        <v>100</v>
      </c>
      <c r="K7" s="37" t="s">
        <v>101</v>
      </c>
      <c r="L7" s="37" t="s">
        <v>102</v>
      </c>
      <c r="M7" s="37" t="s">
        <v>103</v>
      </c>
      <c r="N7" s="38" t="s">
        <v>104</v>
      </c>
      <c r="O7" s="38" t="s">
        <v>105</v>
      </c>
      <c r="P7" s="38">
        <v>5.77</v>
      </c>
      <c r="Q7" s="38">
        <v>93</v>
      </c>
      <c r="R7" s="38">
        <v>4104</v>
      </c>
      <c r="S7" s="38">
        <v>12987</v>
      </c>
      <c r="T7" s="38">
        <v>163.4</v>
      </c>
      <c r="U7" s="38">
        <v>79.48</v>
      </c>
      <c r="V7" s="38">
        <v>741</v>
      </c>
      <c r="W7" s="38">
        <v>0.43</v>
      </c>
      <c r="X7" s="38">
        <v>1723.26</v>
      </c>
      <c r="Y7" s="38">
        <v>121.35</v>
      </c>
      <c r="Z7" s="38">
        <v>101.17</v>
      </c>
      <c r="AA7" s="38">
        <v>78.75</v>
      </c>
      <c r="AB7" s="38">
        <v>106.63</v>
      </c>
      <c r="AC7" s="38">
        <v>99.45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1671.86</v>
      </c>
      <c r="BL7" s="38">
        <v>1673.47</v>
      </c>
      <c r="BM7" s="38">
        <v>1298.9100000000001</v>
      </c>
      <c r="BN7" s="38">
        <v>1243.71</v>
      </c>
      <c r="BO7" s="38">
        <v>1194.1500000000001</v>
      </c>
      <c r="BP7" s="38">
        <v>1209.4000000000001</v>
      </c>
      <c r="BQ7" s="38">
        <v>10.64</v>
      </c>
      <c r="BR7" s="38">
        <v>29.41</v>
      </c>
      <c r="BS7" s="38">
        <v>34.36</v>
      </c>
      <c r="BT7" s="38">
        <v>42.87</v>
      </c>
      <c r="BU7" s="38">
        <v>29.16</v>
      </c>
      <c r="BV7" s="38">
        <v>50.54</v>
      </c>
      <c r="BW7" s="38">
        <v>49.22</v>
      </c>
      <c r="BX7" s="38">
        <v>69.87</v>
      </c>
      <c r="BY7" s="38">
        <v>74.3</v>
      </c>
      <c r="BZ7" s="38">
        <v>72.260000000000005</v>
      </c>
      <c r="CA7" s="38">
        <v>74.48</v>
      </c>
      <c r="CB7" s="38">
        <v>2200.33</v>
      </c>
      <c r="CC7" s="38">
        <v>843.31</v>
      </c>
      <c r="CD7" s="38">
        <v>698.68</v>
      </c>
      <c r="CE7" s="38">
        <v>550.91999999999996</v>
      </c>
      <c r="CF7" s="38">
        <v>810.62</v>
      </c>
      <c r="CG7" s="38">
        <v>320.36</v>
      </c>
      <c r="CH7" s="38">
        <v>332.02</v>
      </c>
      <c r="CI7" s="38">
        <v>234.96</v>
      </c>
      <c r="CJ7" s="38">
        <v>221.81</v>
      </c>
      <c r="CK7" s="38">
        <v>230.02</v>
      </c>
      <c r="CL7" s="38">
        <v>219.46</v>
      </c>
      <c r="CM7" s="38">
        <v>30.96</v>
      </c>
      <c r="CN7" s="38">
        <v>36.44</v>
      </c>
      <c r="CO7" s="38">
        <v>46.3</v>
      </c>
      <c r="CP7" s="38">
        <v>54.52</v>
      </c>
      <c r="CQ7" s="38">
        <v>52.05</v>
      </c>
      <c r="CR7" s="38">
        <v>34.74</v>
      </c>
      <c r="CS7" s="38">
        <v>36.65</v>
      </c>
      <c r="CT7" s="38">
        <v>42.9</v>
      </c>
      <c r="CU7" s="38">
        <v>43.36</v>
      </c>
      <c r="CV7" s="38">
        <v>42.56</v>
      </c>
      <c r="CW7" s="38">
        <v>42.82</v>
      </c>
      <c r="CX7" s="38">
        <v>29.28</v>
      </c>
      <c r="CY7" s="38">
        <v>31.03</v>
      </c>
      <c r="CZ7" s="38">
        <v>36.729999999999997</v>
      </c>
      <c r="DA7" s="38">
        <v>62.27</v>
      </c>
      <c r="DB7" s="38">
        <v>87.45</v>
      </c>
      <c r="DC7" s="38">
        <v>70.14</v>
      </c>
      <c r="DD7" s="38">
        <v>68.83</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31.25</v>
      </c>
      <c r="EG7" s="38">
        <v>11.25</v>
      </c>
      <c r="EH7" s="38">
        <v>1.83</v>
      </c>
      <c r="EI7" s="38">
        <v>0</v>
      </c>
      <c r="EJ7" s="38">
        <v>0.08</v>
      </c>
      <c r="EK7" s="38">
        <v>0.26</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2020-02-18T05:36:52Z</cp:lastPrinted>
  <dcterms:created xsi:type="dcterms:W3CDTF">2019-12-05T05:10:20Z</dcterms:created>
  <dcterms:modified xsi:type="dcterms:W3CDTF">2020-02-18T05:41:09Z</dcterms:modified>
  <cp:category/>
</cp:coreProperties>
</file>