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28D\補佐使用分\5.上下水道係\H31\★決算統計\H31\20200129経営比較分析表\"/>
    </mc:Choice>
  </mc:AlternateContent>
  <workbookProtection workbookAlgorithmName="SHA-512" workbookHashValue="Xm/iANa/ly1LixRkH7bOtWNidyL4T638fyyWuxhtm/CuxYAIjSshc2OCV4cHv2j67508TNWFTlbKZLIwsICl0g==" workbookSaltValue="x3l5L2oy/GUl1BfX/6Vigg==" workbookSpinCount="100000" lockStructure="1"/>
  <bookViews>
    <workbookView xWindow="0" yWindow="0" windowWidth="20460" windowHeight="72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<sst xmlns="http://schemas.openxmlformats.org/spreadsheetml/2006/main" count="233" uniqueCount="114">
  <si>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</si>
  <si>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</si>
  <si>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</si>
  <si>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</si>
  <si>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</si>
  <si>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</si>
  <si>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</si>
  <si>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</si>
  <si>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</si>
  <si>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</si>
  <si>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</si>
  <si>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</si>
  <si>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</si>
  <si>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</si>
  <si>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</si>
  <si>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</si>
  <si>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</si>
  <si>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</si>
  <si>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</si>
  <si>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</si>
  <si>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</si>
  <si>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</si>
  <si>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</si>
  <si>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</si>
  <si>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</si>
  <si>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</si>
  <si>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</si>
  <si>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</si>
  <si>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</si>
  <si>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</si>
  <si>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</si>
  <si>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</si>
  <si>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</si>
  <si>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</si>
  <si>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</si>
  <si>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</si>
  <si>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</si>
  <si>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</si>
  <si>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</si>
  <si>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</si>
  <si>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</si>
  <si>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</si>
  <si>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</si>
  <si>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</si>
  <si>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</si>
  <si>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</si>
  <si>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</si>
  <si>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</si>
  <si>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</si>
  <si>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</si>
  <si>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</si>
  <si>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</si>
  <si>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</si>
  <si>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</si>
  <si>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</si>
  <si>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</si>
  <si>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</si>
  <si>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</si>
  <si>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</si>
  <si>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</si>
  <si>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</si>
  <si>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</si>
  <si>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</si>
  <si>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</si>
  <si>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</si>
  <si>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</si>
  <si>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</si>
  <si>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</si>
  <si>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</si>
  <si>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</si>
  <si>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</si>
  <si>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</si>
  <si>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</si>
  <si>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</si>
  <si>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</si>
  <si>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</si>
  <si>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</si>
  <si>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</si>
  <si>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</si>
  <si>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</si>
  <si>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</si>
  <si>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</si>
  <si>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</si>
  <si>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</si>
  <si>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</si>
  <si>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</si>
  <si>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</si>
  <si>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</si>
  <si>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</si>
  <si>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</si>
  <si>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</si>
  <si>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</si>
  <si>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</si>
  <si>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</si>
  <si>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</si>
  <si>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</si>
  <si>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</si>
  <si>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</si>
  <si>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</si>
  <si>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</si>
  <si>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</si>
  <si>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</si>
  <si>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</si>
  <si>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</si>
  <si>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</si>
  <si>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</si>
  <si>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</si>
  <si>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</si>
  <si>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</si>
  <si>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</si>
  <si>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</si>
  <si>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6年度に供用を開始し25年が経過、管渠耐用年数は40年であるものの、マンホールポンプ等の機械電気設備は法定耐用年数を超過しているため、ストックマネジメント計画を策定し、平成29年度よりマンホールポンプ更新工事に着手している。</t>
    <rPh sb="1" eb="3">
      <t>ヘイセイ</t>
    </rPh>
    <rPh sb="4" eb="6">
      <t>ネンド</t>
    </rPh>
    <rPh sb="7" eb="9">
      <t>キョウヨウ</t>
    </rPh>
    <rPh sb="10" eb="12">
      <t>カイシ</t>
    </rPh>
    <rPh sb="15" eb="16">
      <t>ネン</t>
    </rPh>
    <rPh sb="17" eb="19">
      <t>ケイカ</t>
    </rPh>
    <rPh sb="20" eb="22">
      <t>カンキョ</t>
    </rPh>
    <rPh sb="22" eb="24">
      <t>タイヨウ</t>
    </rPh>
    <rPh sb="24" eb="26">
      <t>ネンスウ</t>
    </rPh>
    <rPh sb="29" eb="30">
      <t>ネン</t>
    </rPh>
    <rPh sb="45" eb="46">
      <t>トウ</t>
    </rPh>
    <rPh sb="47" eb="49">
      <t>キカイ</t>
    </rPh>
    <rPh sb="49" eb="51">
      <t>デンキ</t>
    </rPh>
    <rPh sb="51" eb="53">
      <t>セツビ</t>
    </rPh>
    <rPh sb="54" eb="56">
      <t>ホウテイ</t>
    </rPh>
    <rPh sb="56" eb="58">
      <t>タイヨウ</t>
    </rPh>
    <rPh sb="58" eb="60">
      <t>ネンスウ</t>
    </rPh>
    <rPh sb="61" eb="63">
      <t>チョウカ</t>
    </rPh>
    <rPh sb="80" eb="82">
      <t>ケイカク</t>
    </rPh>
    <rPh sb="83" eb="85">
      <t>サクテイ</t>
    </rPh>
    <rPh sb="87" eb="89">
      <t>ヘイセイ</t>
    </rPh>
    <rPh sb="91" eb="93">
      <t>ネンド</t>
    </rPh>
    <rPh sb="103" eb="105">
      <t>コウシン</t>
    </rPh>
    <rPh sb="105" eb="107">
      <t>コウジ</t>
    </rPh>
    <rPh sb="108" eb="110">
      <t>チャクシュ</t>
    </rPh>
    <phoneticPr fontId="4"/>
  </si>
  <si>
    <t>水洗化促進の取組を強化し、収益性の向上を図る。
　ストックマネジメント計画により、マンホールポンプ更新工事に着手しているが、経費の平準化を図り効率の良い運営を行う。
　</t>
    <rPh sb="0" eb="3">
      <t>スイセンカ</t>
    </rPh>
    <rPh sb="3" eb="5">
      <t>ソクシン</t>
    </rPh>
    <rPh sb="6" eb="8">
      <t>トリクミ</t>
    </rPh>
    <rPh sb="9" eb="11">
      <t>キョウカ</t>
    </rPh>
    <rPh sb="13" eb="16">
      <t>シュウエキセイ</t>
    </rPh>
    <rPh sb="17" eb="19">
      <t>コウジョウ</t>
    </rPh>
    <rPh sb="20" eb="21">
      <t>ハカ</t>
    </rPh>
    <rPh sb="36" eb="38">
      <t>ケイカク</t>
    </rPh>
    <rPh sb="50" eb="52">
      <t>コウシン</t>
    </rPh>
    <rPh sb="52" eb="54">
      <t>コウジ</t>
    </rPh>
    <rPh sb="55" eb="57">
      <t>チャクシュ</t>
    </rPh>
    <rPh sb="63" eb="65">
      <t>ケイヒ</t>
    </rPh>
    <rPh sb="66" eb="69">
      <t>ヘイジュンカ</t>
    </rPh>
    <rPh sb="70" eb="71">
      <t>ハカ</t>
    </rPh>
    <rPh sb="72" eb="74">
      <t>コウリツ</t>
    </rPh>
    <rPh sb="75" eb="76">
      <t>ヨ</t>
    </rPh>
    <rPh sb="77" eb="79">
      <t>ウンエイ</t>
    </rPh>
    <rPh sb="80" eb="81">
      <t>オコナ</t>
    </rPh>
    <phoneticPr fontId="4"/>
  </si>
  <si>
    <t xml:space="preserve">収益的収支は、地方債償還金が償還のピークを迎えつつあるために増加したが、使用料収入の微増及び人件費が減少したことにより、わずかながら増加となった。
　企業債残高対事業規模比率は、平成２９年度からマンホールポンプ更新工事に着手しているため起債の借入を再開しているが、大規模な新規借入はしていないことから、借入額より起債償還額の方が大きいため、類似団体と比較すると低水準となっている。今後も本水準を推移すると予想される。
　経費回収率は、下水道使用料の料金収入にほぼ変化がないものの、委託料等の汚水処理費が減少したために増加した。
　水洗化率は、84.56％と年々上昇しており、類似団体と同程度となっているが、今後も促進の取組を継続していく。
</t>
    <rPh sb="0" eb="3">
      <t>シュウエキテキ</t>
    </rPh>
    <rPh sb="3" eb="5">
      <t>シュウシ</t>
    </rPh>
    <rPh sb="7" eb="10">
      <t>チホウサイ</t>
    </rPh>
    <rPh sb="10" eb="13">
      <t>ショウカンキン</t>
    </rPh>
    <rPh sb="14" eb="16">
      <t>ショウカン</t>
    </rPh>
    <rPh sb="21" eb="22">
      <t>ムカ</t>
    </rPh>
    <rPh sb="30" eb="32">
      <t>ゾウカ</t>
    </rPh>
    <rPh sb="36" eb="39">
      <t>シヨウリョウ</t>
    </rPh>
    <rPh sb="39" eb="41">
      <t>シュウニュウ</t>
    </rPh>
    <rPh sb="42" eb="44">
      <t>ビゾウ</t>
    </rPh>
    <rPh sb="44" eb="45">
      <t>オヨ</t>
    </rPh>
    <rPh sb="46" eb="49">
      <t>ジンケンヒ</t>
    </rPh>
    <rPh sb="50" eb="52">
      <t>ゲンショウ</t>
    </rPh>
    <rPh sb="66" eb="68">
      <t>ゾウカ</t>
    </rPh>
    <rPh sb="77" eb="79">
      <t>キギョウ</t>
    </rPh>
    <rPh sb="79" eb="80">
      <t>サイ</t>
    </rPh>
    <rPh sb="80" eb="82">
      <t>ザンダカ</t>
    </rPh>
    <rPh sb="82" eb="83">
      <t>タイ</t>
    </rPh>
    <rPh sb="83" eb="85">
      <t>ジギョウ</t>
    </rPh>
    <rPh sb="85" eb="87">
      <t>キボ</t>
    </rPh>
    <rPh sb="87" eb="89">
      <t>ヒリツ</t>
    </rPh>
    <rPh sb="91" eb="93">
      <t>ヘイセイ</t>
    </rPh>
    <rPh sb="95" eb="97">
      <t>ネンド</t>
    </rPh>
    <rPh sb="107" eb="109">
      <t>コウシン</t>
    </rPh>
    <rPh sb="109" eb="111">
      <t>コウジ</t>
    </rPh>
    <rPh sb="112" eb="114">
      <t>チャクシュ</t>
    </rPh>
    <rPh sb="120" eb="122">
      <t>キサイ</t>
    </rPh>
    <rPh sb="123" eb="125">
      <t>カリイレ</t>
    </rPh>
    <rPh sb="126" eb="128">
      <t>サイカイ</t>
    </rPh>
    <rPh sb="134" eb="137">
      <t>ダイキボ</t>
    </rPh>
    <rPh sb="138" eb="140">
      <t>シンキ</t>
    </rPh>
    <rPh sb="140" eb="142">
      <t>カリイレ</t>
    </rPh>
    <rPh sb="153" eb="155">
      <t>カリイレ</t>
    </rPh>
    <rPh sb="155" eb="156">
      <t>ガク</t>
    </rPh>
    <rPh sb="158" eb="160">
      <t>キサイ</t>
    </rPh>
    <rPh sb="160" eb="162">
      <t>ショウカン</t>
    </rPh>
    <rPh sb="162" eb="163">
      <t>ガク</t>
    </rPh>
    <rPh sb="164" eb="165">
      <t>ホウ</t>
    </rPh>
    <rPh sb="166" eb="167">
      <t>オオ</t>
    </rPh>
    <rPh sb="172" eb="174">
      <t>ルイジ</t>
    </rPh>
    <rPh sb="174" eb="176">
      <t>ダンタイ</t>
    </rPh>
    <rPh sb="177" eb="179">
      <t>ヒカク</t>
    </rPh>
    <rPh sb="182" eb="185">
      <t>テイスイジュン</t>
    </rPh>
    <rPh sb="192" eb="194">
      <t>コンゴ</t>
    </rPh>
    <rPh sb="195" eb="196">
      <t>ホン</t>
    </rPh>
    <rPh sb="196" eb="198">
      <t>スイジュン</t>
    </rPh>
    <rPh sb="199" eb="201">
      <t>スイイ</t>
    </rPh>
    <rPh sb="204" eb="206">
      <t>ヨソウ</t>
    </rPh>
    <rPh sb="213" eb="215">
      <t>ケイヒ</t>
    </rPh>
    <rPh sb="215" eb="217">
      <t>カイシュウ</t>
    </rPh>
    <rPh sb="217" eb="218">
      <t>リツ</t>
    </rPh>
    <rPh sb="220" eb="223">
      <t>ゲスイドウ</t>
    </rPh>
    <rPh sb="223" eb="226">
      <t>シヨウリョウ</t>
    </rPh>
    <rPh sb="227" eb="229">
      <t>リョウキン</t>
    </rPh>
    <rPh sb="229" eb="231">
      <t>シュウニュウ</t>
    </rPh>
    <rPh sb="234" eb="236">
      <t>ヘンカ</t>
    </rPh>
    <rPh sb="243" eb="246">
      <t>イタクリョウ</t>
    </rPh>
    <rPh sb="246" eb="247">
      <t>トウ</t>
    </rPh>
    <rPh sb="248" eb="250">
      <t>オスイ</t>
    </rPh>
    <rPh sb="250" eb="252">
      <t>ショリ</t>
    </rPh>
    <rPh sb="252" eb="253">
      <t>ヒ</t>
    </rPh>
    <rPh sb="254" eb="256">
      <t>ゲンショウ</t>
    </rPh>
    <rPh sb="261" eb="263">
      <t>ゾウカ</t>
    </rPh>
    <rPh sb="269" eb="272">
      <t>スイセンカ</t>
    </rPh>
    <rPh sb="272" eb="273">
      <t>リツ</t>
    </rPh>
    <rPh sb="282" eb="284">
      <t>ネンネン</t>
    </rPh>
    <rPh sb="284" eb="286">
      <t>ジョウショウ</t>
    </rPh>
    <rPh sb="291" eb="293">
      <t>ルイジ</t>
    </rPh>
    <rPh sb="293" eb="295">
      <t>ダンタイ</t>
    </rPh>
    <rPh sb="296" eb="299">
      <t>ドウテイド</t>
    </rPh>
    <rPh sb="307" eb="309">
      <t>コンゴ</t>
    </rPh>
    <rPh sb="310" eb="312">
      <t>ソクシン</t>
    </rPh>
    <rPh sb="313" eb="315">
      <t>トリクミ</t>
    </rPh>
    <rPh sb="316" eb="318">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</si>
</sst>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0.19</c:v>
                </c:pt>
                <c:pt idx="2">
                  <c:v>0.05</c:v>
                </c:pt>
                <c:pt idx="3" formatCode="#,##0.00;&quot;△&quot;#,##0.00">
                  <c:v>0</c:v>
                </c:pt>
                <c:pt idx="4" formatCode="#,##0.00;&quot;△&quot;#,##0.00">
                  <c:v>0</c:v>
                </c:pt>
              </c:numCache>
            </c:numRef>
          </c:val>
          <c:extLst>
            <c:ext xmlns:c16="http://schemas.microsoft.com/office/drawing/2014/chart" uri="{C3380CC4-5D6E-409C-BE32-E72D297353CC}">
              <c16:uniqueId val="{00000000-658F-4FFD-AF4B-FF25879952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658F-4FFD-AF4B-FF25879952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40-46E9-8988-437A8DC87C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9040-46E9-8988-437A8DC87C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78.319999999999993</c:v>
                </c:pt>
                <c:pt idx="1">
                  <c:v>79.400000000000006</c:v>
                </c:pt>
                <c:pt idx="2">
                  <c:v>82.61</c:v>
                </c:pt>
                <c:pt idx="3">
                  <c:v>83.2</c:v>
                </c:pt>
                <c:pt idx="4">
                  <c:v>84.56</c:v>
                </c:pt>
              </c:numCache>
            </c:numRef>
          </c:val>
          <c:extLst>
            <c:ext xmlns:c16="http://schemas.microsoft.com/office/drawing/2014/chart" uri="{C3380CC4-5D6E-409C-BE32-E72D297353CC}">
              <c16:uniqueId val="{00000000-E00A-4A79-BA6D-77904D08C9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E00A-4A79-BA6D-77904D08C9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90.49</c:v>
                </c:pt>
                <c:pt idx="1">
                  <c:v>85.92</c:v>
                </c:pt>
                <c:pt idx="2">
                  <c:v>92.36</c:v>
                </c:pt>
                <c:pt idx="3">
                  <c:v>91.6</c:v>
                </c:pt>
                <c:pt idx="4">
                  <c:v>92.08</c:v>
                </c:pt>
              </c:numCache>
            </c:numRef>
          </c:val>
          <c:extLst>
            <c:ext xmlns:c16="http://schemas.microsoft.com/office/drawing/2014/chart" uri="{C3380CC4-5D6E-409C-BE32-E72D297353CC}">
              <c16:uniqueId val="{00000000-A7C1-4C14-AF71-4C8947DA14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1-4C14-AF71-4C8947DA14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95-43C0-9A10-B1BB2AEE79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95-43C0-9A10-B1BB2AEE79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E-42A6-8E8A-614827E5C6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E-42A6-8E8A-614827E5C6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5E-4DC4-A7D9-CD0B034A63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E-4DC4-A7D9-CD0B034A63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28-4861-8E93-D4AB831A6E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28-4861-8E93-D4AB831A6E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678.08</c:v>
                </c:pt>
                <c:pt idx="1">
                  <c:v>691.87</c:v>
                </c:pt>
                <c:pt idx="2">
                  <c:v>637.95000000000005</c:v>
                </c:pt>
                <c:pt idx="3">
                  <c:v>631.67999999999995</c:v>
                </c:pt>
                <c:pt idx="4">
                  <c:v>635.59</c:v>
                </c:pt>
              </c:numCache>
            </c:numRef>
          </c:val>
          <c:extLst>
            <c:ext xmlns:c16="http://schemas.microsoft.com/office/drawing/2014/chart" uri="{C3380CC4-5D6E-409C-BE32-E72D297353CC}">
              <c16:uniqueId val="{00000000-D6C4-4720-9624-0F8C8FE287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D6C4-4720-9624-0F8C8FE287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64.709999999999994</c:v>
                </c:pt>
                <c:pt idx="1">
                  <c:v>56.58</c:v>
                </c:pt>
                <c:pt idx="2">
                  <c:v>66.97</c:v>
                </c:pt>
                <c:pt idx="3">
                  <c:v>66.27</c:v>
                </c:pt>
                <c:pt idx="4">
                  <c:v>82.28</c:v>
                </c:pt>
              </c:numCache>
            </c:numRef>
          </c:val>
          <c:extLst>
            <c:ext xmlns:c16="http://schemas.microsoft.com/office/drawing/2014/chart" uri="{C3380CC4-5D6E-409C-BE32-E72D297353CC}">
              <c16:uniqueId val="{00000000-1FA4-4D98-9AEA-C6C7291364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1FA4-4D98-9AEA-C6C7291364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194.62</c:v>
                </c:pt>
                <c:pt idx="1">
                  <c:v>222.53</c:v>
                </c:pt>
                <c:pt idx="2">
                  <c:v>187.37</c:v>
                </c:pt>
                <c:pt idx="3">
                  <c:v>189</c:v>
                </c:pt>
                <c:pt idx="4">
                  <c:v>152.16999999999999</c:v>
                </c:pt>
              </c:numCache>
            </c:numRef>
          </c:val>
          <c:extLst>
            <c:ext xmlns:c16="http://schemas.microsoft.com/office/drawing/2014/chart" uri="{C3380CC4-5D6E-409C-BE32-E72D297353CC}">
              <c16:uniqueId val="{00000000-9D90-4F9C-ABE6-33B82A05B2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9D90-4F9C-ABE6-33B82A05B2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8126</v>
      </c>
      <c r="AM8" s="68"/>
      <c r="AN8" s="68"/>
      <c r="AO8" s="68"/>
      <c r="AP8" s="68"/>
      <c r="AQ8" s="68"/>
      <c r="AR8" s="68"/>
      <c r="AS8" s="68"/>
      <c r="AT8" s="67">
        <f>データ!T6</f>
        <v>82.01</v>
      </c>
      <c r="AU8" s="67"/>
      <c r="AV8" s="67"/>
      <c r="AW8" s="67"/>
      <c r="AX8" s="67"/>
      <c r="AY8" s="67"/>
      <c r="AZ8" s="67"/>
      <c r="BA8" s="67"/>
      <c r="BB8" s="67">
        <f>データ!U6</f>
        <v>99.09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44.34</v>
      </c>
      <c r="Q10" s="67"/>
      <c r="R10" s="67"/>
      <c r="S10" s="67"/>
      <c r="T10" s="67"/>
      <c r="U10" s="67"/>
      <c r="V10" s="67"/>
      <c r="W10" s="67">
        <f>データ!Q6</f>
        <v>81.97</v>
      </c>
      <c r="X10" s="67"/>
      <c r="Y10" s="67"/>
      <c r="Z10" s="67"/>
      <c r="AA10" s="67"/>
      <c r="AB10" s="67"/>
      <c r="AC10" s="67"/>
      <c r="AD10" s="68">
        <f>データ!R6</f>
        <v>2214</v>
      </c>
      <c r="AE10" s="68"/>
      <c r="AF10" s="68"/>
      <c r="AG10" s="68"/>
      <c r="AH10" s="68"/>
      <c r="AI10" s="68"/>
      <c r="AJ10" s="68"/>
      <c r="AK10" s="2"/>
      <c r="AL10" s="68">
        <f>データ!V6</f>
        <v>3587</v>
      </c>
      <c r="AM10" s="68"/>
      <c r="AN10" s="68"/>
      <c r="AO10" s="68"/>
      <c r="AP10" s="68"/>
      <c r="AQ10" s="68"/>
      <c r="AR10" s="68"/>
      <c r="AS10" s="68"/>
      <c r="AT10" s="67">
        <f>データ!W6</f>
        <v>2.38</v>
      </c>
      <c r="AU10" s="67"/>
      <c r="AV10" s="67"/>
      <c r="AW10" s="67"/>
      <c r="AX10" s="67"/>
      <c r="AY10" s="67"/>
      <c r="AZ10" s="67"/>
      <c r="BA10" s="67"/>
      <c r="BB10" s="67">
        <f>データ!X6</f>
        <v>1507.14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CNE/tM+jjYs+mMQ9yfBu//eVFpsQahTaE07l7MaimED25ofwCcnTjAcNlgCQVHJYoj6zIC0gZNUGerucMB5kdQ==" saltValue="ToH5H79Njm7yyqJydxpW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44229</v>
      </c>
      <c r="D6" s="33">
        <f t="shared" si="3"/>
        <v>47</v>
      </c>
      <c r="E6" s="33">
        <f t="shared" si="3"/>
        <v>17</v>
      </c>
      <c r="F6" s="33">
        <f t="shared" si="3"/>
        <v>4</v>
      </c>
      <c r="G6" s="33">
        <f t="shared" si="3"/>
        <v>0</v>
      </c>
      <c r="H6" s="33" t="str">
        <f t="shared" si="3"/>
        <v>宮城県　大郷町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44.34</v>
      </c>
      <c r="Q6" s="34">
        <f t="shared" si="3"/>
        <v>81.97</v>
      </c>
      <c r="R6" s="34">
        <f t="shared" si="3"/>
        <v>2214</v>
      </c>
      <c r="S6" s="34">
        <f t="shared" si="3"/>
        <v>8126</v>
      </c>
      <c r="T6" s="34">
        <f t="shared" si="3"/>
        <v>82.01</v>
      </c>
      <c r="U6" s="34">
        <f t="shared" si="3"/>
        <v>99.09</v>
      </c>
      <c r="V6" s="34">
        <f t="shared" si="3"/>
        <v>3587</v>
      </c>
      <c r="W6" s="34">
        <f t="shared" si="3"/>
        <v>2.38</v>
      </c>
      <c r="X6" s="34">
        <f t="shared" si="3"/>
        <v>1507.14</v>
      </c>
      <c r="Y6" s="35">
        <f>IF(Y7="",NA(),Y7)</f>
        <v>90.49</v>
      </c>
      <c r="Z6" s="35">
        <f t="shared" ref="Z6:AH6" si="4">IF(Z7="",NA(),Z7)</f>
        <v>85.92</v>
      </c>
      <c r="AA6" s="35">
        <f t="shared" si="4"/>
        <v>92.36</v>
      </c>
      <c r="AB6" s="35">
        <f t="shared" si="4"/>
        <v>91.6</v>
      </c>
      <c r="AC6" s="35">
        <f t="shared" si="4"/>
        <v>92.08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678.08</v>
      </c>
      <c r="BG6" s="35">
        <f t="shared" ref="BG6:BO6" si="7">IF(BG7="",NA(),BG7)</f>
        <v>691.87</v>
      </c>
      <c r="BH6" s="35">
        <f t="shared" si="7"/>
        <v>637.95000000000005</v>
      </c>
      <c r="BI6" s="35">
        <f t="shared" si="7"/>
        <v>631.67999999999995</v>
      </c>
      <c r="BJ6" s="35">
        <f t="shared" si="7"/>
        <v>635.59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64.709999999999994</v>
      </c>
      <c r="BR6" s="35">
        <f t="shared" ref="BR6:BZ6" si="8">IF(BR7="",NA(),BR7)</f>
        <v>56.58</v>
      </c>
      <c r="BS6" s="35">
        <f t="shared" si="8"/>
        <v>66.97</v>
      </c>
      <c r="BT6" s="35">
        <f t="shared" si="8"/>
        <v>66.27</v>
      </c>
      <c r="BU6" s="35">
        <f t="shared" si="8"/>
        <v>82.28</v>
      </c>
      <c r="BV6" s="35">
        <f t="shared" si="8"/>
        <v>66.56</v>
      </c>
      <c r="BW6" s="35">
        <f t="shared" si="8"/>
        <v>66.22</v>
      </c>
      <c r="BX6" s="35">
        <f t="shared" si="8"/>
        <v>69.87</v>
      </c>
      <c r="BY6" s="35">
        <f t="shared" si="8"/>
        <v>74.3</v>
      </c>
      <c r="BZ6" s="35">
        <f t="shared" si="8"/>
        <v>72.260000000000005</v>
      </c>
      <c r="CA6" s="34" t="str">
        <f>IF(CA7="","",IF(CA7="-","【-】","【"&amp;SUBSTITUTE(TEXT(CA7,"#,##0.00"),"-","△")&amp;"】"))</f>
        <v>【74.48】</v>
      </c>
      <c r="CB6" s="35">
        <f>IF(CB7="",NA(),CB7)</f>
        <v>194.62</v>
      </c>
      <c r="CC6" s="35">
        <f t="shared" ref="CC6:CK6" si="9">IF(CC7="",NA(),CC7)</f>
        <v>222.53</v>
      </c>
      <c r="CD6" s="35">
        <f t="shared" si="9"/>
        <v>187.37</v>
      </c>
      <c r="CE6" s="35">
        <f t="shared" si="9"/>
        <v>189</v>
      </c>
      <c r="CF6" s="35">
        <f t="shared" si="9"/>
        <v>152.16999999999999</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78.319999999999993</v>
      </c>
      <c r="CY6" s="35">
        <f t="shared" ref="CY6:DG6" si="11">IF(CY7="",NA(),CY7)</f>
        <v>79.400000000000006</v>
      </c>
      <c r="CZ6" s="35">
        <f t="shared" si="11"/>
        <v>82.61</v>
      </c>
      <c r="DA6" s="35">
        <f t="shared" si="11"/>
        <v>83.2</v>
      </c>
      <c r="DB6" s="35">
        <f t="shared" si="11"/>
        <v>84.56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0.19</v>
      </c>
      <c r="EG6" s="35">
        <f t="shared" si="14"/>
        <v>0.05</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44229</v>
      </c>
      <c r="D7" s="37">
        <v>47</v>
      </c>
      <c r="E7" s="37">
        <v>17</v>
      </c>
      <c r="F7" s="37">
        <v>4</v>
      </c>
      <c r="G7" s="37">
        <v>0</v>
      </c>
      <c r="H7" s="37" t="s">
        <v>98</v>
      </c>
      <c r="I7" s="37" t="s">
        <v>99</v>
      </c>
      <c r="J7" s="37" t="s">
        <v>100</v>
      </c>
      <c r="K7" s="37" t="s">
        <v>101</v>
      </c>
      <c r="L7" s="37" t="s">
        <v>102</v>
      </c>
      <c r="M7" s="37" t="s">
        <v>103</v>
      </c>
      <c r="N7" s="38" t="s">
        <v>104</v>
      </c>
      <c r="O7" s="38" t="s">
        <v>105</v>
      </c>
      <c r="P7" s="38">
        <v>44.34</v>
      </c>
      <c r="Q7" s="38">
        <v>81.97</v>
      </c>
      <c r="R7" s="38">
        <v>2214</v>
      </c>
      <c r="S7" s="38">
        <v>8126</v>
      </c>
      <c r="T7" s="38">
        <v>82.01</v>
      </c>
      <c r="U7" s="38">
        <v>99.09</v>
      </c>
      <c r="V7" s="38">
        <v>3587</v>
      </c>
      <c r="W7" s="38">
        <v>2.38</v>
      </c>
      <c r="X7" s="38">
        <v>1507.14</v>
      </c>
      <c r="Y7" s="38">
        <v>90.49</v>
      </c>
      <c r="Z7" s="38">
        <v>85.92</v>
      </c>
      <c r="AA7" s="38">
        <v>92.36</v>
      </c>
      <c r="AB7" s="38">
        <v>91.6</v>
      </c>
      <c r="AC7" s="38">
        <v>92.08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678.08</v>
      </c>
      <c r="BG7" s="38">
        <v>691.87</v>
      </c>
      <c r="BH7" s="38">
        <v>637.95000000000005</v>
      </c>
      <c r="BI7" s="38">
        <v>631.67999999999995</v>
      </c>
      <c r="BJ7" s="38">
        <v>635.59</v>
      </c>
      <c r="BK7" s="38">
        <v>1436</v>
      </c>
      <c r="BL7" s="38">
        <v>1434.89</v>
      </c>
      <c r="BM7" s="38">
        <v>1298.9100000000001</v>
      </c>
      <c r="BN7" s="38">
        <v>1243.71</v>
      </c>
      <c r="BO7" s="38">
        <v>1194.1500000000001</v>
      </c>
      <c r="BP7" s="38">
        <v>1209.4000000000001</v>
      </c>
      <c r="BQ7" s="38">
        <v>64.709999999999994</v>
      </c>
      <c r="BR7" s="38">
        <v>56.58</v>
      </c>
      <c r="BS7" s="38">
        <v>66.97</v>
      </c>
      <c r="BT7" s="38">
        <v>66.27</v>
      </c>
      <c r="BU7" s="38">
        <v>82.28</v>
      </c>
      <c r="BV7" s="38">
        <v>66.56</v>
      </c>
      <c r="BW7" s="38">
        <v>66.22</v>
      </c>
      <c r="BX7" s="38">
        <v>69.87</v>
      </c>
      <c r="BY7" s="38">
        <v>74.3</v>
      </c>
      <c r="BZ7" s="38">
        <v>72.260000000000005</v>
      </c>
      <c r="CA7" s="38">
        <v>74.48</v>
      </c>
      <c r="CB7" s="38">
        <v>194.62</v>
      </c>
      <c r="CC7" s="38">
        <v>222.53</v>
      </c>
      <c r="CD7" s="38">
        <v>187.37</v>
      </c>
      <c r="CE7" s="38">
        <v>189</v>
      </c>
      <c r="CF7" s="38">
        <v>152.16999999999999</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78.319999999999993</v>
      </c>
      <c r="CY7" s="38">
        <v>79.400000000000006</v>
      </c>
      <c r="CZ7" s="38">
        <v>82.61</v>
      </c>
      <c r="DA7" s="38">
        <v>83.2</v>
      </c>
      <c r="DB7" s="38">
        <v>84.56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0.19</v>
      </c>
      <c r="EG7" s="38">
        <v>0.05</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武藤亨介</cp:lastModifiedBy>
  <cp:lastPrinted>2020-02-12T12:17:01Z</cp:lastPrinted>
  <dcterms:created xsi:type="dcterms:W3CDTF">2019-12-05T05:10:17Z</dcterms:created>
  <dcterms:modified xsi:type="dcterms:W3CDTF">2020-02-12T12:17:17Z</dcterms:modified>
  <cp:category/>
</cp:coreProperties>
</file>