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ilesv02\07上下水道部\05経営課\04_下水道経営係\03_照会回答関係\03_財政課（財政課経由県含む）\R2.1.11 公営企業に係る経営比較分析表の分析等について\04 修正\"/>
    </mc:Choice>
  </mc:AlternateContent>
  <xr:revisionPtr revIDLastSave="0" documentId="13_ncr:1_{8880A374-BC0E-4897-99AD-F0828AB4E5EC}" xr6:coauthVersionLast="41" xr6:coauthVersionMax="41" xr10:uidLastSave="{00000000-0000-0000-0000-000000000000}"/>
  <workbookProtection workbookAlgorithmName="SHA-512" workbookHashValue="OmwvDoDY8Ebxh89wGe7YQdlEV2pRUyhGVy2chTA7J+FSuJihFFP3rcb5q21UHS7i0PR+O0dbh6GoegHXZ4Hncw==" workbookSaltValue="9KvsuKoZU3QWOCv1wjkmdw==" workbookSpinCount="100000" lockStructure="1"/>
  <bookViews>
    <workbookView xWindow="0" yWindow="135" windowWidth="17160" windowHeight="145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<sst xmlns="http://schemas.openxmlformats.org/spreadsheetml/2006/main" count="228" uniqueCount="112">
  <si>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</si>
  <si>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</si>
  <si>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</si>
  <si>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</si>
  <si>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</si>
  <si>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</si>
  <si>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</si>
  <si>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</si>
  <si>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</si>
  <si>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</si>
  <si>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</si>
  <si>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</si>
  <si>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</si>
  <si>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</si>
  <si>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</si>
  <si>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</si>
  <si>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</si>
  <si>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</si>
  <si>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</si>
  <si>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</si>
  <si>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</si>
  <si>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</si>
  <si>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</si>
  <si>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</si>
  <si>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</si>
  <si>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</si>
  <si>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</si>
  <si>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</si>
  <si>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</si>
  <si>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</si>
  <si>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</si>
  <si>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</si>
  <si>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</si>
  <si>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</si>
  <si>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</si>
  <si>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</si>
  <si>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</si>
  <si>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</si>
  <si>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</si>
  <si>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</si>
  <si>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</si>
  <si>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</si>
  <si>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</si>
  <si>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</si>
  <si>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</si>
  <si>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</si>
  <si>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</si>
  <si>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</si>
  <si>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</si>
  <si>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</si>
  <si>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</si>
  <si>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</si>
  <si>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</si>
  <si>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</si>
  <si>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</si>
  <si>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</si>
  <si>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</si>
  <si>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</si>
  <si>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</si>
  <si>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</si>
  <si>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</si>
  <si>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</si>
  <si>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</si>
  <si>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</si>
  <si>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</si>
  <si>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</si>
  <si>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</si>
  <si>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</si>
  <si>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</si>
  <si>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</si>
  <si>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</si>
  <si>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</si>
  <si>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</si>
  <si>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</si>
  <si>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</si>
  <si>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</si>
  <si>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</si>
  <si>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</si>
  <si>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</si>
  <si>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</si>
  <si>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</si>
  <si>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</si>
  <si>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</si>
  <si>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</si>
  <si>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</si>
  <si>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</si>
  <si>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</si>
  <si>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</si>
  <si>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</si>
  <si>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</si>
  <si>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</si>
  <si>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</si>
  <si>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</si>
  <si>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</si>
  <si>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</si>
  <si>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</si>
  <si>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</si>
  <si>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</si>
  <si>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</si>
  <si>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</si>
  <si>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</si>
  <si>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</si>
  <si>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</si>
  <si>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</si>
  <si>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</si>
  <si>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</si>
  <si>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</si>
  <si>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</si>
  <si>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</si>
  <si>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【管渠改善率】
　特定環境保全公共下水道事業は、平成10年3月から供用開始しており、21年が経過している。管渠の耐用年数が50年であり、これまで管渠の更新又は老朽化対策等を行っていないが、長寿命化計画や今後策定予定のストックマネジメント計画に基づき、管渠の老朽化対策を検討していく。
</t>
    <rPh sb="134" eb="136">
      <t>ケントウ</t>
    </rPh>
    <phoneticPr fontId="4"/>
  </si>
  <si>
    <t>　特定環境保全公共下水道事業の持続可能な健全経営の確保のためには、処理施設の能力と維持管理経費に見合った収入の確保が必須であることから、平成30年度に鶯沢浄化センターを廃止し、流域下水道へ接続しており施設の維持管理費及び更新費用の削減等、下水道施設の効率化を図っている。
　また、使用料収入を確保するため、市の各種補助金制度を周知し、接続率の向上を目指していく。
　なお、国から要請されている公営企業会計の適用については、令和2年度から適用し、企業性と公共性を両立させた安定的な事業運営を目指す。</t>
    <rPh sb="68" eb="70">
      <t>ヘイセイ</t>
    </rPh>
    <rPh sb="72" eb="73">
      <t>ネン</t>
    </rPh>
    <rPh sb="73" eb="74">
      <t>ド</t>
    </rPh>
    <rPh sb="117" eb="118">
      <t>トウ</t>
    </rPh>
    <rPh sb="129" eb="130">
      <t>ハカ</t>
    </rPh>
    <phoneticPr fontId="4"/>
  </si>
  <si>
    <t>【収益的収支比率】
　前年比較で15.12ポイントの減。事業経営に係る単年度の総費用及び下水道整備のために借入れした地方債償還額に対して総収益の割合が過去5年間は63～79％程度で推移しており、維持管理費などを回収できていない状況である。
【企業債残高対事業規模比率】
　企業債残高の増加などにより前年度と比較して76.55ポイントの増となっているが、類似団体より低い状況にある。
【経費回収率】
　前年度と比較して2.12ポイントの減となったが、依然として類似団体よりも高い水準となっている。汚水処理費の増加率に対し使用料収入の増加率が低くなっていることから、更なる使用料回収が必要である。
【汚水処理原価】
　汚水処理費の多くは流域下水道の維持管理負担金となっている。類似団体より高い単価にある。
【施設利用率】
　平成30年度から鶯沢浄化センターを廃止し、流域下水道に接続している。また、晴天時一日平均汚水量から流域下水道処理水量分を除いたため、前年度と比較して107.21ポイントの減となっている。
【水洗化率】
　前年比較で1.14ポイントの増であるが、類似団体より低い水準にあるため、水洗化を進め使用料の回収を図る必要がある。</t>
    <rPh sb="352" eb="354">
      <t>シセツ</t>
    </rPh>
    <rPh sb="354" eb="357">
      <t>リヨウリツ</t>
    </rPh>
    <rPh sb="360" eb="362">
      <t>ヘイセイ</t>
    </rPh>
    <rPh sb="364" eb="366">
      <t>ネンド</t>
    </rPh>
    <rPh sb="368" eb="370">
      <t>ウグイスサワ</t>
    </rPh>
    <rPh sb="370" eb="372">
      <t>ジョウカ</t>
    </rPh>
    <rPh sb="377" eb="379">
      <t>ハイシ</t>
    </rPh>
    <rPh sb="381" eb="383">
      <t>リュウイキ</t>
    </rPh>
    <rPh sb="383" eb="385">
      <t>ゲスイ</t>
    </rPh>
    <rPh sb="385" eb="386">
      <t>ドウ</t>
    </rPh>
    <rPh sb="387" eb="389">
      <t>セツゾク</t>
    </rPh>
    <rPh sb="397" eb="399">
      <t>セイテン</t>
    </rPh>
    <rPh sb="399" eb="400">
      <t>ジ</t>
    </rPh>
    <rPh sb="400" eb="402">
      <t>イチニチ</t>
    </rPh>
    <rPh sb="402" eb="404">
      <t>ヘイキン</t>
    </rPh>
    <rPh sb="404" eb="406">
      <t>オスイ</t>
    </rPh>
    <rPh sb="406" eb="407">
      <t>リョウ</t>
    </rPh>
    <rPh sb="409" eb="411">
      <t>リュウイキ</t>
    </rPh>
    <rPh sb="411" eb="414">
      <t>ゲスイドウ</t>
    </rPh>
    <rPh sb="414" eb="416">
      <t>ショリ</t>
    </rPh>
    <rPh sb="416" eb="418">
      <t>スイリョウ</t>
    </rPh>
    <rPh sb="418" eb="419">
      <t>ブン</t>
    </rPh>
    <rPh sb="420" eb="421">
      <t>ノゾ</t>
    </rPh>
    <rPh sb="445" eb="446">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</si>
</sst>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0.11</c:v>
                </c:pt>
                <c:pt idx="1">
                  <c:v>0.02</c:v>
                </c:pt>
                <c:pt idx="2">
                  <c:v>0.01</c:v>
                </c:pt>
                <c:pt idx="3">
                  <c:v>0.01</c:v>
                </c:pt>
                <c:pt idx="4" formatCode="#,##0.00;&quot;△&quot;#,##0.00">
                  <c:v>0</c:v>
                </c:pt>
              </c:numCache>
            </c:numRef>
          </c:val>
          <c:extLst>
            <c:ext xmlns:c16="http://schemas.microsoft.com/office/drawing/2014/chart" uri="{C3380CC4-5D6E-409C-BE32-E72D297353CC}">
              <c16:uniqueId val="{00000000-7DB5-4758-A397-7D975163D1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7DB5-4758-A397-7D975163D1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137.69</c:v>
                </c:pt>
                <c:pt idx="1">
                  <c:v>136.88</c:v>
                </c:pt>
                <c:pt idx="2">
                  <c:v>136.27000000000001</c:v>
                </c:pt>
                <c:pt idx="3">
                  <c:v>155.21</c:v>
                </c:pt>
                <c:pt idx="4">
                  <c:v>48</c:v>
                </c:pt>
              </c:numCache>
            </c:numRef>
          </c:val>
          <c:extLst>
            <c:ext xmlns:c16="http://schemas.microsoft.com/office/drawing/2014/chart" uri="{C3380CC4-5D6E-409C-BE32-E72D297353CC}">
              <c16:uniqueId val="{00000000-512F-4668-9FF5-E703902DDB0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512F-4668-9FF5-E703902DDB0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67.790000000000006</c:v>
                </c:pt>
                <c:pt idx="1">
                  <c:v>69.13</c:v>
                </c:pt>
                <c:pt idx="2">
                  <c:v>70.55</c:v>
                </c:pt>
                <c:pt idx="3">
                  <c:v>72.05</c:v>
                </c:pt>
                <c:pt idx="4">
                  <c:v>73.19</c:v>
                </c:pt>
              </c:numCache>
            </c:numRef>
          </c:val>
          <c:extLst>
            <c:ext xmlns:c16="http://schemas.microsoft.com/office/drawing/2014/chart" uri="{C3380CC4-5D6E-409C-BE32-E72D297353CC}">
              <c16:uniqueId val="{00000000-3B64-4B41-81B5-626B252B80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3B64-4B41-81B5-626B252B80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75.7</c:v>
                </c:pt>
                <c:pt idx="1">
                  <c:v>62.55</c:v>
                </c:pt>
                <c:pt idx="2">
                  <c:v>78.56</c:v>
                </c:pt>
                <c:pt idx="3">
                  <c:v>78.73</c:v>
                </c:pt>
                <c:pt idx="4">
                  <c:v>63.61</c:v>
                </c:pt>
              </c:numCache>
            </c:numRef>
          </c:val>
          <c:extLst>
            <c:ext xmlns:c16="http://schemas.microsoft.com/office/drawing/2014/chart" uri="{C3380CC4-5D6E-409C-BE32-E72D297353CC}">
              <c16:uniqueId val="{00000000-7B9E-496B-A950-DB6A6183BDB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9E-496B-A950-DB6A6183BDB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9C-4530-B67A-9F7815E809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9C-4530-B67A-9F7815E809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8D-4570-8DF1-76CE4E781C9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8D-4570-8DF1-76CE4E781C9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14-4135-A252-CBBF1ECFFCC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14-4135-A252-CBBF1ECFFCC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14-478A-A221-549A3A751E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14-478A-A221-549A3A751E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50.11</c:v>
                </c:pt>
                <c:pt idx="1">
                  <c:v>71.44</c:v>
                </c:pt>
                <c:pt idx="2">
                  <c:v>14.06</c:v>
                </c:pt>
                <c:pt idx="3">
                  <c:v>10.55</c:v>
                </c:pt>
                <c:pt idx="4">
                  <c:v>87.1</c:v>
                </c:pt>
              </c:numCache>
            </c:numRef>
          </c:val>
          <c:extLst>
            <c:ext xmlns:c16="http://schemas.microsoft.com/office/drawing/2014/chart" uri="{C3380CC4-5D6E-409C-BE32-E72D297353CC}">
              <c16:uniqueId val="{00000000-E1F6-4370-83C0-E1867844F3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E1F6-4370-83C0-E1867844F3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88.76</c:v>
                </c:pt>
                <c:pt idx="1">
                  <c:v>97.99</c:v>
                </c:pt>
                <c:pt idx="2">
                  <c:v>93.79</c:v>
                </c:pt>
                <c:pt idx="3">
                  <c:v>91.64</c:v>
                </c:pt>
                <c:pt idx="4">
                  <c:v>89.52</c:v>
                </c:pt>
              </c:numCache>
            </c:numRef>
          </c:val>
          <c:extLst>
            <c:ext xmlns:c16="http://schemas.microsoft.com/office/drawing/2014/chart" uri="{C3380CC4-5D6E-409C-BE32-E72D297353CC}">
              <c16:uniqueId val="{00000000-68D9-4943-8D27-AFB69D0014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68D9-4943-8D27-AFB69D0014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249.7</c:v>
                </c:pt>
                <c:pt idx="1">
                  <c:v>227.92</c:v>
                </c:pt>
                <c:pt idx="2">
                  <c:v>238.76</c:v>
                </c:pt>
                <c:pt idx="3">
                  <c:v>243.51</c:v>
                </c:pt>
                <c:pt idx="4">
                  <c:v>250.79</c:v>
                </c:pt>
              </c:numCache>
            </c:numRef>
          </c:val>
          <c:extLst>
            <c:ext xmlns:c16="http://schemas.microsoft.com/office/drawing/2014/chart" uri="{C3380CC4-5D6E-409C-BE32-E72D297353CC}">
              <c16:uniqueId val="{00000000-7048-4871-ADB9-EC4CC1C37B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7048-4871-ADB9-EC4CC1C37B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3"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栗原市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68328</v>
      </c>
      <c r="AM8" s="50"/>
      <c r="AN8" s="50"/>
      <c r="AO8" s="50"/>
      <c r="AP8" s="50"/>
      <c r="AQ8" s="50"/>
      <c r="AR8" s="50"/>
      <c r="AS8" s="50"/>
      <c r="AT8" s="45">
        <f>データ!T6</f>
        <v>804.97</v>
      </c>
      <c r="AU8" s="45"/>
      <c r="AV8" s="45"/>
      <c r="AW8" s="45"/>
      <c r="AX8" s="45"/>
      <c r="AY8" s="45"/>
      <c r="AZ8" s="45"/>
      <c r="BA8" s="45"/>
      <c r="BB8" s="45">
        <f>データ!U6</f>
        <v>84.88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29.38</v>
      </c>
      <c r="Q10" s="45"/>
      <c r="R10" s="45"/>
      <c r="S10" s="45"/>
      <c r="T10" s="45"/>
      <c r="U10" s="45"/>
      <c r="V10" s="45"/>
      <c r="W10" s="45">
        <f>データ!Q6</f>
        <v>94.23</v>
      </c>
      <c r="X10" s="45"/>
      <c r="Y10" s="45"/>
      <c r="Z10" s="45"/>
      <c r="AA10" s="45"/>
      <c r="AB10" s="45"/>
      <c r="AC10" s="45"/>
      <c r="AD10" s="50">
        <f>データ!R6</f>
        <v>3994</v>
      </c>
      <c r="AE10" s="50"/>
      <c r="AF10" s="50"/>
      <c r="AG10" s="50"/>
      <c r="AH10" s="50"/>
      <c r="AI10" s="50"/>
      <c r="AJ10" s="50"/>
      <c r="AK10" s="2"/>
      <c r="AL10" s="50">
        <f>データ!V6</f>
        <v>19930</v>
      </c>
      <c r="AM10" s="50"/>
      <c r="AN10" s="50"/>
      <c r="AO10" s="50"/>
      <c r="AP10" s="50"/>
      <c r="AQ10" s="50"/>
      <c r="AR10" s="50"/>
      <c r="AS10" s="50"/>
      <c r="AT10" s="45">
        <f>データ!W6</f>
        <v>10.28</v>
      </c>
      <c r="AU10" s="45"/>
      <c r="AV10" s="45"/>
      <c r="AW10" s="45"/>
      <c r="AX10" s="45"/>
      <c r="AY10" s="45"/>
      <c r="AZ10" s="45"/>
      <c r="BA10" s="45"/>
      <c r="BB10" s="45">
        <f>データ!X6</f>
        <v>1938.72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GMUeEKmCsQ9RMCIViw7VRWbJfVdgQWkypeq5RwRkA7QuD5pNJ8AglQTz2wuz8arY2uyKptzPFIvjWYooqOPr2g==" saltValue="WNxkrWCZMZRhBvtJxvEI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42137</v>
      </c>
      <c r="D6" s="33">
        <f t="shared" si="3"/>
        <v>47</v>
      </c>
      <c r="E6" s="33">
        <f t="shared" si="3"/>
        <v>17</v>
      </c>
      <c r="F6" s="33">
        <f t="shared" si="3"/>
        <v>4</v>
      </c>
      <c r="G6" s="33">
        <f t="shared" si="3"/>
        <v>0</v>
      </c>
      <c r="H6" s="33" t="str">
        <f t="shared" si="3"/>
        <v>宮城県　栗原市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29.38</v>
      </c>
      <c r="Q6" s="34">
        <f t="shared" si="3"/>
        <v>94.23</v>
      </c>
      <c r="R6" s="34">
        <f t="shared" si="3"/>
        <v>3994</v>
      </c>
      <c r="S6" s="34">
        <f t="shared" si="3"/>
        <v>68328</v>
      </c>
      <c r="T6" s="34">
        <f t="shared" si="3"/>
        <v>804.97</v>
      </c>
      <c r="U6" s="34">
        <f t="shared" si="3"/>
        <v>84.88</v>
      </c>
      <c r="V6" s="34">
        <f t="shared" si="3"/>
        <v>19930</v>
      </c>
      <c r="W6" s="34">
        <f t="shared" si="3"/>
        <v>10.28</v>
      </c>
      <c r="X6" s="34">
        <f t="shared" si="3"/>
        <v>1938.72</v>
      </c>
      <c r="Y6" s="35">
        <f>IF(Y7="",NA(),Y7)</f>
        <v>75.7</v>
      </c>
      <c r="Z6" s="35">
        <f t="shared" ref="Z6:AH6" si="4">IF(Z7="",NA(),Z7)</f>
        <v>62.55</v>
      </c>
      <c r="AA6" s="35">
        <f t="shared" si="4"/>
        <v>78.56</v>
      </c>
      <c r="AB6" s="35">
        <f t="shared" si="4"/>
        <v>78.73</v>
      </c>
      <c r="AC6" s="35">
        <f t="shared" si="4"/>
        <v>63.61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50.11</v>
      </c>
      <c r="BG6" s="35">
        <f t="shared" ref="BG6:BO6" si="7">IF(BG7="",NA(),BG7)</f>
        <v>71.44</v>
      </c>
      <c r="BH6" s="35">
        <f t="shared" si="7"/>
        <v>14.06</v>
      </c>
      <c r="BI6" s="35">
        <f t="shared" si="7"/>
        <v>10.55</v>
      </c>
      <c r="BJ6" s="35">
        <f t="shared" si="7"/>
        <v>87.1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88.76</v>
      </c>
      <c r="BR6" s="35">
        <f t="shared" ref="BR6:BZ6" si="8">IF(BR7="",NA(),BR7)</f>
        <v>97.99</v>
      </c>
      <c r="BS6" s="35">
        <f t="shared" si="8"/>
        <v>93.79</v>
      </c>
      <c r="BT6" s="35">
        <f t="shared" si="8"/>
        <v>91.64</v>
      </c>
      <c r="BU6" s="35">
        <f t="shared" si="8"/>
        <v>89.52</v>
      </c>
      <c r="BV6" s="35">
        <f t="shared" si="8"/>
        <v>66.56</v>
      </c>
      <c r="BW6" s="35">
        <f t="shared" si="8"/>
        <v>66.22</v>
      </c>
      <c r="BX6" s="35">
        <f t="shared" si="8"/>
        <v>69.87</v>
      </c>
      <c r="BY6" s="35">
        <f t="shared" si="8"/>
        <v>74.3</v>
      </c>
      <c r="BZ6" s="35">
        <f t="shared" si="8"/>
        <v>72.260000000000005</v>
      </c>
      <c r="CA6" s="34" t="str">
        <f>IF(CA7="","",IF(CA7="-","【-】","【"&amp;SUBSTITUTE(TEXT(CA7,"#,##0.00"),"-","△")&amp;"】"))</f>
        <v>【74.48】</v>
      </c>
      <c r="CB6" s="35">
        <f>IF(CB7="",NA(),CB7)</f>
        <v>249.7</v>
      </c>
      <c r="CC6" s="35">
        <f t="shared" ref="CC6:CK6" si="9">IF(CC7="",NA(),CC7)</f>
        <v>227.92</v>
      </c>
      <c r="CD6" s="35">
        <f t="shared" si="9"/>
        <v>238.76</v>
      </c>
      <c r="CE6" s="35">
        <f t="shared" si="9"/>
        <v>243.51</v>
      </c>
      <c r="CF6" s="35">
        <f t="shared" si="9"/>
        <v>250.79</v>
      </c>
      <c r="CG6" s="35">
        <f t="shared" si="9"/>
        <v>244.29</v>
      </c>
      <c r="CH6" s="35">
        <f t="shared" si="9"/>
        <v>246.72</v>
      </c>
      <c r="CI6" s="35">
        <f t="shared" si="9"/>
        <v>234.96</v>
      </c>
      <c r="CJ6" s="35">
        <f t="shared" si="9"/>
        <v>221.81</v>
      </c>
      <c r="CK6" s="35">
        <f t="shared" si="9"/>
        <v>230.02</v>
      </c>
      <c r="CL6" s="34" t="str">
        <f>IF(CL7="","",IF(CL7="-","【-】","【"&amp;SUBSTITUTE(TEXT(CL7,"#,##0.00"),"-","△")&amp;"】"))</f>
        <v>【219.46】</v>
      </c>
      <c r="CM6" s="35">
        <f>IF(CM7="",NA(),CM7)</f>
        <v>137.69</v>
      </c>
      <c r="CN6" s="35">
        <f t="shared" ref="CN6:CV6" si="10">IF(CN7="",NA(),CN7)</f>
        <v>136.88</v>
      </c>
      <c r="CO6" s="35">
        <f t="shared" si="10"/>
        <v>136.27000000000001</v>
      </c>
      <c r="CP6" s="35">
        <f t="shared" si="10"/>
        <v>155.21</v>
      </c>
      <c r="CQ6" s="35">
        <f t="shared" si="10"/>
        <v>48</v>
      </c>
      <c r="CR6" s="35">
        <f t="shared" si="10"/>
        <v>43.58</v>
      </c>
      <c r="CS6" s="35">
        <f t="shared" si="10"/>
        <v>41.35</v>
      </c>
      <c r="CT6" s="35">
        <f t="shared" si="10"/>
        <v>42.9</v>
      </c>
      <c r="CU6" s="35">
        <f t="shared" si="10"/>
        <v>43.36</v>
      </c>
      <c r="CV6" s="35">
        <f t="shared" si="10"/>
        <v>42.56</v>
      </c>
      <c r="CW6" s="34" t="str">
        <f>IF(CW7="","",IF(CW7="-","【-】","【"&amp;SUBSTITUTE(TEXT(CW7,"#,##0.00"),"-","△")&amp;"】"))</f>
        <v>【42.82】</v>
      </c>
      <c r="CX6" s="35">
        <f>IF(CX7="",NA(),CX7)</f>
        <v>67.790000000000006</v>
      </c>
      <c r="CY6" s="35">
        <f t="shared" ref="CY6:DG6" si="11">IF(CY7="",NA(),CY7)</f>
        <v>69.13</v>
      </c>
      <c r="CZ6" s="35">
        <f t="shared" si="11"/>
        <v>70.55</v>
      </c>
      <c r="DA6" s="35">
        <f t="shared" si="11"/>
        <v>72.05</v>
      </c>
      <c r="DB6" s="35">
        <f t="shared" si="11"/>
        <v>73.19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0.11</v>
      </c>
      <c r="EF6" s="35">
        <f t="shared" ref="EF6:EN6" si="14">IF(EF7="",NA(),EF7)</f>
        <v>0.02</v>
      </c>
      <c r="EG6" s="35">
        <f t="shared" si="14"/>
        <v>0.01</v>
      </c>
      <c r="EH6" s="35">
        <f t="shared" si="14"/>
        <v>0.01</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42137</v>
      </c>
      <c r="D7" s="37">
        <v>47</v>
      </c>
      <c r="E7" s="37">
        <v>17</v>
      </c>
      <c r="F7" s="37">
        <v>4</v>
      </c>
      <c r="G7" s="37">
        <v>0</v>
      </c>
      <c r="H7" s="37" t="s">
        <v>96</v>
      </c>
      <c r="I7" s="37" t="s">
        <v>97</v>
      </c>
      <c r="J7" s="37" t="s">
        <v>98</v>
      </c>
      <c r="K7" s="37" t="s">
        <v>99</v>
      </c>
      <c r="L7" s="37" t="s">
        <v>100</v>
      </c>
      <c r="M7" s="37" t="s">
        <v>101</v>
      </c>
      <c r="N7" s="38" t="s">
        <v>102</v>
      </c>
      <c r="O7" s="38" t="s">
        <v>103</v>
      </c>
      <c r="P7" s="38">
        <v>29.38</v>
      </c>
      <c r="Q7" s="38">
        <v>94.23</v>
      </c>
      <c r="R7" s="38">
        <v>3994</v>
      </c>
      <c r="S7" s="38">
        <v>68328</v>
      </c>
      <c r="T7" s="38">
        <v>804.97</v>
      </c>
      <c r="U7" s="38">
        <v>84.88</v>
      </c>
      <c r="V7" s="38">
        <v>19930</v>
      </c>
      <c r="W7" s="38">
        <v>10.28</v>
      </c>
      <c r="X7" s="38">
        <v>1938.72</v>
      </c>
      <c r="Y7" s="38">
        <v>75.7</v>
      </c>
      <c r="Z7" s="38">
        <v>62.55</v>
      </c>
      <c r="AA7" s="38">
        <v>78.56</v>
      </c>
      <c r="AB7" s="38">
        <v>78.73</v>
      </c>
      <c r="AC7" s="38">
        <v>63.61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50.11</v>
      </c>
      <c r="BG7" s="38">
        <v>71.44</v>
      </c>
      <c r="BH7" s="38">
        <v>14.06</v>
      </c>
      <c r="BI7" s="38">
        <v>10.55</v>
      </c>
      <c r="BJ7" s="38">
        <v>87.1</v>
      </c>
      <c r="BK7" s="38">
        <v>1436</v>
      </c>
      <c r="BL7" s="38">
        <v>1434.89</v>
      </c>
      <c r="BM7" s="38">
        <v>1298.9100000000001</v>
      </c>
      <c r="BN7" s="38">
        <v>1243.71</v>
      </c>
      <c r="BO7" s="38">
        <v>1194.1500000000001</v>
      </c>
      <c r="BP7" s="38">
        <v>1209.4000000000001</v>
      </c>
      <c r="BQ7" s="38">
        <v>88.76</v>
      </c>
      <c r="BR7" s="38">
        <v>97.99</v>
      </c>
      <c r="BS7" s="38">
        <v>93.79</v>
      </c>
      <c r="BT7" s="38">
        <v>91.64</v>
      </c>
      <c r="BU7" s="38">
        <v>89.52</v>
      </c>
      <c r="BV7" s="38">
        <v>66.56</v>
      </c>
      <c r="BW7" s="38">
        <v>66.22</v>
      </c>
      <c r="BX7" s="38">
        <v>69.87</v>
      </c>
      <c r="BY7" s="38">
        <v>74.3</v>
      </c>
      <c r="BZ7" s="38">
        <v>72.260000000000005</v>
      </c>
      <c r="CA7" s="38">
        <v>74.48</v>
      </c>
      <c r="CB7" s="38">
        <v>249.7</v>
      </c>
      <c r="CC7" s="38">
        <v>227.92</v>
      </c>
      <c r="CD7" s="38">
        <v>238.76</v>
      </c>
      <c r="CE7" s="38">
        <v>243.51</v>
      </c>
      <c r="CF7" s="38">
        <v>250.79</v>
      </c>
      <c r="CG7" s="38">
        <v>244.29</v>
      </c>
      <c r="CH7" s="38">
        <v>246.72</v>
      </c>
      <c r="CI7" s="38">
        <v>234.96</v>
      </c>
      <c r="CJ7" s="38">
        <v>221.81</v>
      </c>
      <c r="CK7" s="38">
        <v>230.02</v>
      </c>
      <c r="CL7" s="38">
        <v>219.46</v>
      </c>
      <c r="CM7" s="38">
        <v>137.69</v>
      </c>
      <c r="CN7" s="38">
        <v>136.88</v>
      </c>
      <c r="CO7" s="38">
        <v>136.27000000000001</v>
      </c>
      <c r="CP7" s="38">
        <v>155.21</v>
      </c>
      <c r="CQ7" s="38">
        <v>48</v>
      </c>
      <c r="CR7" s="38">
        <v>43.58</v>
      </c>
      <c r="CS7" s="38">
        <v>41.35</v>
      </c>
      <c r="CT7" s="38">
        <v>42.9</v>
      </c>
      <c r="CU7" s="38">
        <v>43.36</v>
      </c>
      <c r="CV7" s="38">
        <v>42.56</v>
      </c>
      <c r="CW7" s="38">
        <v>42.82</v>
      </c>
      <c r="CX7" s="38">
        <v>67.790000000000006</v>
      </c>
      <c r="CY7" s="38">
        <v>69.13</v>
      </c>
      <c r="CZ7" s="38">
        <v>70.55</v>
      </c>
      <c r="DA7" s="38">
        <v>72.05</v>
      </c>
      <c r="DB7" s="38">
        <v>73.19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0.11</v>
      </c>
      <c r="EF7" s="38">
        <v>0.02</v>
      </c>
      <c r="EG7" s="38">
        <v>0.01</v>
      </c>
      <c r="EH7" s="38">
        <v>0.01</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2019-12-05T05:10:14Z</dcterms:created>
  <dcterms:modified xsi:type="dcterms:W3CDTF">2020-02-06T07:54:38Z</dcterms:modified>
  <cp:category/>
</cp:coreProperties>
</file>