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上水道係\(10)　営業の企画及び統計に関すること。\経営比較分析表\H30年度決算\"/>
    </mc:Choice>
  </mc:AlternateContent>
  <workbookProtection workbookAlgorithmName="SHA-512" workbookHashValue="E7LDve9eDRPS4qAWsSR9gOAhm0P2PmBmmvIhFlhu0HolZhfib8P5CAqvvti1ZRw7UxkReWNtVxl0ndBL0aGpmQ==" workbookSaltValue="9e3xgWdMwCG0fZAt2vaa4A==" workbookSpinCount="100000" lockStructure="1"/>
  <bookViews>
    <workbookView xWindow="0" yWindow="0" windowWidth="20400" windowHeight="753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<sst xmlns="http://schemas.openxmlformats.org/spreadsheetml/2006/main" count="233" uniqueCount="114">
  <si>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</si>
  <si>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</si>
  <si>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</si>
  <si>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</si>
  <si>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</si>
  <si>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</si>
  <si>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</si>
  <si>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</si>
  <si>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</si>
  <si>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</si>
  <si>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</si>
  <si>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</si>
  <si>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</si>
  <si>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</si>
  <si>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</si>
  <si>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</si>
  <si>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</si>
  <si>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</si>
  <si>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</si>
  <si>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</si>
  <si>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</si>
  <si>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</si>
  <si>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</si>
  <si>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</si>
  <si>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</si>
  <si>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</si>
  <si>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</si>
  <si>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</si>
  <si>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</si>
  <si>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</si>
  <si>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</si>
  <si>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</si>
  <si>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</si>
  <si>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</si>
  <si>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</si>
  <si>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</si>
  <si>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</si>
  <si>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</si>
  <si>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</si>
  <si>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</si>
  <si>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</si>
  <si>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</si>
  <si>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</si>
  <si>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</si>
  <si>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</si>
  <si>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</si>
  <si>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</si>
  <si>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</si>
  <si>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</si>
  <si>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</si>
  <si>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</si>
  <si>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</si>
  <si>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</si>
  <si>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</si>
  <si>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</si>
  <si>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</si>
  <si>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</si>
  <si>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</si>
  <si>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</si>
  <si>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</si>
  <si>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</si>
  <si>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</si>
  <si>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</si>
  <si>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</si>
  <si>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</si>
  <si>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</si>
  <si>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</si>
  <si>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</si>
  <si>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</si>
  <si>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</si>
  <si>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</si>
  <si>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</si>
  <si>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</si>
  <si>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</si>
  <si>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</si>
  <si>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</si>
  <si>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</si>
  <si>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</si>
  <si>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</si>
  <si>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</si>
  <si>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</si>
  <si>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</si>
  <si>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</si>
  <si>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</si>
  <si>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</si>
  <si>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</si>
  <si>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</si>
  <si>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</si>
  <si>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</si>
  <si>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</si>
  <si>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</si>
  <si>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</si>
  <si>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</si>
  <si>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</si>
  <si>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</si>
  <si>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</si>
  <si>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</si>
  <si>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</si>
  <si>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七ケ浜町</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</si>
  <si>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</si>
  <si>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</si>
  <si>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</si>
  <si>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</si>
  <si>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</si>
  <si>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</si>
  <si>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</si>
  <si>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</si>
  <si>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</si>
  <si>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</si>
  <si>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</si>
  <si>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</si>
  <si>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東日本大震災関連の主な下水道事業が平成29年度に完了し、通常事業規模へ戻ったことにより細やかな経営分析が可能となる。また、数年中に地方公営企業法の会計適用へ移行予定であり、より一層の経営の健全性が求められることとなる。
　今後も、引き続き効率的な管渠の更新や不明水対策を実施し効率的な経営に努める。
</t>
    <rPh sb="12" eb="15">
      <t>ゲスイドウ</t>
    </rPh>
    <rPh sb="74" eb="76">
      <t>カイケイ</t>
    </rPh>
    <phoneticPr fontId="4"/>
  </si>
  <si>
    <t xml:space="preserve">③管渠改善率
　平成28年度以降は、震災復興土地区画整理事業に伴う管渠の一部完成のため管渠改善率は微かであった。 平成30年度は、震災復興土地区画整理事業の対象区域のうち菖蒲田浜地区の管渠がすべて完成したことにより0.67%と増加した。
　耐用年数を超える老朽化した管渠等については、ストックマネジメントによる年次計画に沿って更新し長寿命化に取り組んでいく予定である。
</t>
    <rPh sb="14" eb="16">
      <t>イコウ</t>
    </rPh>
    <rPh sb="36" eb="38">
      <t>イチブ</t>
    </rPh>
    <rPh sb="43" eb="45">
      <t>カンキョ</t>
    </rPh>
    <rPh sb="45" eb="47">
      <t>カイゼン</t>
    </rPh>
    <rPh sb="47" eb="48">
      <t>リツ</t>
    </rPh>
    <rPh sb="49" eb="50">
      <t>ビ</t>
    </rPh>
    <rPh sb="78" eb="80">
      <t>タイショウ</t>
    </rPh>
    <rPh sb="80" eb="82">
      <t>クイキ</t>
    </rPh>
    <rPh sb="89" eb="91">
      <t>チク</t>
    </rPh>
    <rPh sb="92" eb="94">
      <t>カンキョ</t>
    </rPh>
    <rPh sb="113" eb="115">
      <t>ゾウカ</t>
    </rPh>
    <rPh sb="120" eb="122">
      <t>タイヨウ</t>
    </rPh>
    <phoneticPr fontId="4"/>
  </si>
  <si>
    <t>①収益的収支比率
 平成26年度以降は64％から68％台で推移している。平成30年度は前年度比2.61ポイントの減となった。その要因は、企業債利息の減により経常費用等は減少となったが、繰入金の減による経常収益の減少幅が経常経費等を上回ったことによるものである。
④企業債残高対事業規模比率
 平成26年度までは全額公費負担としていたが、平成27年度については、当該年度の繰入基準に基づく一般会計負担額のみを計上したため比率が大きくなった。平成30年度も類似団体平均を上回っているため、適正な事業規模と計画的な投資に努めたい。
⑤経費回収率
 類似団体平均値を上回っており100%を超えているが、今後も使用料の安定した確保と費用削減により適正な水準を維持したい。
⑥汚水処理原価
 類似団体平均値よりも低い数値を保持しており効率的な汚水処理が実施されている。今後も有収水量の確保と費用の削減に努めていきたい。
⑧水洗化率
 類似団体平均と比較して高い数値で推移している。今後も水洗化未接続世帯への啓蒙活動等を推進し比率の向上を図りたい。</t>
    <rPh sb="56" eb="57">
      <t>ゲン</t>
    </rPh>
    <rPh sb="64" eb="66">
      <t>ヨウイン</t>
    </rPh>
    <rPh sb="68" eb="70">
      <t>キギョウ</t>
    </rPh>
    <rPh sb="70" eb="71">
      <t>サイ</t>
    </rPh>
    <rPh sb="71" eb="73">
      <t>リソク</t>
    </rPh>
    <rPh sb="74" eb="75">
      <t>ゲン</t>
    </rPh>
    <rPh sb="78" eb="80">
      <t>ケイジョウ</t>
    </rPh>
    <rPh sb="80" eb="82">
      <t>ヒヨウ</t>
    </rPh>
    <rPh sb="82" eb="83">
      <t>トウ</t>
    </rPh>
    <rPh sb="84" eb="86">
      <t>ゲンショウ</t>
    </rPh>
    <rPh sb="92" eb="94">
      <t>クリイレ</t>
    </rPh>
    <rPh sb="94" eb="95">
      <t>キン</t>
    </rPh>
    <rPh sb="96" eb="97">
      <t>ゲン</t>
    </rPh>
    <rPh sb="109" eb="111">
      <t>ケイジョウ</t>
    </rPh>
    <rPh sb="111" eb="113">
      <t>ケイヒ</t>
    </rPh>
    <rPh sb="113" eb="114">
      <t>トウ</t>
    </rPh>
    <rPh sb="115" eb="117">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</si>
</sst>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quot;-&quot;">
                  <c:v>0.04</c:v>
                </c:pt>
                <c:pt idx="1">
                  <c:v>0</c:v>
                </c:pt>
                <c:pt idx="2" formatCode="#,##0.00;&quot;△&quot;#,##0.00;&quot;-&quot;">
                  <c:v>0.05</c:v>
                </c:pt>
                <c:pt idx="3" formatCode="#,##0.00;&quot;△&quot;#,##0.00;&quot;-&quot;">
                  <c:v>0.03</c:v>
                </c:pt>
                <c:pt idx="4" formatCode="#,##0.00;&quot;△&quot;#,##0.00;&quot;-&quot;">
                  <c:v>0.67</c:v>
                </c:pt>
              </c:numCache>
            </c:numRef>
          </c:val>
          <c:extLst>
            <c:ext xmlns:c16="http://schemas.microsoft.com/office/drawing/2014/chart" uri="{C3380CC4-5D6E-409C-BE32-E72D297353CC}">
              <c16:uniqueId val="{00000000-0C1B-4C14-8FAA-9B54449E75F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0.09</c:v>
                </c:pt>
                <c:pt idx="2">
                  <c:v>0.19</c:v>
                </c:pt>
                <c:pt idx="3">
                  <c:v>0.23</c:v>
                </c:pt>
                <c:pt idx="4">
                  <c:v>0.21</c:v>
                </c:pt>
              </c:numCache>
            </c:numRef>
          </c:val>
          <c:smooth val="0"/>
          <c:extLst>
            <c:ext xmlns:c16="http://schemas.microsoft.com/office/drawing/2014/chart" uri="{C3380CC4-5D6E-409C-BE32-E72D297353CC}">
              <c16:uniqueId val="{00000001-0C1B-4C14-8FAA-9B54449E75F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363-4598-BCE3-872EBF1B56A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64.23</c:v>
                </c:pt>
                <c:pt idx="1">
                  <c:v>59.4</c:v>
                </c:pt>
                <c:pt idx="2">
                  <c:v>59.35</c:v>
                </c:pt>
                <c:pt idx="3">
                  <c:v>58.4</c:v>
                </c:pt>
                <c:pt idx="4">
                  <c:v>58</c:v>
                </c:pt>
              </c:numCache>
            </c:numRef>
          </c:val>
          <c:smooth val="0"/>
          <c:extLst>
            <c:ext xmlns:c16="http://schemas.microsoft.com/office/drawing/2014/chart" uri="{C3380CC4-5D6E-409C-BE32-E72D297353CC}">
              <c16:uniqueId val="{00000001-2363-4598-BCE3-872EBF1B56A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95.4</c:v>
                </c:pt>
                <c:pt idx="1">
                  <c:v>96.88</c:v>
                </c:pt>
                <c:pt idx="2">
                  <c:v>98.05</c:v>
                </c:pt>
                <c:pt idx="3">
                  <c:v>97.79</c:v>
                </c:pt>
                <c:pt idx="4">
                  <c:v>97.65</c:v>
                </c:pt>
              </c:numCache>
            </c:numRef>
          </c:val>
          <c:extLst>
            <c:ext xmlns:c16="http://schemas.microsoft.com/office/drawing/2014/chart" uri="{C3380CC4-5D6E-409C-BE32-E72D297353CC}">
              <c16:uniqueId val="{00000000-9273-484E-A677-31B279A5D3C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90.22</c:v>
                </c:pt>
                <c:pt idx="1">
                  <c:v>89.81</c:v>
                </c:pt>
                <c:pt idx="2">
                  <c:v>89.88</c:v>
                </c:pt>
                <c:pt idx="3">
                  <c:v>89.68</c:v>
                </c:pt>
                <c:pt idx="4">
                  <c:v>89.79</c:v>
                </c:pt>
              </c:numCache>
            </c:numRef>
          </c:val>
          <c:smooth val="0"/>
          <c:extLst>
            <c:ext xmlns:c16="http://schemas.microsoft.com/office/drawing/2014/chart" uri="{C3380CC4-5D6E-409C-BE32-E72D297353CC}">
              <c16:uniqueId val="{00000001-9273-484E-A677-31B279A5D3C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64.63</c:v>
                </c:pt>
                <c:pt idx="1">
                  <c:v>68.209999999999994</c:v>
                </c:pt>
                <c:pt idx="2">
                  <c:v>64.900000000000006</c:v>
                </c:pt>
                <c:pt idx="3">
                  <c:v>67.22</c:v>
                </c:pt>
                <c:pt idx="4">
                  <c:v>64.61</c:v>
                </c:pt>
              </c:numCache>
            </c:numRef>
          </c:val>
          <c:extLst>
            <c:ext xmlns:c16="http://schemas.microsoft.com/office/drawing/2014/chart" uri="{C3380CC4-5D6E-409C-BE32-E72D297353CC}">
              <c16:uniqueId val="{00000000-186C-448F-A726-DCADD5F2F37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86C-448F-A726-DCADD5F2F37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B6F-4122-9690-EFC8BEA15D6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B6F-4122-9690-EFC8BEA15D6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921-4008-9814-19E40A29899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921-4008-9814-19E40A29899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9D9-4370-8B8A-5ED930B3934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9D9-4370-8B8A-5ED930B3934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B87-49C9-818E-4F5ADEE4094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B87-49C9-818E-4F5ADEE4094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
                  <c:v>0</c:v>
                </c:pt>
                <c:pt idx="1">
                  <c:v>1829.04</c:v>
                </c:pt>
                <c:pt idx="2" formatCode="#,##0.00;&quot;△&quot;#,##0.00">
                  <c:v>0</c:v>
                </c:pt>
                <c:pt idx="3">
                  <c:v>875.96</c:v>
                </c:pt>
                <c:pt idx="4">
                  <c:v>881.3</c:v>
                </c:pt>
              </c:numCache>
            </c:numRef>
          </c:val>
          <c:extLst>
            <c:ext xmlns:c16="http://schemas.microsoft.com/office/drawing/2014/chart" uri="{C3380CC4-5D6E-409C-BE32-E72D297353CC}">
              <c16:uniqueId val="{00000000-EEBB-4EAF-84A2-6C66C3AA348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721.06</c:v>
                </c:pt>
                <c:pt idx="1">
                  <c:v>862.87</c:v>
                </c:pt>
                <c:pt idx="2">
                  <c:v>716.96</c:v>
                </c:pt>
                <c:pt idx="3">
                  <c:v>799.11</c:v>
                </c:pt>
                <c:pt idx="4">
                  <c:v>768.62</c:v>
                </c:pt>
              </c:numCache>
            </c:numRef>
          </c:val>
          <c:smooth val="0"/>
          <c:extLst>
            <c:ext xmlns:c16="http://schemas.microsoft.com/office/drawing/2014/chart" uri="{C3380CC4-5D6E-409C-BE32-E72D297353CC}">
              <c16:uniqueId val="{00000001-EEBB-4EAF-84A2-6C66C3AA348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93.97</c:v>
                </c:pt>
                <c:pt idx="1">
                  <c:v>111.82</c:v>
                </c:pt>
                <c:pt idx="2">
                  <c:v>101.91</c:v>
                </c:pt>
                <c:pt idx="3">
                  <c:v>104.49</c:v>
                </c:pt>
                <c:pt idx="4">
                  <c:v>105.1</c:v>
                </c:pt>
              </c:numCache>
            </c:numRef>
          </c:val>
          <c:extLst>
            <c:ext xmlns:c16="http://schemas.microsoft.com/office/drawing/2014/chart" uri="{C3380CC4-5D6E-409C-BE32-E72D297353CC}">
              <c16:uniqueId val="{00000000-1807-4338-A7B8-03D7D884A22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84.86</c:v>
                </c:pt>
                <c:pt idx="1">
                  <c:v>85.39</c:v>
                </c:pt>
                <c:pt idx="2">
                  <c:v>88.09</c:v>
                </c:pt>
                <c:pt idx="3">
                  <c:v>87.69</c:v>
                </c:pt>
                <c:pt idx="4">
                  <c:v>88.06</c:v>
                </c:pt>
              </c:numCache>
            </c:numRef>
          </c:val>
          <c:smooth val="0"/>
          <c:extLst>
            <c:ext xmlns:c16="http://schemas.microsoft.com/office/drawing/2014/chart" uri="{C3380CC4-5D6E-409C-BE32-E72D297353CC}">
              <c16:uniqueId val="{00000001-1807-4338-A7B8-03D7D884A22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157.94</c:v>
                </c:pt>
                <c:pt idx="1">
                  <c:v>132.87</c:v>
                </c:pt>
                <c:pt idx="2">
                  <c:v>144.32</c:v>
                </c:pt>
                <c:pt idx="3">
                  <c:v>139.88999999999999</c:v>
                </c:pt>
                <c:pt idx="4">
                  <c:v>138.52000000000001</c:v>
                </c:pt>
              </c:numCache>
            </c:numRef>
          </c:val>
          <c:extLst>
            <c:ext xmlns:c16="http://schemas.microsoft.com/office/drawing/2014/chart" uri="{C3380CC4-5D6E-409C-BE32-E72D297353CC}">
              <c16:uniqueId val="{00000000-7D29-49DE-ABFC-FA3E628139F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188.14</c:v>
                </c:pt>
                <c:pt idx="1">
                  <c:v>188.79</c:v>
                </c:pt>
                <c:pt idx="2">
                  <c:v>181.8</c:v>
                </c:pt>
                <c:pt idx="3">
                  <c:v>180.07</c:v>
                </c:pt>
                <c:pt idx="4">
                  <c:v>179.32</c:v>
                </c:pt>
              </c:numCache>
            </c:numRef>
          </c:val>
          <c:smooth val="0"/>
          <c:extLst>
            <c:ext xmlns:c16="http://schemas.microsoft.com/office/drawing/2014/chart" uri="{C3380CC4-5D6E-409C-BE32-E72D297353CC}">
              <c16:uniqueId val="{00000001-7D29-49DE-ABFC-FA3E628139F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A10" zoomScaleNormal="100" workbookViewId="0">
      <selection activeCell="BL16" sqref="BL16:BZ44"/>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宮城県　七ケ浜町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Cc1</v>
      </c>
      <c r="X8" s="71"/>
      <c r="Y8" s="71"/>
      <c r="Z8" s="71"/>
      <c r="AA8" s="71"/>
      <c r="AB8" s="71"/>
      <c r="AC8" s="71"/>
      <c r="AD8" s="72" t="str">
        <f>データ!$M$6</f>
        <v>非設置</v>
      </c>
      <c r="AE8" s="72"/>
      <c r="AF8" s="72"/>
      <c r="AG8" s="72"/>
      <c r="AH8" s="72"/>
      <c r="AI8" s="72"/>
      <c r="AJ8" s="72"/>
      <c r="AK8" s="3"/>
      <c r="AL8" s="68">
        <f>データ!S6</f>
        <v>18834</v>
      </c>
      <c r="AM8" s="68"/>
      <c r="AN8" s="68"/>
      <c r="AO8" s="68"/>
      <c r="AP8" s="68"/>
      <c r="AQ8" s="68"/>
      <c r="AR8" s="68"/>
      <c r="AS8" s="68"/>
      <c r="AT8" s="67">
        <f>データ!T6</f>
        <v>13.19</v>
      </c>
      <c r="AU8" s="67"/>
      <c r="AV8" s="67"/>
      <c r="AW8" s="67"/>
      <c r="AX8" s="67"/>
      <c r="AY8" s="67"/>
      <c r="AZ8" s="67"/>
      <c r="BA8" s="67"/>
      <c r="BB8" s="67">
        <f>データ!U6</f>
        <v>1427.9</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99.91</v>
      </c>
      <c r="Q10" s="67"/>
      <c r="R10" s="67"/>
      <c r="S10" s="67"/>
      <c r="T10" s="67"/>
      <c r="U10" s="67"/>
      <c r="V10" s="67"/>
      <c r="W10" s="67">
        <f>データ!Q6</f>
        <v>86.23</v>
      </c>
      <c r="X10" s="67"/>
      <c r="Y10" s="67"/>
      <c r="Z10" s="67"/>
      <c r="AA10" s="67"/>
      <c r="AB10" s="67"/>
      <c r="AC10" s="67"/>
      <c r="AD10" s="68">
        <f>データ!R6</f>
        <v>2480</v>
      </c>
      <c r="AE10" s="68"/>
      <c r="AF10" s="68"/>
      <c r="AG10" s="68"/>
      <c r="AH10" s="68"/>
      <c r="AI10" s="68"/>
      <c r="AJ10" s="68"/>
      <c r="AK10" s="2"/>
      <c r="AL10" s="68">
        <f>データ!V6</f>
        <v>18748</v>
      </c>
      <c r="AM10" s="68"/>
      <c r="AN10" s="68"/>
      <c r="AO10" s="68"/>
      <c r="AP10" s="68"/>
      <c r="AQ10" s="68"/>
      <c r="AR10" s="68"/>
      <c r="AS10" s="68"/>
      <c r="AT10" s="67">
        <f>データ!W6</f>
        <v>5.59</v>
      </c>
      <c r="AU10" s="67"/>
      <c r="AV10" s="67"/>
      <c r="AW10" s="67"/>
      <c r="AX10" s="67"/>
      <c r="AY10" s="67"/>
      <c r="AZ10" s="67"/>
      <c r="BA10" s="67"/>
      <c r="BB10" s="67">
        <f>データ!X6</f>
        <v>3353.85</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113</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111</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43</v>
      </c>
      <c r="O86" s="26" t="str">
        <f>データ!EO6</f>
        <v>【0.23】</v>
      </c>
    </row>
  </sheetData>
  <sheetProtection algorithmName="SHA-512" hashValue="lkXluVML12+NDnfynNhIbAGXiKjQnostkWjhiuoiB8+BvbZJNFO8ldtTnw6lYMnSoucIOl26eON793nZcTOVwg==" saltValue="mzVeqMY2VEVv4869jPOJd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5546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44041</v>
      </c>
      <c r="D6" s="33">
        <f t="shared" si="3"/>
        <v>47</v>
      </c>
      <c r="E6" s="33">
        <f t="shared" si="3"/>
        <v>17</v>
      </c>
      <c r="F6" s="33">
        <f t="shared" si="3"/>
        <v>1</v>
      </c>
      <c r="G6" s="33">
        <f t="shared" si="3"/>
        <v>0</v>
      </c>
      <c r="H6" s="33" t="str">
        <f t="shared" si="3"/>
        <v>宮城県　七ケ浜町</v>
      </c>
      <c r="I6" s="33" t="str">
        <f t="shared" si="3"/>
        <v>法非適用</v>
      </c>
      <c r="J6" s="33" t="str">
        <f t="shared" si="3"/>
        <v>下水道事業</v>
      </c>
      <c r="K6" s="33" t="str">
        <f t="shared" si="3"/>
        <v>公共下水道</v>
      </c>
      <c r="L6" s="33" t="str">
        <f t="shared" si="3"/>
        <v>Cc1</v>
      </c>
      <c r="M6" s="33" t="str">
        <f t="shared" si="3"/>
        <v>非設置</v>
      </c>
      <c r="N6" s="34" t="str">
        <f t="shared" si="3"/>
        <v>-</v>
      </c>
      <c r="O6" s="34" t="str">
        <f t="shared" si="3"/>
        <v>該当数値なし</v>
      </c>
      <c r="P6" s="34">
        <f t="shared" si="3"/>
        <v>99.91</v>
      </c>
      <c r="Q6" s="34">
        <f t="shared" si="3"/>
        <v>86.23</v>
      </c>
      <c r="R6" s="34">
        <f t="shared" si="3"/>
        <v>2480</v>
      </c>
      <c r="S6" s="34">
        <f t="shared" si="3"/>
        <v>18834</v>
      </c>
      <c r="T6" s="34">
        <f t="shared" si="3"/>
        <v>13.19</v>
      </c>
      <c r="U6" s="34">
        <f t="shared" si="3"/>
        <v>1427.9</v>
      </c>
      <c r="V6" s="34">
        <f t="shared" si="3"/>
        <v>18748</v>
      </c>
      <c r="W6" s="34">
        <f t="shared" si="3"/>
        <v>5.59</v>
      </c>
      <c r="X6" s="34">
        <f t="shared" si="3"/>
        <v>3353.85</v>
      </c>
      <c r="Y6" s="35">
        <f>IF(Y7="",NA(),Y7)</f>
        <v>64.63</v>
      </c>
      <c r="Z6" s="35">
        <f t="shared" ref="Z6:AH6" si="4">IF(Z7="",NA(),Z7)</f>
        <v>68.209999999999994</v>
      </c>
      <c r="AA6" s="35">
        <f t="shared" si="4"/>
        <v>64.900000000000006</v>
      </c>
      <c r="AB6" s="35">
        <f t="shared" si="4"/>
        <v>67.22</v>
      </c>
      <c r="AC6" s="35">
        <f t="shared" si="4"/>
        <v>64.61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1829.04</v>
      </c>
      <c r="BH6" s="34">
        <f t="shared" si="7"/>
        <v>0</v>
      </c>
      <c r="BI6" s="35">
        <f t="shared" si="7"/>
        <v>875.96</v>
      </c>
      <c r="BJ6" s="35">
        <f t="shared" si="7"/>
        <v>881.3</v>
      </c>
      <c r="BK6" s="35">
        <f t="shared" si="7"/>
        <v>721.06</v>
      </c>
      <c r="BL6" s="35">
        <f t="shared" si="7"/>
        <v>862.87</v>
      </c>
      <c r="BM6" s="35">
        <f t="shared" si="7"/>
        <v>716.96</v>
      </c>
      <c r="BN6" s="35">
        <f t="shared" si="7"/>
        <v>799.11</v>
      </c>
      <c r="BO6" s="35">
        <f t="shared" si="7"/>
        <v>768.62</v>
      </c>
      <c r="BP6" s="34" t="str">
        <f>IF(BP7="","",IF(BP7="-","【-】","【"&amp;SUBSTITUTE(TEXT(BP7,"#,##0.00"),"-","△")&amp;"】"))</f>
        <v>【682.78】</v>
      </c>
      <c r="BQ6" s="35">
        <f>IF(BQ7="",NA(),BQ7)</f>
        <v>93.97</v>
      </c>
      <c r="BR6" s="35">
        <f t="shared" ref="BR6:BZ6" si="8">IF(BR7="",NA(),BR7)</f>
        <v>111.82</v>
      </c>
      <c r="BS6" s="35">
        <f t="shared" si="8"/>
        <v>101.91</v>
      </c>
      <c r="BT6" s="35">
        <f t="shared" si="8"/>
        <v>104.49</v>
      </c>
      <c r="BU6" s="35">
        <f t="shared" si="8"/>
        <v>105.1</v>
      </c>
      <c r="BV6" s="35">
        <f t="shared" si="8"/>
        <v>84.86</v>
      </c>
      <c r="BW6" s="35">
        <f t="shared" si="8"/>
        <v>85.39</v>
      </c>
      <c r="BX6" s="35">
        <f t="shared" si="8"/>
        <v>88.09</v>
      </c>
      <c r="BY6" s="35">
        <f t="shared" si="8"/>
        <v>87.69</v>
      </c>
      <c r="BZ6" s="35">
        <f t="shared" si="8"/>
        <v>88.06</v>
      </c>
      <c r="CA6" s="34" t="str">
        <f>IF(CA7="","",IF(CA7="-","【-】","【"&amp;SUBSTITUTE(TEXT(CA7,"#,##0.00"),"-","△")&amp;"】"))</f>
        <v>【100.91】</v>
      </c>
      <c r="CB6" s="35">
        <f>IF(CB7="",NA(),CB7)</f>
        <v>157.94</v>
      </c>
      <c r="CC6" s="35">
        <f t="shared" ref="CC6:CK6" si="9">IF(CC7="",NA(),CC7)</f>
        <v>132.87</v>
      </c>
      <c r="CD6" s="35">
        <f t="shared" si="9"/>
        <v>144.32</v>
      </c>
      <c r="CE6" s="35">
        <f t="shared" si="9"/>
        <v>139.88999999999999</v>
      </c>
      <c r="CF6" s="35">
        <f t="shared" si="9"/>
        <v>138.52000000000001</v>
      </c>
      <c r="CG6" s="35">
        <f t="shared" si="9"/>
        <v>188.14</v>
      </c>
      <c r="CH6" s="35">
        <f t="shared" si="9"/>
        <v>188.79</v>
      </c>
      <c r="CI6" s="35">
        <f t="shared" si="9"/>
        <v>181.8</v>
      </c>
      <c r="CJ6" s="35">
        <f t="shared" si="9"/>
        <v>180.07</v>
      </c>
      <c r="CK6" s="35">
        <f t="shared" si="9"/>
        <v>179.32</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64.23</v>
      </c>
      <c r="CS6" s="35">
        <f t="shared" si="10"/>
        <v>59.4</v>
      </c>
      <c r="CT6" s="35">
        <f t="shared" si="10"/>
        <v>59.35</v>
      </c>
      <c r="CU6" s="35">
        <f t="shared" si="10"/>
        <v>58.4</v>
      </c>
      <c r="CV6" s="35">
        <f t="shared" si="10"/>
        <v>58</v>
      </c>
      <c r="CW6" s="34" t="str">
        <f>IF(CW7="","",IF(CW7="-","【-】","【"&amp;SUBSTITUTE(TEXT(CW7,"#,##0.00"),"-","△")&amp;"】"))</f>
        <v>【58.98】</v>
      </c>
      <c r="CX6" s="35">
        <f>IF(CX7="",NA(),CX7)</f>
        <v>95.4</v>
      </c>
      <c r="CY6" s="35">
        <f t="shared" ref="CY6:DG6" si="11">IF(CY7="",NA(),CY7)</f>
        <v>96.88</v>
      </c>
      <c r="CZ6" s="35">
        <f t="shared" si="11"/>
        <v>98.05</v>
      </c>
      <c r="DA6" s="35">
        <f t="shared" si="11"/>
        <v>97.79</v>
      </c>
      <c r="DB6" s="35">
        <f t="shared" si="11"/>
        <v>97.65</v>
      </c>
      <c r="DC6" s="35">
        <f t="shared" si="11"/>
        <v>90.22</v>
      </c>
      <c r="DD6" s="35">
        <f t="shared" si="11"/>
        <v>89.81</v>
      </c>
      <c r="DE6" s="35">
        <f t="shared" si="11"/>
        <v>89.88</v>
      </c>
      <c r="DF6" s="35">
        <f t="shared" si="11"/>
        <v>89.68</v>
      </c>
      <c r="DG6" s="35">
        <f t="shared" si="11"/>
        <v>89.79</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0.04</v>
      </c>
      <c r="EF6" s="34">
        <f t="shared" ref="EF6:EN6" si="14">IF(EF7="",NA(),EF7)</f>
        <v>0</v>
      </c>
      <c r="EG6" s="35">
        <f t="shared" si="14"/>
        <v>0.05</v>
      </c>
      <c r="EH6" s="35">
        <f t="shared" si="14"/>
        <v>0.03</v>
      </c>
      <c r="EI6" s="35">
        <f t="shared" si="14"/>
        <v>0.67</v>
      </c>
      <c r="EJ6" s="35">
        <f t="shared" si="14"/>
        <v>0.11</v>
      </c>
      <c r="EK6" s="35">
        <f t="shared" si="14"/>
        <v>0.09</v>
      </c>
      <c r="EL6" s="35">
        <f t="shared" si="14"/>
        <v>0.19</v>
      </c>
      <c r="EM6" s="35">
        <f t="shared" si="14"/>
        <v>0.23</v>
      </c>
      <c r="EN6" s="35">
        <f t="shared" si="14"/>
        <v>0.21</v>
      </c>
      <c r="EO6" s="34" t="str">
        <f>IF(EO7="","",IF(EO7="-","【-】","【"&amp;SUBSTITUTE(TEXT(EO7,"#,##0.00"),"-","△")&amp;"】"))</f>
        <v>【0.23】</v>
      </c>
    </row>
    <row r="7" spans="1:145" s="36" customFormat="1" x14ac:dyDescent="0.15">
      <c r="A7" s="28"/>
      <c r="B7" s="37">
        <v>2018</v>
      </c>
      <c r="C7" s="37">
        <v>44041</v>
      </c>
      <c r="D7" s="37">
        <v>47</v>
      </c>
      <c r="E7" s="37">
        <v>17</v>
      </c>
      <c r="F7" s="37">
        <v>1</v>
      </c>
      <c r="G7" s="37">
        <v>0</v>
      </c>
      <c r="H7" s="37" t="s">
        <v>98</v>
      </c>
      <c r="I7" s="37" t="s">
        <v>99</v>
      </c>
      <c r="J7" s="37" t="s">
        <v>100</v>
      </c>
      <c r="K7" s="37" t="s">
        <v>101</v>
      </c>
      <c r="L7" s="37" t="s">
        <v>102</v>
      </c>
      <c r="M7" s="37" t="s">
        <v>103</v>
      </c>
      <c r="N7" s="38" t="s">
        <v>104</v>
      </c>
      <c r="O7" s="38" t="s">
        <v>105</v>
      </c>
      <c r="P7" s="38">
        <v>99.91</v>
      </c>
      <c r="Q7" s="38">
        <v>86.23</v>
      </c>
      <c r="R7" s="38">
        <v>2480</v>
      </c>
      <c r="S7" s="38">
        <v>18834</v>
      </c>
      <c r="T7" s="38">
        <v>13.19</v>
      </c>
      <c r="U7" s="38">
        <v>1427.9</v>
      </c>
      <c r="V7" s="38">
        <v>18748</v>
      </c>
      <c r="W7" s="38">
        <v>5.59</v>
      </c>
      <c r="X7" s="38">
        <v>3353.85</v>
      </c>
      <c r="Y7" s="38">
        <v>64.63</v>
      </c>
      <c r="Z7" s="38">
        <v>68.209999999999994</v>
      </c>
      <c r="AA7" s="38">
        <v>64.900000000000006</v>
      </c>
      <c r="AB7" s="38">
        <v>67.22</v>
      </c>
      <c r="AC7" s="38">
        <v>64.61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1829.04</v>
      </c>
      <c r="BH7" s="38">
        <v>0</v>
      </c>
      <c r="BI7" s="38">
        <v>875.96</v>
      </c>
      <c r="BJ7" s="38">
        <v>881.3</v>
      </c>
      <c r="BK7" s="38">
        <v>721.06</v>
      </c>
      <c r="BL7" s="38">
        <v>862.87</v>
      </c>
      <c r="BM7" s="38">
        <v>716.96</v>
      </c>
      <c r="BN7" s="38">
        <v>799.11</v>
      </c>
      <c r="BO7" s="38">
        <v>768.62</v>
      </c>
      <c r="BP7" s="38">
        <v>682.78</v>
      </c>
      <c r="BQ7" s="38">
        <v>93.97</v>
      </c>
      <c r="BR7" s="38">
        <v>111.82</v>
      </c>
      <c r="BS7" s="38">
        <v>101.91</v>
      </c>
      <c r="BT7" s="38">
        <v>104.49</v>
      </c>
      <c r="BU7" s="38">
        <v>105.1</v>
      </c>
      <c r="BV7" s="38">
        <v>84.86</v>
      </c>
      <c r="BW7" s="38">
        <v>85.39</v>
      </c>
      <c r="BX7" s="38">
        <v>88.09</v>
      </c>
      <c r="BY7" s="38">
        <v>87.69</v>
      </c>
      <c r="BZ7" s="38">
        <v>88.06</v>
      </c>
      <c r="CA7" s="38">
        <v>100.91</v>
      </c>
      <c r="CB7" s="38">
        <v>157.94</v>
      </c>
      <c r="CC7" s="38">
        <v>132.87</v>
      </c>
      <c r="CD7" s="38">
        <v>144.32</v>
      </c>
      <c r="CE7" s="38">
        <v>139.88999999999999</v>
      </c>
      <c r="CF7" s="38">
        <v>138.52000000000001</v>
      </c>
      <c r="CG7" s="38">
        <v>188.14</v>
      </c>
      <c r="CH7" s="38">
        <v>188.79</v>
      </c>
      <c r="CI7" s="38">
        <v>181.8</v>
      </c>
      <c r="CJ7" s="38">
        <v>180.07</v>
      </c>
      <c r="CK7" s="38">
        <v>179.32</v>
      </c>
      <c r="CL7" s="38">
        <v>136.86000000000001</v>
      </c>
      <c r="CM7" s="38" t="s">
        <v>104</v>
      </c>
      <c r="CN7" s="38" t="s">
        <v>104</v>
      </c>
      <c r="CO7" s="38" t="s">
        <v>104</v>
      </c>
      <c r="CP7" s="38" t="s">
        <v>104</v>
      </c>
      <c r="CQ7" s="38" t="s">
        <v>104</v>
      </c>
      <c r="CR7" s="38">
        <v>64.23</v>
      </c>
      <c r="CS7" s="38">
        <v>59.4</v>
      </c>
      <c r="CT7" s="38">
        <v>59.35</v>
      </c>
      <c r="CU7" s="38">
        <v>58.4</v>
      </c>
      <c r="CV7" s="38">
        <v>58</v>
      </c>
      <c r="CW7" s="38">
        <v>58.98</v>
      </c>
      <c r="CX7" s="38">
        <v>95.4</v>
      </c>
      <c r="CY7" s="38">
        <v>96.88</v>
      </c>
      <c r="CZ7" s="38">
        <v>98.05</v>
      </c>
      <c r="DA7" s="38">
        <v>97.79</v>
      </c>
      <c r="DB7" s="38">
        <v>97.65</v>
      </c>
      <c r="DC7" s="38">
        <v>90.22</v>
      </c>
      <c r="DD7" s="38">
        <v>89.81</v>
      </c>
      <c r="DE7" s="38">
        <v>89.88</v>
      </c>
      <c r="DF7" s="38">
        <v>89.68</v>
      </c>
      <c r="DG7" s="38">
        <v>89.79</v>
      </c>
      <c r="DH7" s="38">
        <v>95.2</v>
      </c>
      <c r="DI7" s="38"/>
      <c r="DJ7" s="38"/>
      <c r="DK7" s="38"/>
      <c r="DL7" s="38"/>
      <c r="DM7" s="38"/>
      <c r="DN7" s="38"/>
      <c r="DO7" s="38"/>
      <c r="DP7" s="38"/>
      <c r="DQ7" s="38"/>
      <c r="DR7" s="38"/>
      <c r="DS7" s="38"/>
      <c r="DT7" s="38"/>
      <c r="DU7" s="38"/>
      <c r="DV7" s="38"/>
      <c r="DW7" s="38"/>
      <c r="DX7" s="38"/>
      <c r="DY7" s="38"/>
      <c r="DZ7" s="38"/>
      <c r="EA7" s="38"/>
      <c r="EB7" s="38"/>
      <c r="EC7" s="38"/>
      <c r="ED7" s="38"/>
      <c r="EE7" s="38">
        <v>0.04</v>
      </c>
      <c r="EF7" s="38">
        <v>0</v>
      </c>
      <c r="EG7" s="38">
        <v>0.05</v>
      </c>
      <c r="EH7" s="38">
        <v>0.03</v>
      </c>
      <c r="EI7" s="38">
        <v>0.67</v>
      </c>
      <c r="EJ7" s="38">
        <v>0.11</v>
      </c>
      <c r="EK7" s="38">
        <v>0.09</v>
      </c>
      <c r="EL7" s="38">
        <v>0.19</v>
      </c>
      <c r="EM7" s="38">
        <v>0.23</v>
      </c>
      <c r="EN7" s="38">
        <v>0.21</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fsas</cp:lastModifiedBy>
  <cp:lastPrinted>2020-01-28T05:04:52Z</cp:lastPrinted>
  <dcterms:created xsi:type="dcterms:W3CDTF">2019-12-05T05:01:06Z</dcterms:created>
  <dcterms:modified xsi:type="dcterms:W3CDTF">2020-02-04T07:49:27Z</dcterms:modified>
  <cp:category/>
</cp:coreProperties>
</file>