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11001\Desktop\経営比較分析表\"/>
    </mc:Choice>
  </mc:AlternateContent>
  <xr:revisionPtr revIDLastSave="0" documentId="13_ncr:1_{FC91838E-76C6-44FA-9596-9E500CDAF898}" xr6:coauthVersionLast="45" xr6:coauthVersionMax="45" xr10:uidLastSave="{00000000-0000-0000-0000-000000000000}"/>
  <workbookProtection workbookAlgorithmName="SHA-512" workbookHashValue="pAwvV40Nnx0mZEUrSmm2kTBUV64U0bnj+QZ4HojOn1JzoxTsTzz6e0rhWET8NgRvXVziufoZhdgmIhcZg9YS9g==" workbookSaltValue="odCao6OaPt2zFqWmyRbwtA==" workbookSpinCount="100000" lockStructure="1"/>
  <bookViews>
    <workbookView xWindow="-120" yWindow="-120" windowWidth="19605"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P10" i="4" s="1"/>
  <c r="O6" i="5"/>
  <c r="I10" i="4" s="1"/>
  <c r="N6" i="5"/>
  <c r="M6" i="5"/>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D10" i="4"/>
  <c r="W10" i="4"/>
  <c r="B10" i="4"/>
  <c r="BB8" i="4"/>
  <c r="AT8" i="4"/>
  <c r="AD8" i="4"/>
  <c r="W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<sst xmlns="http://schemas.openxmlformats.org/spreadsheetml/2006/main" count="233" uniqueCount="113">
  <si>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</si>
  <si>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</si>
  <si>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</si>
  <si>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</si>
  <si>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</si>
  <si>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</si>
  <si>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</si>
  <si>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</si>
  <si>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</si>
  <si>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</si>
  <si>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</si>
  <si>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</si>
  <si>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</si>
  <si>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</si>
  <si>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</si>
  <si>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</si>
  <si>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</si>
  <si>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</si>
  <si>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</si>
  <si>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</si>
  <si>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</si>
  <si>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</si>
  <si>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</si>
  <si>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</si>
  <si>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</si>
  <si>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</si>
  <si>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</si>
  <si>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</si>
  <si>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</si>
  <si>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</si>
  <si>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</si>
  <si>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</si>
  <si>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</si>
  <si>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</si>
  <si>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</si>
  <si>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</si>
  <si>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</si>
  <si>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</si>
  <si>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</si>
  <si>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</si>
  <si>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</si>
  <si>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</si>
  <si>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</si>
  <si>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</si>
  <si>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</si>
  <si>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</si>
  <si>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</si>
  <si>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</si>
  <si>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</si>
  <si>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</si>
  <si>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</si>
  <si>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</si>
  <si>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</si>
  <si>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</si>
  <si>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</si>
  <si>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</si>
  <si>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</si>
  <si>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</si>
  <si>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</si>
  <si>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</si>
  <si>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</si>
  <si>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</si>
  <si>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</si>
  <si>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</si>
  <si>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</si>
  <si>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</si>
  <si>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</si>
  <si>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</si>
  <si>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</si>
  <si>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</si>
  <si>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</si>
  <si>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</si>
  <si>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</si>
  <si>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</si>
  <si>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</si>
  <si>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</si>
  <si>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</si>
  <si>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</si>
  <si>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</si>
  <si>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</si>
  <si>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</si>
  <si>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</si>
  <si>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</si>
  <si>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</si>
  <si>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</si>
  <si>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</si>
  <si>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</si>
  <si>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</si>
  <si>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</si>
  <si>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</si>
  <si>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</si>
  <si>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</si>
  <si>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</si>
  <si>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</si>
  <si>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</si>
  <si>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</si>
  <si>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</si>
  <si>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</si>
  <si>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</si>
  <si>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</si>
  <si>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</si>
  <si>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</si>
  <si>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</si>
  <si>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</si>
  <si>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</si>
  <si>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</si>
  <si>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</si>
  <si>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</si>
  <si>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</si>
  <si>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</si>
  <si>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〇供用開始から30年以上が経過し、施設の更新が必要な時期となっている。ストックマネジメント計画に基づき管路の点検調査を実施し、更新作業を計画的に行っていく必要がある。</t>
    <rPh sb="1" eb="3">
      <t>キョウヨウ</t>
    </rPh>
    <rPh sb="3" eb="5">
      <t>カイシ</t>
    </rPh>
    <rPh sb="9" eb="12">
      <t>ネンイジョウ</t>
    </rPh>
    <rPh sb="13" eb="15">
      <t>ケイカ</t>
    </rPh>
    <rPh sb="17" eb="19">
      <t>シセツ</t>
    </rPh>
    <rPh sb="20" eb="22">
      <t>コウシン</t>
    </rPh>
    <rPh sb="23" eb="25">
      <t>ヒツヨウ</t>
    </rPh>
    <rPh sb="26" eb="28">
      <t>ジキ</t>
    </rPh>
    <rPh sb="45" eb="47">
      <t>ケイカク</t>
    </rPh>
    <rPh sb="48" eb="49">
      <t>モト</t>
    </rPh>
    <rPh sb="51" eb="53">
      <t>カンロ</t>
    </rPh>
    <rPh sb="54" eb="56">
      <t>テンケン</t>
    </rPh>
    <rPh sb="56" eb="58">
      <t>チョウサ</t>
    </rPh>
    <rPh sb="59" eb="61">
      <t>ジッシ</t>
    </rPh>
    <rPh sb="63" eb="65">
      <t>コウシン</t>
    </rPh>
    <rPh sb="65" eb="67">
      <t>サギョウ</t>
    </rPh>
    <rPh sb="68" eb="71">
      <t>ケイカクテキ</t>
    </rPh>
    <rPh sb="72" eb="73">
      <t>オコナ</t>
    </rPh>
    <rPh sb="77" eb="79">
      <t>ヒツヨウ</t>
    </rPh>
    <phoneticPr fontId="4"/>
  </si>
  <si>
    <t>〇将来にわたり安定した下水道事業の経営を行えるよう、使用料金体系の見直しや経費削減等の対策を講じる必要がある。</t>
    <rPh sb="1" eb="3">
      <t>ショウライ</t>
    </rPh>
    <rPh sb="7" eb="9">
      <t>アンテイ</t>
    </rPh>
    <rPh sb="11" eb="14">
      <t>ゲスイドウ</t>
    </rPh>
    <rPh sb="14" eb="16">
      <t>ジギョウ</t>
    </rPh>
    <rPh sb="17" eb="19">
      <t>ケイエイ</t>
    </rPh>
    <rPh sb="20" eb="21">
      <t>オコナ</t>
    </rPh>
    <phoneticPr fontId="4"/>
  </si>
  <si>
    <t>〇収益的収支比率は、前年度に比べ大幅に下落しているが、これは消費税支払額が増加したことによるのものである。当該数値は依然として100%を下回っているため、使用料金体系の見直しや経費削減等の対策を講じ、単年度収支の赤字解消を図る必要がある。
〇企業債残高対事業規模比率は類似団体平均値を大きく下回っている。必要に応じて繰上償還を行っており、今後も引き続き経営状況を踏まえ適切な投資や繰上償還に努める。
〇経費回収率は100%を下回っており、使用料収入の確保や汚水処理費の削減等の対策を講じる必要がある。
〇汚水処理原価は前年度に引き続き減少し、若干ではあるが類似団体平均値を下回った。今後も普及促進により有収水量の確保に努める。
〇水洗化率は類似団体と比較し高い水準を維持している。水洗便所改造資金融資あっせん等の制度の周知を図り、引き続き水洗化の啓発に努めていく。</t>
    <rPh sb="1" eb="4">
      <t>シュウエキテキ</t>
    </rPh>
    <rPh sb="4" eb="6">
      <t>シュウシ</t>
    </rPh>
    <rPh sb="6" eb="8">
      <t>ヒリツ</t>
    </rPh>
    <rPh sb="10" eb="13">
      <t>ゼンネンド</t>
    </rPh>
    <rPh sb="14" eb="15">
      <t>クラ</t>
    </rPh>
    <rPh sb="16" eb="18">
      <t>オオハバ</t>
    </rPh>
    <rPh sb="19" eb="21">
      <t>ゲラク</t>
    </rPh>
    <rPh sb="30" eb="33">
      <t>ショウヒゼイ</t>
    </rPh>
    <rPh sb="33" eb="35">
      <t>シハライ</t>
    </rPh>
    <rPh sb="35" eb="36">
      <t>ガク</t>
    </rPh>
    <rPh sb="37" eb="39">
      <t>ゾウカ</t>
    </rPh>
    <rPh sb="53" eb="55">
      <t>トウガイ</t>
    </rPh>
    <rPh sb="55" eb="57">
      <t>スウチ</t>
    </rPh>
    <rPh sb="58" eb="60">
      <t>イゼン</t>
    </rPh>
    <rPh sb="68" eb="70">
      <t>シタマワ</t>
    </rPh>
    <rPh sb="77" eb="79">
      <t>シヨウ</t>
    </rPh>
    <rPh sb="79" eb="81">
      <t>リョウキン</t>
    </rPh>
    <rPh sb="81" eb="83">
      <t>タイケイ</t>
    </rPh>
    <rPh sb="84" eb="86">
      <t>ミナオ</t>
    </rPh>
    <rPh sb="88" eb="92">
      <t>ケイヒサクゲン</t>
    </rPh>
    <rPh sb="92" eb="93">
      <t>トウ</t>
    </rPh>
    <rPh sb="94" eb="96">
      <t>タイサク</t>
    </rPh>
    <rPh sb="97" eb="98">
      <t>コウ</t>
    </rPh>
    <rPh sb="100" eb="103">
      <t>タンネンド</t>
    </rPh>
    <rPh sb="103" eb="105">
      <t>シュウシ</t>
    </rPh>
    <rPh sb="106" eb="110">
      <t>アカジカイショウ</t>
    </rPh>
    <rPh sb="111" eb="112">
      <t>ハカ</t>
    </rPh>
    <rPh sb="113" eb="115">
      <t>ヒツヨウ</t>
    </rPh>
    <rPh sb="122" eb="124">
      <t>キギョウ</t>
    </rPh>
    <rPh sb="124" eb="125">
      <t>サイ</t>
    </rPh>
    <rPh sb="125" eb="127">
      <t>ザンダカ</t>
    </rPh>
    <rPh sb="127" eb="128">
      <t>タイ</t>
    </rPh>
    <rPh sb="128" eb="130">
      <t>ジギョウ</t>
    </rPh>
    <rPh sb="130" eb="132">
      <t>キボ</t>
    </rPh>
    <rPh sb="132" eb="134">
      <t>ヒリツ</t>
    </rPh>
    <rPh sb="135" eb="137">
      <t>ルイジ</t>
    </rPh>
    <rPh sb="137" eb="139">
      <t>ダンタイ</t>
    </rPh>
    <rPh sb="139" eb="142">
      <t>ヘイキンチ</t>
    </rPh>
    <rPh sb="143" eb="144">
      <t>オオ</t>
    </rPh>
    <rPh sb="146" eb="148">
      <t>シタマワ</t>
    </rPh>
    <rPh sb="153" eb="155">
      <t>ヒツヨウ</t>
    </rPh>
    <rPh sb="156" eb="157">
      <t>オウ</t>
    </rPh>
    <rPh sb="159" eb="161">
      <t>クリアゲ</t>
    </rPh>
    <rPh sb="161" eb="163">
      <t>ショウカン</t>
    </rPh>
    <rPh sb="164" eb="165">
      <t>オコナ</t>
    </rPh>
    <rPh sb="170" eb="172">
      <t>コンゴ</t>
    </rPh>
    <rPh sb="173" eb="174">
      <t>ヒ</t>
    </rPh>
    <rPh sb="175" eb="176">
      <t>ツヅ</t>
    </rPh>
    <rPh sb="177" eb="179">
      <t>ケイエイ</t>
    </rPh>
    <rPh sb="179" eb="181">
      <t>ジョウキョウ</t>
    </rPh>
    <rPh sb="182" eb="183">
      <t>フ</t>
    </rPh>
    <rPh sb="185" eb="187">
      <t>テキセツ</t>
    </rPh>
    <rPh sb="188" eb="190">
      <t>トウシ</t>
    </rPh>
    <rPh sb="191" eb="193">
      <t>クリアゲ</t>
    </rPh>
    <rPh sb="193" eb="195">
      <t>ショウカン</t>
    </rPh>
    <rPh sb="196" eb="197">
      <t>ツト</t>
    </rPh>
    <rPh sb="203" eb="205">
      <t>ケイヒ</t>
    </rPh>
    <rPh sb="205" eb="207">
      <t>カイシュウ</t>
    </rPh>
    <rPh sb="207" eb="208">
      <t>リツ</t>
    </rPh>
    <rPh sb="214" eb="216">
      <t>シタマワ</t>
    </rPh>
    <rPh sb="221" eb="224">
      <t>シヨウリョウ</t>
    </rPh>
    <rPh sb="224" eb="226">
      <t>シュウニュウ</t>
    </rPh>
    <rPh sb="227" eb="229">
      <t>カクホ</t>
    </rPh>
    <rPh sb="230" eb="232">
      <t>オスイ</t>
    </rPh>
    <rPh sb="232" eb="234">
      <t>ショリ</t>
    </rPh>
    <rPh sb="234" eb="235">
      <t>ヒ</t>
    </rPh>
    <rPh sb="236" eb="238">
      <t>サクゲン</t>
    </rPh>
    <rPh sb="238" eb="239">
      <t>トウ</t>
    </rPh>
    <rPh sb="240" eb="242">
      <t>タイサク</t>
    </rPh>
    <rPh sb="243" eb="244">
      <t>コウ</t>
    </rPh>
    <rPh sb="246" eb="248">
      <t>ヒツヨウ</t>
    </rPh>
    <rPh sb="255" eb="257">
      <t>オスイ</t>
    </rPh>
    <rPh sb="257" eb="259">
      <t>ショリ</t>
    </rPh>
    <rPh sb="259" eb="261">
      <t>ゲンカ</t>
    </rPh>
    <rPh sb="262" eb="265">
      <t>ゼンネンド</t>
    </rPh>
    <rPh sb="266" eb="267">
      <t>ヒ</t>
    </rPh>
    <rPh sb="268" eb="269">
      <t>ツヅ</t>
    </rPh>
    <rPh sb="270" eb="272">
      <t>ゲンショウ</t>
    </rPh>
    <rPh sb="274" eb="276">
      <t>ジャッカン</t>
    </rPh>
    <rPh sb="281" eb="283">
      <t>ルイジ</t>
    </rPh>
    <rPh sb="283" eb="285">
      <t>ダンタイ</t>
    </rPh>
    <rPh sb="285" eb="288">
      <t>ヘイキンチ</t>
    </rPh>
    <rPh sb="289" eb="291">
      <t>シタマワ</t>
    </rPh>
    <rPh sb="294" eb="296">
      <t>コンゴ</t>
    </rPh>
    <rPh sb="297" eb="299">
      <t>フキュウ</t>
    </rPh>
    <rPh sb="299" eb="301">
      <t>ソクシン</t>
    </rPh>
    <rPh sb="304" eb="306">
      <t>ユウシュウ</t>
    </rPh>
    <rPh sb="306" eb="308">
      <t>スイリョウ</t>
    </rPh>
    <rPh sb="309" eb="311">
      <t>カクホ</t>
    </rPh>
    <rPh sb="312" eb="313">
      <t>ツト</t>
    </rPh>
    <rPh sb="319" eb="322">
      <t>スイセンカ</t>
    </rPh>
    <rPh sb="322" eb="323">
      <t>リツ</t>
    </rPh>
    <rPh sb="324" eb="326">
      <t>ルイジ</t>
    </rPh>
    <rPh sb="326" eb="328">
      <t>ダンタイ</t>
    </rPh>
    <rPh sb="329" eb="331">
      <t>ヒカク</t>
    </rPh>
    <rPh sb="332" eb="333">
      <t>タカ</t>
    </rPh>
    <rPh sb="334" eb="336">
      <t>スイジュン</t>
    </rPh>
    <rPh sb="337" eb="339">
      <t>イジ</t>
    </rPh>
    <rPh sb="344" eb="346">
      <t>スイセン</t>
    </rPh>
    <rPh sb="346" eb="348">
      <t>ベンジョ</t>
    </rPh>
    <rPh sb="348" eb="350">
      <t>カイゾウ</t>
    </rPh>
    <rPh sb="350" eb="352">
      <t>シキン</t>
    </rPh>
    <rPh sb="352" eb="354">
      <t>ユウシ</t>
    </rPh>
    <rPh sb="358" eb="359">
      <t>トウ</t>
    </rPh>
    <rPh sb="360" eb="362">
      <t>セイド</t>
    </rPh>
    <rPh sb="363" eb="365">
      <t>シュウチ</t>
    </rPh>
    <rPh sb="366" eb="367">
      <t>ハカ</t>
    </rPh>
    <rPh sb="369" eb="370">
      <t>ヒ</t>
    </rPh>
    <rPh sb="371" eb="372">
      <t>ツヅ</t>
    </rPh>
    <rPh sb="373" eb="376">
      <t>スイセンカ</t>
    </rPh>
    <rPh sb="377" eb="379">
      <t>ケイハツ</t>
    </rPh>
    <rPh sb="380" eb="38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</si>
</sst>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F-4A51-857D-D4721D4B13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0.09</c:v>
                </c:pt>
                <c:pt idx="2">
                  <c:v>0.19</c:v>
                </c:pt>
                <c:pt idx="3">
                  <c:v>0.23</c:v>
                </c:pt>
                <c:pt idx="4">
                  <c:v>0.21</c:v>
                </c:pt>
              </c:numCache>
            </c:numRef>
          </c:val>
          <c:smooth val="0"/>
          <c:extLst>
            <c:ext xmlns:c16="http://schemas.microsoft.com/office/drawing/2014/chart" uri="{C3380CC4-5D6E-409C-BE32-E72D297353CC}">
              <c16:uniqueId val="{00000001-685F-4A51-857D-D4721D4B13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D-41DB-94AF-E4BAFB2F81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59.4</c:v>
                </c:pt>
                <c:pt idx="2">
                  <c:v>59.35</c:v>
                </c:pt>
                <c:pt idx="3">
                  <c:v>58.4</c:v>
                </c:pt>
                <c:pt idx="4">
                  <c:v>58</c:v>
                </c:pt>
              </c:numCache>
            </c:numRef>
          </c:val>
          <c:smooth val="0"/>
          <c:extLst>
            <c:ext xmlns:c16="http://schemas.microsoft.com/office/drawing/2014/chart" uri="{C3380CC4-5D6E-409C-BE32-E72D297353CC}">
              <c16:uniqueId val="{00000001-543D-41DB-94AF-E4BAFB2F81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94.44</c:v>
                </c:pt>
                <c:pt idx="1">
                  <c:v>94.96</c:v>
                </c:pt>
                <c:pt idx="2">
                  <c:v>95.51</c:v>
                </c:pt>
                <c:pt idx="3">
                  <c:v>95.43</c:v>
                </c:pt>
                <c:pt idx="4">
                  <c:v>95.43</c:v>
                </c:pt>
              </c:numCache>
            </c:numRef>
          </c:val>
          <c:extLst>
            <c:ext xmlns:c16="http://schemas.microsoft.com/office/drawing/2014/chart" uri="{C3380CC4-5D6E-409C-BE32-E72D297353CC}">
              <c16:uniqueId val="{00000000-7814-4103-B9AA-8B362C8A41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89.81</c:v>
                </c:pt>
                <c:pt idx="2">
                  <c:v>89.88</c:v>
                </c:pt>
                <c:pt idx="3">
                  <c:v>89.68</c:v>
                </c:pt>
                <c:pt idx="4">
                  <c:v>89.79</c:v>
                </c:pt>
              </c:numCache>
            </c:numRef>
          </c:val>
          <c:smooth val="0"/>
          <c:extLst>
            <c:ext xmlns:c16="http://schemas.microsoft.com/office/drawing/2014/chart" uri="{C3380CC4-5D6E-409C-BE32-E72D297353CC}">
              <c16:uniqueId val="{00000001-7814-4103-B9AA-8B362C8A41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78.09</c:v>
                </c:pt>
                <c:pt idx="1">
                  <c:v>64.17</c:v>
                </c:pt>
                <c:pt idx="2">
                  <c:v>80</c:v>
                </c:pt>
                <c:pt idx="3">
                  <c:v>82.77</c:v>
                </c:pt>
                <c:pt idx="4">
                  <c:v>65.510000000000005</c:v>
                </c:pt>
              </c:numCache>
            </c:numRef>
          </c:val>
          <c:extLst>
            <c:ext xmlns:c16="http://schemas.microsoft.com/office/drawing/2014/chart" uri="{C3380CC4-5D6E-409C-BE32-E72D297353CC}">
              <c16:uniqueId val="{00000000-BBC9-4903-A1D1-5C529E75DC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9-4903-A1D1-5C529E75DC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0B-4146-A3C1-84C4D6CD9D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0B-4146-A3C1-84C4D6CD9D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73-4CA3-BA36-B5DB6C5571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73-4CA3-BA36-B5DB6C5571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BC-40A5-8968-9CC2172DD1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BC-40A5-8968-9CC2172DD1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29-41D0-8D42-12D39707BF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29-41D0-8D42-12D39707BF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192.99</c:v>
                </c:pt>
                <c:pt idx="1">
                  <c:v>185.79</c:v>
                </c:pt>
                <c:pt idx="2">
                  <c:v>174.22</c:v>
                </c:pt>
                <c:pt idx="3">
                  <c:v>167.44</c:v>
                </c:pt>
                <c:pt idx="4">
                  <c:v>150.81</c:v>
                </c:pt>
              </c:numCache>
            </c:numRef>
          </c:val>
          <c:extLst>
            <c:ext xmlns:c16="http://schemas.microsoft.com/office/drawing/2014/chart" uri="{C3380CC4-5D6E-409C-BE32-E72D297353CC}">
              <c16:uniqueId val="{00000000-A0D3-4AD7-81CB-3EF423FBE0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862.87</c:v>
                </c:pt>
                <c:pt idx="2">
                  <c:v>716.96</c:v>
                </c:pt>
                <c:pt idx="3">
                  <c:v>799.11</c:v>
                </c:pt>
                <c:pt idx="4">
                  <c:v>768.62</c:v>
                </c:pt>
              </c:numCache>
            </c:numRef>
          </c:val>
          <c:smooth val="0"/>
          <c:extLst>
            <c:ext xmlns:c16="http://schemas.microsoft.com/office/drawing/2014/chart" uri="{C3380CC4-5D6E-409C-BE32-E72D297353CC}">
              <c16:uniqueId val="{00000001-A0D3-4AD7-81CB-3EF423FBE0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100.41</c:v>
                </c:pt>
                <c:pt idx="1">
                  <c:v>95.75</c:v>
                </c:pt>
                <c:pt idx="2">
                  <c:v>93.19</c:v>
                </c:pt>
                <c:pt idx="3">
                  <c:v>96.53</c:v>
                </c:pt>
                <c:pt idx="4">
                  <c:v>97.77</c:v>
                </c:pt>
              </c:numCache>
            </c:numRef>
          </c:val>
          <c:extLst>
            <c:ext xmlns:c16="http://schemas.microsoft.com/office/drawing/2014/chart" uri="{C3380CC4-5D6E-409C-BE32-E72D297353CC}">
              <c16:uniqueId val="{00000000-D849-4F94-97CE-D098376CED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85.39</c:v>
                </c:pt>
                <c:pt idx="2">
                  <c:v>88.09</c:v>
                </c:pt>
                <c:pt idx="3">
                  <c:v>87.69</c:v>
                </c:pt>
                <c:pt idx="4">
                  <c:v>88.06</c:v>
                </c:pt>
              </c:numCache>
            </c:numRef>
          </c:val>
          <c:smooth val="0"/>
          <c:extLst>
            <c:ext xmlns:c16="http://schemas.microsoft.com/office/drawing/2014/chart" uri="{C3380CC4-5D6E-409C-BE32-E72D297353CC}">
              <c16:uniqueId val="{00000001-D849-4F94-97CE-D098376CED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177.22</c:v>
                </c:pt>
                <c:pt idx="1">
                  <c:v>186.59</c:v>
                </c:pt>
                <c:pt idx="2">
                  <c:v>195.56</c:v>
                </c:pt>
                <c:pt idx="3">
                  <c:v>188.65</c:v>
                </c:pt>
                <c:pt idx="4">
                  <c:v>179.1</c:v>
                </c:pt>
              </c:numCache>
            </c:numRef>
          </c:val>
          <c:extLst>
            <c:ext xmlns:c16="http://schemas.microsoft.com/office/drawing/2014/chart" uri="{C3380CC4-5D6E-409C-BE32-E72D297353CC}">
              <c16:uniqueId val="{00000000-A317-4443-B23C-9217992778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188.79</c:v>
                </c:pt>
                <c:pt idx="2">
                  <c:v>181.8</c:v>
                </c:pt>
                <c:pt idx="3">
                  <c:v>180.07</c:v>
                </c:pt>
                <c:pt idx="4">
                  <c:v>179.32</c:v>
                </c:pt>
              </c:numCache>
            </c:numRef>
          </c:val>
          <c:smooth val="0"/>
          <c:extLst>
            <c:ext xmlns:c16="http://schemas.microsoft.com/office/drawing/2014/chart" uri="{C3380CC4-5D6E-409C-BE32-E72D297353CC}">
              <c16:uniqueId val="{00000001-A317-4443-B23C-9217992778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大河原町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23642</v>
      </c>
      <c r="AM8" s="50"/>
      <c r="AN8" s="50"/>
      <c r="AO8" s="50"/>
      <c r="AP8" s="50"/>
      <c r="AQ8" s="50"/>
      <c r="AR8" s="50"/>
      <c r="AS8" s="50"/>
      <c r="AT8" s="45">
        <f>データ!T6</f>
        <v>24.99</v>
      </c>
      <c r="AU8" s="45"/>
      <c r="AV8" s="45"/>
      <c r="AW8" s="45"/>
      <c r="AX8" s="45"/>
      <c r="AY8" s="45"/>
      <c r="AZ8" s="45"/>
      <c r="BA8" s="45"/>
      <c r="BB8" s="45">
        <f>データ!U6</f>
        <v>946.06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94.05</v>
      </c>
      <c r="Q10" s="45"/>
      <c r="R10" s="45"/>
      <c r="S10" s="45"/>
      <c r="T10" s="45"/>
      <c r="U10" s="45"/>
      <c r="V10" s="45"/>
      <c r="W10" s="45">
        <f>データ!Q6</f>
        <v>118.55</v>
      </c>
      <c r="X10" s="45"/>
      <c r="Y10" s="45"/>
      <c r="Z10" s="45"/>
      <c r="AA10" s="45"/>
      <c r="AB10" s="45"/>
      <c r="AC10" s="45"/>
      <c r="AD10" s="50">
        <f>データ!R6</f>
        <v>3024</v>
      </c>
      <c r="AE10" s="50"/>
      <c r="AF10" s="50"/>
      <c r="AG10" s="50"/>
      <c r="AH10" s="50"/>
      <c r="AI10" s="50"/>
      <c r="AJ10" s="50"/>
      <c r="AK10" s="2"/>
      <c r="AL10" s="50">
        <f>データ!V6</f>
        <v>22143</v>
      </c>
      <c r="AM10" s="50"/>
      <c r="AN10" s="50"/>
      <c r="AO10" s="50"/>
      <c r="AP10" s="50"/>
      <c r="AQ10" s="50"/>
      <c r="AR10" s="50"/>
      <c r="AS10" s="50"/>
      <c r="AT10" s="45">
        <f>データ!W6</f>
        <v>5.78</v>
      </c>
      <c r="AU10" s="45"/>
      <c r="AV10" s="45"/>
      <c r="AW10" s="45"/>
      <c r="AX10" s="45"/>
      <c r="AY10" s="45"/>
      <c r="AZ10" s="45"/>
      <c r="BA10" s="45"/>
      <c r="BB10" s="45">
        <f>データ!X6</f>
        <v>3830.97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T4E8AXPWOfSr9LcRQmxPZzCCS6oAyEd4wlLuRRhdNHgMREbGbniHBv5Pso5YkNw1Yn0DRQZUwHNQKKzIwnwBpw==" saltValue="y9gZz990BhLIm3omWHt5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43214</v>
      </c>
      <c r="D6" s="33">
        <f t="shared" si="3"/>
        <v>47</v>
      </c>
      <c r="E6" s="33">
        <f t="shared" si="3"/>
        <v>17</v>
      </c>
      <c r="F6" s="33">
        <f t="shared" si="3"/>
        <v>1</v>
      </c>
      <c r="G6" s="33">
        <f t="shared" si="3"/>
        <v>0</v>
      </c>
      <c r="H6" s="33" t="str">
        <f t="shared" si="3"/>
        <v>宮城県　大河原町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94.05</v>
      </c>
      <c r="Q6" s="34">
        <f t="shared" si="3"/>
        <v>118.55</v>
      </c>
      <c r="R6" s="34">
        <f t="shared" si="3"/>
        <v>3024</v>
      </c>
      <c r="S6" s="34">
        <f t="shared" si="3"/>
        <v>23642</v>
      </c>
      <c r="T6" s="34">
        <f t="shared" si="3"/>
        <v>24.99</v>
      </c>
      <c r="U6" s="34">
        <f t="shared" si="3"/>
        <v>946.06</v>
      </c>
      <c r="V6" s="34">
        <f t="shared" si="3"/>
        <v>22143</v>
      </c>
      <c r="W6" s="34">
        <f t="shared" si="3"/>
        <v>5.78</v>
      </c>
      <c r="X6" s="34">
        <f t="shared" si="3"/>
        <v>3830.97</v>
      </c>
      <c r="Y6" s="35">
        <f>IF(Y7="",NA(),Y7)</f>
        <v>78.09</v>
      </c>
      <c r="Z6" s="35">
        <f t="shared" ref="Z6:AH6" si="4">IF(Z7="",NA(),Z7)</f>
        <v>64.17</v>
      </c>
      <c r="AA6" s="35">
        <f t="shared" si="4"/>
        <v>80</v>
      </c>
      <c r="AB6" s="35">
        <f t="shared" si="4"/>
        <v>82.77</v>
      </c>
      <c r="AC6" s="35">
        <f t="shared" si="4"/>
        <v>65.510000000000005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192.99</v>
      </c>
      <c r="BG6" s="35">
        <f t="shared" ref="BG6:BO6" si="7">IF(BG7="",NA(),BG7)</f>
        <v>185.79</v>
      </c>
      <c r="BH6" s="35">
        <f t="shared" si="7"/>
        <v>174.22</v>
      </c>
      <c r="BI6" s="35">
        <f t="shared" si="7"/>
        <v>167.44</v>
      </c>
      <c r="BJ6" s="35">
        <f t="shared" si="7"/>
        <v>150.81</v>
      </c>
      <c r="BK6" s="35">
        <f t="shared" si="7"/>
        <v>1136.5</v>
      </c>
      <c r="BL6" s="35">
        <f t="shared" si="7"/>
        <v>862.87</v>
      </c>
      <c r="BM6" s="35">
        <f t="shared" si="7"/>
        <v>716.96</v>
      </c>
      <c r="BN6" s="35">
        <f t="shared" si="7"/>
        <v>799.11</v>
      </c>
      <c r="BO6" s="35">
        <f t="shared" si="7"/>
        <v>768.62</v>
      </c>
      <c r="BP6" s="34" t="str">
        <f>IF(BP7="","",IF(BP7="-","【-】","【"&amp;SUBSTITUTE(TEXT(BP7,"#,##0.00"),"-","△")&amp;"】"))</f>
        <v>【682.78】</v>
      </c>
      <c r="BQ6" s="35">
        <f>IF(BQ7="",NA(),BQ7)</f>
        <v>100.41</v>
      </c>
      <c r="BR6" s="35">
        <f t="shared" ref="BR6:BZ6" si="8">IF(BR7="",NA(),BR7)</f>
        <v>95.75</v>
      </c>
      <c r="BS6" s="35">
        <f t="shared" si="8"/>
        <v>93.19</v>
      </c>
      <c r="BT6" s="35">
        <f t="shared" si="8"/>
        <v>96.53</v>
      </c>
      <c r="BU6" s="35">
        <f t="shared" si="8"/>
        <v>97.77</v>
      </c>
      <c r="BV6" s="35">
        <f t="shared" si="8"/>
        <v>71.650000000000006</v>
      </c>
      <c r="BW6" s="35">
        <f t="shared" si="8"/>
        <v>85.39</v>
      </c>
      <c r="BX6" s="35">
        <f t="shared" si="8"/>
        <v>88.09</v>
      </c>
      <c r="BY6" s="35">
        <f t="shared" si="8"/>
        <v>87.69</v>
      </c>
      <c r="BZ6" s="35">
        <f t="shared" si="8"/>
        <v>88.06</v>
      </c>
      <c r="CA6" s="34" t="str">
        <f>IF(CA7="","",IF(CA7="-","【-】","【"&amp;SUBSTITUTE(TEXT(CA7,"#,##0.00"),"-","△")&amp;"】"))</f>
        <v>【100.91】</v>
      </c>
      <c r="CB6" s="35">
        <f>IF(CB7="",NA(),CB7)</f>
        <v>177.22</v>
      </c>
      <c r="CC6" s="35">
        <f t="shared" ref="CC6:CK6" si="9">IF(CC7="",NA(),CC7)</f>
        <v>186.59</v>
      </c>
      <c r="CD6" s="35">
        <f t="shared" si="9"/>
        <v>195.56</v>
      </c>
      <c r="CE6" s="35">
        <f t="shared" si="9"/>
        <v>188.65</v>
      </c>
      <c r="CF6" s="35">
        <f t="shared" si="9"/>
        <v>179.1</v>
      </c>
      <c r="CG6" s="35">
        <f t="shared" si="9"/>
        <v>217.82</v>
      </c>
      <c r="CH6" s="35">
        <f t="shared" si="9"/>
        <v>188.79</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59.4</v>
      </c>
      <c r="CT6" s="35">
        <f t="shared" si="10"/>
        <v>59.35</v>
      </c>
      <c r="CU6" s="35">
        <f t="shared" si="10"/>
        <v>58.4</v>
      </c>
      <c r="CV6" s="35">
        <f t="shared" si="10"/>
        <v>58</v>
      </c>
      <c r="CW6" s="34" t="str">
        <f>IF(CW7="","",IF(CW7="-","【-】","【"&amp;SUBSTITUTE(TEXT(CW7,"#,##0.00"),"-","△")&amp;"】"))</f>
        <v>【58.98】</v>
      </c>
      <c r="CX6" s="35">
        <f>IF(CX7="",NA(),CX7)</f>
        <v>94.44</v>
      </c>
      <c r="CY6" s="35">
        <f t="shared" ref="CY6:DG6" si="11">IF(CY7="",NA(),CY7)</f>
        <v>94.96</v>
      </c>
      <c r="CZ6" s="35">
        <f t="shared" si="11"/>
        <v>95.51</v>
      </c>
      <c r="DA6" s="35">
        <f t="shared" si="11"/>
        <v>95.43</v>
      </c>
      <c r="DB6" s="35">
        <f t="shared" si="11"/>
        <v>95.43</v>
      </c>
      <c r="DC6" s="35">
        <f t="shared" si="11"/>
        <v>84.2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43214</v>
      </c>
      <c r="D7" s="37">
        <v>47</v>
      </c>
      <c r="E7" s="37">
        <v>17</v>
      </c>
      <c r="F7" s="37">
        <v>1</v>
      </c>
      <c r="G7" s="37">
        <v>0</v>
      </c>
      <c r="H7" s="37" t="s">
        <v>97</v>
      </c>
      <c r="I7" s="37" t="s">
        <v>98</v>
      </c>
      <c r="J7" s="37" t="s">
        <v>99</v>
      </c>
      <c r="K7" s="37" t="s">
        <v>100</v>
      </c>
      <c r="L7" s="37" t="s">
        <v>101</v>
      </c>
      <c r="M7" s="37" t="s">
        <v>102</v>
      </c>
      <c r="N7" s="38" t="s">
        <v>103</v>
      </c>
      <c r="O7" s="38" t="s">
        <v>104</v>
      </c>
      <c r="P7" s="38">
        <v>94.05</v>
      </c>
      <c r="Q7" s="38">
        <v>118.55</v>
      </c>
      <c r="R7" s="38">
        <v>3024</v>
      </c>
      <c r="S7" s="38">
        <v>23642</v>
      </c>
      <c r="T7" s="38">
        <v>24.99</v>
      </c>
      <c r="U7" s="38">
        <v>946.06</v>
      </c>
      <c r="V7" s="38">
        <v>22143</v>
      </c>
      <c r="W7" s="38">
        <v>5.78</v>
      </c>
      <c r="X7" s="38">
        <v>3830.97</v>
      </c>
      <c r="Y7" s="38">
        <v>78.09</v>
      </c>
      <c r="Z7" s="38">
        <v>64.17</v>
      </c>
      <c r="AA7" s="38">
        <v>80</v>
      </c>
      <c r="AB7" s="38">
        <v>82.77</v>
      </c>
      <c r="AC7" s="38">
        <v>65.510000000000005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192.99</v>
      </c>
      <c r="BG7" s="38">
        <v>185.79</v>
      </c>
      <c r="BH7" s="38">
        <v>174.22</v>
      </c>
      <c r="BI7" s="38">
        <v>167.44</v>
      </c>
      <c r="BJ7" s="38">
        <v>150.81</v>
      </c>
      <c r="BK7" s="38">
        <v>1136.5</v>
      </c>
      <c r="BL7" s="38">
        <v>862.87</v>
      </c>
      <c r="BM7" s="38">
        <v>716.96</v>
      </c>
      <c r="BN7" s="38">
        <v>799.11</v>
      </c>
      <c r="BO7" s="38">
        <v>768.62</v>
      </c>
      <c r="BP7" s="38">
        <v>682.78</v>
      </c>
      <c r="BQ7" s="38">
        <v>100.41</v>
      </c>
      <c r="BR7" s="38">
        <v>95.75</v>
      </c>
      <c r="BS7" s="38">
        <v>93.19</v>
      </c>
      <c r="BT7" s="38">
        <v>96.53</v>
      </c>
      <c r="BU7" s="38">
        <v>97.77</v>
      </c>
      <c r="BV7" s="38">
        <v>71.650000000000006</v>
      </c>
      <c r="BW7" s="38">
        <v>85.39</v>
      </c>
      <c r="BX7" s="38">
        <v>88.09</v>
      </c>
      <c r="BY7" s="38">
        <v>87.69</v>
      </c>
      <c r="BZ7" s="38">
        <v>88.06</v>
      </c>
      <c r="CA7" s="38">
        <v>100.91</v>
      </c>
      <c r="CB7" s="38">
        <v>177.22</v>
      </c>
      <c r="CC7" s="38">
        <v>186.59</v>
      </c>
      <c r="CD7" s="38">
        <v>195.56</v>
      </c>
      <c r="CE7" s="38">
        <v>188.65</v>
      </c>
      <c r="CF7" s="38">
        <v>179.1</v>
      </c>
      <c r="CG7" s="38">
        <v>217.82</v>
      </c>
      <c r="CH7" s="38">
        <v>188.79</v>
      </c>
      <c r="CI7" s="38">
        <v>181.8</v>
      </c>
      <c r="CJ7" s="38">
        <v>180.07</v>
      </c>
      <c r="CK7" s="38">
        <v>179.32</v>
      </c>
      <c r="CL7" s="38">
        <v>136.86000000000001</v>
      </c>
      <c r="CM7" s="38" t="s">
        <v>103</v>
      </c>
      <c r="CN7" s="38" t="s">
        <v>103</v>
      </c>
      <c r="CO7" s="38" t="s">
        <v>103</v>
      </c>
      <c r="CP7" s="38" t="s">
        <v>103</v>
      </c>
      <c r="CQ7" s="38" t="s">
        <v>103</v>
      </c>
      <c r="CR7" s="38">
        <v>54.44</v>
      </c>
      <c r="CS7" s="38">
        <v>59.4</v>
      </c>
      <c r="CT7" s="38">
        <v>59.35</v>
      </c>
      <c r="CU7" s="38">
        <v>58.4</v>
      </c>
      <c r="CV7" s="38">
        <v>58</v>
      </c>
      <c r="CW7" s="38">
        <v>58.98</v>
      </c>
      <c r="CX7" s="38">
        <v>94.44</v>
      </c>
      <c r="CY7" s="38">
        <v>94.96</v>
      </c>
      <c r="CZ7" s="38">
        <v>95.51</v>
      </c>
      <c r="DA7" s="38">
        <v>95.43</v>
      </c>
      <c r="DB7" s="38">
        <v>95.43</v>
      </c>
      <c r="DC7" s="38">
        <v>84.2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豊田　太祐</cp:lastModifiedBy>
  <dcterms:created xsi:type="dcterms:W3CDTF">2019-12-05T05:01:01Z</dcterms:created>
  <dcterms:modified xsi:type="dcterms:W3CDTF">2020-01-23T02:53:55Z</dcterms:modified>
  <cp:category/>
</cp:coreProperties>
</file>