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mc:AlternateContent xmlns:mc="http://schemas.openxmlformats.org/markup-compatibility/2006">
    <mc:Choice Requires="x15">
      <x15ac:absPath xmlns:x15ac="http://schemas.microsoft.com/office/spreadsheetml/2010/11/ac" url="C:\Users\01201\Desktop\R2.1.11 公営企業に係る経営比較分析表の分析等について\財政課メール（R2.1.28送信）\"/>
    </mc:Choice>
  </mc:AlternateContent>
  <xr:revisionPtr revIDLastSave="0" documentId="13_ncr:1_{9DCCDDF8-CAD8-42D9-9C09-9F6916EFBF60}" xr6:coauthVersionLast="41" xr6:coauthVersionMax="41" xr10:uidLastSave="{00000000-0000-0000-0000-000000000000}"/>
  <workbookProtection workbookAlgorithmName="SHA-512" workbookHashValue="6hz59Dym22qa6WnxksKpdlQ7n/+plUHQTDtbQqit6OS/ufLUWPKS+uBbtxXDmFjs8YaDdo5Ly8je7m4PV+/+8Q==" workbookSaltValue="cjUnwExe+7HzMSlxcQQXQg==" workbookSpinCount="100000" lockStructure="1"/>
  <bookViews>
    <workbookView xWindow="8550" yWindow="2325" windowWidth="16020" windowHeight="13275"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AT8" i="4" s="1"/>
  <c r="S6" i="5"/>
  <c r="R6" i="5"/>
  <c r="AD10" i="4" s="1"/>
  <c r="Q6" i="5"/>
  <c r="W10" i="4" s="1"/>
  <c r="P6" i="5"/>
  <c r="P10" i="4" s="1"/>
  <c r="O6" i="5"/>
  <c r="I10" i="4" s="1"/>
  <c r="N6" i="5"/>
  <c r="B10" i="4" s="1"/>
  <c r="M6" i="5"/>
  <c r="AD8" i="4" s="1"/>
  <c r="L6" i="5"/>
  <c r="W8" i="4" s="1"/>
  <c r="K6" i="5"/>
  <c r="P8" i="4" s="1"/>
  <c r="J6" i="5"/>
  <c r="I8" i="4" s="1"/>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AT10" i="4"/>
  <c r="AL10" i="4"/>
  <c r="AL8" i="4"/>
  <c r="C10" i="5" l="1"/>
  <c r="D10" i="5"/>
  <c r="E10" i="5"/>
  <c r="B10" i="5"/>
</calcChain>
</file>

<file path=xl/sharedStrings.xml><?xml version="1.0" encoding="utf-8"?>
<sst xmlns="http://schemas.openxmlformats.org/spreadsheetml/2006/main" count="233" uniqueCount="114">
  <si>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</si>
  <si>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</si>
  <si>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</si>
  <si>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</si>
  <si>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</si>
  <si>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</si>
  <si>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</si>
  <si>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</si>
  <si>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</si>
  <si>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</si>
  <si>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</si>
  <si>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</si>
  <si>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</si>
  <si>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</si>
  <si>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</si>
  <si>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</si>
  <si>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</si>
  <si>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</si>
  <si>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</si>
  <si>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</si>
  <si>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</si>
  <si>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</si>
  <si>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</si>
  <si>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</si>
  <si>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</si>
  <si>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</si>
  <si>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</si>
  <si>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</si>
  <si>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</si>
  <si>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</si>
  <si>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</si>
  <si>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</si>
  <si>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</si>
  <si>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</si>
  <si>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</si>
  <si>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</si>
  <si>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</si>
  <si>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</si>
  <si>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</si>
  <si>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</si>
  <si>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</si>
  <si>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</si>
  <si>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</si>
  <si>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</si>
  <si>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</si>
  <si>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</si>
  <si>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</si>
  <si>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</si>
  <si>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</si>
  <si>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</si>
  <si>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</si>
  <si>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</si>
  <si>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</si>
  <si>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</si>
  <si>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</si>
  <si>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</si>
  <si>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</si>
  <si>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</si>
  <si>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</si>
  <si>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</si>
  <si>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</si>
  <si>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</si>
  <si>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</si>
  <si>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</si>
  <si>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</si>
  <si>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</si>
  <si>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</si>
  <si>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</si>
  <si>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</si>
  <si>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</si>
  <si>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</si>
  <si>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</si>
  <si>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</si>
  <si>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</si>
  <si>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</si>
  <si>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</si>
  <si>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</si>
  <si>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</si>
  <si>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</si>
  <si>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</si>
  <si>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</si>
  <si>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</si>
  <si>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</si>
  <si>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</si>
  <si>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</si>
  <si>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</si>
  <si>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</si>
  <si>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</si>
  <si>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</si>
  <si>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</si>
  <si>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</si>
  <si>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</si>
  <si>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</si>
  <si>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</si>
  <si>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</si>
  <si>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</si>
  <si>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</si>
  <si>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</si>
  <si>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栗原市</t>
  </si>
  <si>
    <t>法非適用</t>
  </si>
  <si>
    <t>下水道事業</t>
  </si>
  <si>
    <t>公共下水道</t>
  </si>
  <si>
    <t>Cc2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</si>
  <si>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</si>
  <si>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</si>
  <si>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</si>
  <si>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</si>
  <si>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</si>
  <si>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</si>
  <si>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</si>
  <si>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</si>
  <si>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【収益的収支比率】
　前年比較で8.67ポイントの減。事業経営に係る単年度の総費用及び下水道整備のために借入れした地方債償還額に対して総収益の割合が過去5年間は56～68％程度で推移しており、維持管理費などを回収できていない状況である。
【企業債残高対事業規模比率】
　企業債残高の増加などにより前年度と比較して61.15ポイントの増となっているが、類似団体より低い状況にある。
【経費回収率】
　前年度と比較して3.84ポイントの増となっており類似団体よりも高い水準となっている。使用料収入の増加などが要因となるが健全経営の確保のため、更なる使用料回収が必要である。
【汚水処理原価】
　汚水処理費の多くは流域下水道の維持管理負担金となっている。類似団体より高い単価にある。
【水洗化率】
　前年比較で2.01ポイントの増であるが、類似団体より低い水準にあるため、水洗化を進め使用料の回収を図る必要がある。</t>
    <rPh sb="1" eb="4">
      <t>シュウエキテキ</t>
    </rPh>
    <rPh sb="4" eb="6">
      <t>シュウシ</t>
    </rPh>
    <rPh sb="120" eb="122">
      <t>キギョウ</t>
    </rPh>
    <rPh sb="122" eb="123">
      <t>サイ</t>
    </rPh>
    <rPh sb="123" eb="125">
      <t>ザンダカ</t>
    </rPh>
    <rPh sb="125" eb="126">
      <t>タイ</t>
    </rPh>
    <rPh sb="126" eb="128">
      <t>ジギョウ</t>
    </rPh>
    <rPh sb="128" eb="130">
      <t>キボ</t>
    </rPh>
    <rPh sb="135" eb="137">
      <t>キギョウ</t>
    </rPh>
    <rPh sb="137" eb="138">
      <t>サイ</t>
    </rPh>
    <rPh sb="138" eb="140">
      <t>ザンダカ</t>
    </rPh>
    <rPh sb="141" eb="143">
      <t>ゾウカ</t>
    </rPh>
    <rPh sb="166" eb="167">
      <t>ゾウ</t>
    </rPh>
    <rPh sb="181" eb="182">
      <t>ヒク</t>
    </rPh>
    <rPh sb="183" eb="185">
      <t>ジョウキョウ</t>
    </rPh>
    <rPh sb="191" eb="193">
      <t>ケイヒ</t>
    </rPh>
    <rPh sb="193" eb="195">
      <t>カイシュウ</t>
    </rPh>
    <rPh sb="216" eb="217">
      <t>ゾウ</t>
    </rPh>
    <rPh sb="230" eb="231">
      <t>タカ</t>
    </rPh>
    <rPh sb="232" eb="234">
      <t>スイジュン</t>
    </rPh>
    <rPh sb="241" eb="243">
      <t>シヨウ</t>
    </rPh>
    <rPh sb="243" eb="244">
      <t>リョウ</t>
    </rPh>
    <rPh sb="244" eb="246">
      <t>シュウニュウ</t>
    </rPh>
    <rPh sb="247" eb="249">
      <t>ゾウカ</t>
    </rPh>
    <rPh sb="252" eb="254">
      <t>ヨウイン</t>
    </rPh>
    <rPh sb="258" eb="260">
      <t>ケンゼン</t>
    </rPh>
    <rPh sb="260" eb="262">
      <t>ケイエイ</t>
    </rPh>
    <rPh sb="263" eb="265">
      <t>カクホ</t>
    </rPh>
    <rPh sb="272" eb="274">
      <t>シヨウ</t>
    </rPh>
    <rPh sb="274" eb="275">
      <t>リョウ</t>
    </rPh>
    <rPh sb="275" eb="277">
      <t>カイシュウ</t>
    </rPh>
    <rPh sb="286" eb="288">
      <t>オスイ</t>
    </rPh>
    <rPh sb="288" eb="290">
      <t>ショリ</t>
    </rPh>
    <rPh sb="290" eb="292">
      <t>ゲンカ</t>
    </rPh>
    <rPh sb="295" eb="297">
      <t>オスイ</t>
    </rPh>
    <rPh sb="297" eb="299">
      <t>ショリ</t>
    </rPh>
    <rPh sb="299" eb="300">
      <t>ヒ</t>
    </rPh>
    <rPh sb="301" eb="302">
      <t>オオ</t>
    </rPh>
    <rPh sb="304" eb="306">
      <t>リュウイキ</t>
    </rPh>
    <rPh sb="306" eb="308">
      <t>ゲスイ</t>
    </rPh>
    <rPh sb="308" eb="309">
      <t>ドウ</t>
    </rPh>
    <rPh sb="310" eb="312">
      <t>イジ</t>
    </rPh>
    <rPh sb="312" eb="314">
      <t>カンリ</t>
    </rPh>
    <rPh sb="314" eb="317">
      <t>フタンキン</t>
    </rPh>
    <rPh sb="332" eb="334">
      <t>タンカ</t>
    </rPh>
    <rPh sb="340" eb="343">
      <t>スイセンカ</t>
    </rPh>
    <rPh sb="361" eb="362">
      <t>ゾウ</t>
    </rPh>
    <rPh sb="383" eb="386">
      <t>スイセンカ</t>
    </rPh>
    <rPh sb="387" eb="388">
      <t>スス</t>
    </rPh>
    <rPh sb="389" eb="391">
      <t>シヨウ</t>
    </rPh>
    <rPh sb="391" eb="392">
      <t>リョウ</t>
    </rPh>
    <rPh sb="393" eb="395">
      <t>カイシュウ</t>
    </rPh>
    <phoneticPr fontId="4"/>
  </si>
  <si>
    <t>【管渠改善率】
　公共下水道事業は、平成12年7月から供用開始しており、18年が経過している。管渠の耐用年数が50年であり、これまで管渠の更新又は老朽化対策等を行っていないが、長寿命化計画や今後策定予定のストックマネジメント計画に基づき、管渠の老朽化対策を検討していく。</t>
    <rPh sb="1" eb="2">
      <t>カン</t>
    </rPh>
    <rPh sb="2" eb="3">
      <t>キョ</t>
    </rPh>
    <rPh sb="3" eb="5">
      <t>カイゼン</t>
    </rPh>
    <rPh sb="5" eb="6">
      <t>リツ</t>
    </rPh>
    <rPh sb="128" eb="130">
      <t>ケントウ</t>
    </rPh>
    <phoneticPr fontId="4"/>
  </si>
  <si>
    <t>　公共下水道事業の持続可能な健全経営の確保のためには、処理施設の能力と維持管理経費に見合った収入の確保が必須であることから、令和元年度に若柳地区の大袋農業集落排水処理施設を廃止し、流域下水道へ接続しており下水道施設の効率化及び収入確保を図っている。
　また、使用料収入を確保するため、市の各種補助金制度を周知し、水洗化率の向上を目指していく。
　なお、国から要請されている公営企業会計の適用については、令和2年度から適用し、企業性と公共性を両立させた安定的な事業運営を目指す。</t>
    <rPh sb="62" eb="64">
      <t>レイワ</t>
    </rPh>
    <rPh sb="64" eb="65">
      <t>ガン</t>
    </rPh>
    <rPh sb="118" eb="119">
      <t>ハカ</t>
    </rPh>
    <rPh sb="201" eb="203">
      <t>レイワ</t>
    </rPh>
    <rPh sb="234" eb="236">
      <t>メザ</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</si>
</sst>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formatCode="#,##0.00;&quot;△&quot;#,##0.00;&quot;-&quot;">
                  <c:v>0.05</c:v>
                </c:pt>
                <c:pt idx="1">
                  <c:v>0</c:v>
                </c:pt>
                <c:pt idx="2">
                  <c:v>0</c:v>
                </c:pt>
                <c:pt idx="3" formatCode="#,##0.00;&quot;△&quot;#,##0.00;&quot;-&quot;">
                  <c:v>0.06</c:v>
                </c:pt>
                <c:pt idx="4">
                  <c:v>0</c:v>
                </c:pt>
              </c:numCache>
            </c:numRef>
          </c:val>
          <c:extLst>
            <c:ext xmlns:c16="http://schemas.microsoft.com/office/drawing/2014/chart" uri="{C3380CC4-5D6E-409C-BE32-E72D297353CC}">
              <c16:uniqueId val="{00000000-9CB6-41C5-AF42-C3B5948D3F70}"/>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0.16</c:v>
                </c:pt>
                <c:pt idx="1">
                  <c:v>0.11</c:v>
                </c:pt>
                <c:pt idx="2">
                  <c:v>0.15</c:v>
                </c:pt>
                <c:pt idx="3">
                  <c:v>0.16</c:v>
                </c:pt>
                <c:pt idx="4">
                  <c:v>0.13</c:v>
                </c:pt>
              </c:numCache>
            </c:numRef>
          </c:val>
          <c:smooth val="0"/>
          <c:extLst>
            <c:ext xmlns:c16="http://schemas.microsoft.com/office/drawing/2014/chart" uri="{C3380CC4-5D6E-409C-BE32-E72D297353CC}">
              <c16:uniqueId val="{00000001-9CB6-41C5-AF42-C3B5948D3F70}"/>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63D-4498-8D1C-3015D945BDC5}"/>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41.63</c:v>
                </c:pt>
                <c:pt idx="1">
                  <c:v>54.67</c:v>
                </c:pt>
                <c:pt idx="2">
                  <c:v>53.51</c:v>
                </c:pt>
                <c:pt idx="3">
                  <c:v>53.5</c:v>
                </c:pt>
                <c:pt idx="4">
                  <c:v>52.58</c:v>
                </c:pt>
              </c:numCache>
            </c:numRef>
          </c:val>
          <c:smooth val="0"/>
          <c:extLst>
            <c:ext xmlns:c16="http://schemas.microsoft.com/office/drawing/2014/chart" uri="{C3380CC4-5D6E-409C-BE32-E72D297353CC}">
              <c16:uniqueId val="{00000001-B63D-4498-8D1C-3015D945BDC5}"/>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63.13</c:v>
                </c:pt>
                <c:pt idx="1">
                  <c:v>64.31</c:v>
                </c:pt>
                <c:pt idx="2">
                  <c:v>65.44</c:v>
                </c:pt>
                <c:pt idx="3">
                  <c:v>66.5</c:v>
                </c:pt>
                <c:pt idx="4">
                  <c:v>68.510000000000005</c:v>
                </c:pt>
              </c:numCache>
            </c:numRef>
          </c:val>
          <c:extLst>
            <c:ext xmlns:c16="http://schemas.microsoft.com/office/drawing/2014/chart" uri="{C3380CC4-5D6E-409C-BE32-E72D297353CC}">
              <c16:uniqueId val="{00000000-F694-43C7-93B5-9684C622C870}"/>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66.33</c:v>
                </c:pt>
                <c:pt idx="1">
                  <c:v>83.8</c:v>
                </c:pt>
                <c:pt idx="2">
                  <c:v>83.91</c:v>
                </c:pt>
                <c:pt idx="3">
                  <c:v>83.51</c:v>
                </c:pt>
                <c:pt idx="4">
                  <c:v>83.02</c:v>
                </c:pt>
              </c:numCache>
            </c:numRef>
          </c:val>
          <c:smooth val="0"/>
          <c:extLst>
            <c:ext xmlns:c16="http://schemas.microsoft.com/office/drawing/2014/chart" uri="{C3380CC4-5D6E-409C-BE32-E72D297353CC}">
              <c16:uniqueId val="{00000001-F694-43C7-93B5-9684C622C870}"/>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68.11</c:v>
                </c:pt>
                <c:pt idx="1">
                  <c:v>55.99</c:v>
                </c:pt>
                <c:pt idx="2">
                  <c:v>68.290000000000006</c:v>
                </c:pt>
                <c:pt idx="3">
                  <c:v>66.92</c:v>
                </c:pt>
                <c:pt idx="4">
                  <c:v>58.25</c:v>
                </c:pt>
              </c:numCache>
            </c:numRef>
          </c:val>
          <c:extLst>
            <c:ext xmlns:c16="http://schemas.microsoft.com/office/drawing/2014/chart" uri="{C3380CC4-5D6E-409C-BE32-E72D297353CC}">
              <c16:uniqueId val="{00000000-6762-4882-A99F-56968F40428F}"/>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762-4882-A99F-56968F40428F}"/>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E6C-4AA9-AA8C-355B7815DFB8}"/>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E6C-4AA9-AA8C-355B7815DFB8}"/>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FF7-445D-9442-6B3EF4480D29}"/>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FF7-445D-9442-6B3EF4480D29}"/>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396-467A-99FA-B390ED6018EA}"/>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396-467A-99FA-B390ED6018EA}"/>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B5B-4EDE-8274-20EE27490E57}"/>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B5B-4EDE-8274-20EE27490E57}"/>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30.07</c:v>
                </c:pt>
                <c:pt idx="1">
                  <c:v>53.9</c:v>
                </c:pt>
                <c:pt idx="2">
                  <c:v>10.119999999999999</c:v>
                </c:pt>
                <c:pt idx="3">
                  <c:v>8.7899999999999991</c:v>
                </c:pt>
                <c:pt idx="4">
                  <c:v>69.94</c:v>
                </c:pt>
              </c:numCache>
            </c:numRef>
          </c:val>
          <c:extLst>
            <c:ext xmlns:c16="http://schemas.microsoft.com/office/drawing/2014/chart" uri="{C3380CC4-5D6E-409C-BE32-E72D297353CC}">
              <c16:uniqueId val="{00000000-A268-4FF4-8C78-8CBBDAF0D2AA}"/>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1315.67</c:v>
                </c:pt>
                <c:pt idx="1">
                  <c:v>1118.56</c:v>
                </c:pt>
                <c:pt idx="2">
                  <c:v>1111.31</c:v>
                </c:pt>
                <c:pt idx="3">
                  <c:v>966.33</c:v>
                </c:pt>
                <c:pt idx="4">
                  <c:v>958.81</c:v>
                </c:pt>
              </c:numCache>
            </c:numRef>
          </c:val>
          <c:smooth val="0"/>
          <c:extLst>
            <c:ext xmlns:c16="http://schemas.microsoft.com/office/drawing/2014/chart" uri="{C3380CC4-5D6E-409C-BE32-E72D297353CC}">
              <c16:uniqueId val="{00000001-A268-4FF4-8C78-8CBBDAF0D2AA}"/>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90.01</c:v>
                </c:pt>
                <c:pt idx="1">
                  <c:v>84.94</c:v>
                </c:pt>
                <c:pt idx="2">
                  <c:v>95.86</c:v>
                </c:pt>
                <c:pt idx="3">
                  <c:v>90.11</c:v>
                </c:pt>
                <c:pt idx="4">
                  <c:v>93.95</c:v>
                </c:pt>
              </c:numCache>
            </c:numRef>
          </c:val>
          <c:extLst>
            <c:ext xmlns:c16="http://schemas.microsoft.com/office/drawing/2014/chart" uri="{C3380CC4-5D6E-409C-BE32-E72D297353CC}">
              <c16:uniqueId val="{00000000-9BEC-46D3-817B-6FFA1AF396B9}"/>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60.78</c:v>
                </c:pt>
                <c:pt idx="1">
                  <c:v>72.33</c:v>
                </c:pt>
                <c:pt idx="2">
                  <c:v>75.540000000000006</c:v>
                </c:pt>
                <c:pt idx="3">
                  <c:v>81.739999999999995</c:v>
                </c:pt>
                <c:pt idx="4">
                  <c:v>82.88</c:v>
                </c:pt>
              </c:numCache>
            </c:numRef>
          </c:val>
          <c:smooth val="0"/>
          <c:extLst>
            <c:ext xmlns:c16="http://schemas.microsoft.com/office/drawing/2014/chart" uri="{C3380CC4-5D6E-409C-BE32-E72D297353CC}">
              <c16:uniqueId val="{00000001-9BEC-46D3-817B-6FFA1AF396B9}"/>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252.57</c:v>
                </c:pt>
                <c:pt idx="1">
                  <c:v>267.49</c:v>
                </c:pt>
                <c:pt idx="2">
                  <c:v>239.06</c:v>
                </c:pt>
                <c:pt idx="3">
                  <c:v>252.37</c:v>
                </c:pt>
                <c:pt idx="4">
                  <c:v>244.53</c:v>
                </c:pt>
              </c:numCache>
            </c:numRef>
          </c:val>
          <c:extLst>
            <c:ext xmlns:c16="http://schemas.microsoft.com/office/drawing/2014/chart" uri="{C3380CC4-5D6E-409C-BE32-E72D297353CC}">
              <c16:uniqueId val="{00000000-DEBD-497E-B693-8A3CF9EB542A}"/>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276.26</c:v>
                </c:pt>
                <c:pt idx="1">
                  <c:v>215.28</c:v>
                </c:pt>
                <c:pt idx="2">
                  <c:v>207.96</c:v>
                </c:pt>
                <c:pt idx="3">
                  <c:v>194.31</c:v>
                </c:pt>
                <c:pt idx="4">
                  <c:v>190.99</c:v>
                </c:pt>
              </c:numCache>
            </c:numRef>
          </c:val>
          <c:smooth val="0"/>
          <c:extLst>
            <c:ext xmlns:c16="http://schemas.microsoft.com/office/drawing/2014/chart" uri="{C3380CC4-5D6E-409C-BE32-E72D297353CC}">
              <c16:uniqueId val="{00000001-DEBD-497E-B693-8A3CF9EB542A}"/>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O1" zoomScale="85" zoomScaleNormal="85"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宮城県　栗原市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Cc2</v>
      </c>
      <c r="X8" s="48"/>
      <c r="Y8" s="48"/>
      <c r="Z8" s="48"/>
      <c r="AA8" s="48"/>
      <c r="AB8" s="48"/>
      <c r="AC8" s="48"/>
      <c r="AD8" s="49" t="str">
        <f>データ!$M$6</f>
        <v>非設置</v>
      </c>
      <c r="AE8" s="49"/>
      <c r="AF8" s="49"/>
      <c r="AG8" s="49"/>
      <c r="AH8" s="49"/>
      <c r="AI8" s="49"/>
      <c r="AJ8" s="49"/>
      <c r="AK8" s="3"/>
      <c r="AL8" s="50">
        <f>データ!S6</f>
        <v>68328</v>
      </c>
      <c r="AM8" s="50"/>
      <c r="AN8" s="50"/>
      <c r="AO8" s="50"/>
      <c r="AP8" s="50"/>
      <c r="AQ8" s="50"/>
      <c r="AR8" s="50"/>
      <c r="AS8" s="50"/>
      <c r="AT8" s="45">
        <f>データ!T6</f>
        <v>804.97</v>
      </c>
      <c r="AU8" s="45"/>
      <c r="AV8" s="45"/>
      <c r="AW8" s="45"/>
      <c r="AX8" s="45"/>
      <c r="AY8" s="45"/>
      <c r="AZ8" s="45"/>
      <c r="BA8" s="45"/>
      <c r="BB8" s="45">
        <f>データ!U6</f>
        <v>84.88</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15.67</v>
      </c>
      <c r="Q10" s="45"/>
      <c r="R10" s="45"/>
      <c r="S10" s="45"/>
      <c r="T10" s="45"/>
      <c r="U10" s="45"/>
      <c r="V10" s="45"/>
      <c r="W10" s="45">
        <f>データ!Q6</f>
        <v>93.19</v>
      </c>
      <c r="X10" s="45"/>
      <c r="Y10" s="45"/>
      <c r="Z10" s="45"/>
      <c r="AA10" s="45"/>
      <c r="AB10" s="45"/>
      <c r="AC10" s="45"/>
      <c r="AD10" s="50">
        <f>データ!R6</f>
        <v>3994</v>
      </c>
      <c r="AE10" s="50"/>
      <c r="AF10" s="50"/>
      <c r="AG10" s="50"/>
      <c r="AH10" s="50"/>
      <c r="AI10" s="50"/>
      <c r="AJ10" s="50"/>
      <c r="AK10" s="2"/>
      <c r="AL10" s="50">
        <f>データ!V6</f>
        <v>10627</v>
      </c>
      <c r="AM10" s="50"/>
      <c r="AN10" s="50"/>
      <c r="AO10" s="50"/>
      <c r="AP10" s="50"/>
      <c r="AQ10" s="50"/>
      <c r="AR10" s="50"/>
      <c r="AS10" s="50"/>
      <c r="AT10" s="45">
        <f>データ!W6</f>
        <v>4.05</v>
      </c>
      <c r="AU10" s="45"/>
      <c r="AV10" s="45"/>
      <c r="AW10" s="45"/>
      <c r="AX10" s="45"/>
      <c r="AY10" s="45"/>
      <c r="AZ10" s="45"/>
      <c r="BA10" s="45"/>
      <c r="BB10" s="45">
        <f>データ!X6</f>
        <v>2623.95</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111</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112</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113</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【682.78】</v>
      </c>
      <c r="I86" s="26" t="str">
        <f>データ!CA6</f>
        <v>【100.91】</v>
      </c>
      <c r="J86" s="26" t="str">
        <f>データ!CL6</f>
        <v>【136.86】</v>
      </c>
      <c r="K86" s="26" t="str">
        <f>データ!CW6</f>
        <v>【58.98】</v>
      </c>
      <c r="L86" s="26" t="str">
        <f>データ!DH6</f>
        <v>【95.20】</v>
      </c>
      <c r="M86" s="26" t="s">
        <v>44</v>
      </c>
      <c r="N86" s="26" t="s">
        <v>43</v>
      </c>
      <c r="O86" s="26" t="str">
        <f>データ!EO6</f>
        <v>【0.23】</v>
      </c>
    </row>
  </sheetData>
  <sheetProtection algorithmName="SHA-512" hashValue="nOfMHva/scxXKbRwVNGOPYOWpEUxGg5JDPA7+TXmNQNjymY7ypBIZO7YO0yD/xOdQE31fHmFxB60jX1qgHZ0mg==" saltValue="g0EClOhwqatstpRuksavz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42137</v>
      </c>
      <c r="D6" s="33">
        <f t="shared" si="3"/>
        <v>47</v>
      </c>
      <c r="E6" s="33">
        <f t="shared" si="3"/>
        <v>17</v>
      </c>
      <c r="F6" s="33">
        <f t="shared" si="3"/>
        <v>1</v>
      </c>
      <c r="G6" s="33">
        <f t="shared" si="3"/>
        <v>0</v>
      </c>
      <c r="H6" s="33" t="str">
        <f t="shared" si="3"/>
        <v>宮城県　栗原市</v>
      </c>
      <c r="I6" s="33" t="str">
        <f t="shared" si="3"/>
        <v>法非適用</v>
      </c>
      <c r="J6" s="33" t="str">
        <f t="shared" si="3"/>
        <v>下水道事業</v>
      </c>
      <c r="K6" s="33" t="str">
        <f t="shared" si="3"/>
        <v>公共下水道</v>
      </c>
      <c r="L6" s="33" t="str">
        <f t="shared" si="3"/>
        <v>Cc2</v>
      </c>
      <c r="M6" s="33" t="str">
        <f t="shared" si="3"/>
        <v>非設置</v>
      </c>
      <c r="N6" s="34" t="str">
        <f t="shared" si="3"/>
        <v>-</v>
      </c>
      <c r="O6" s="34" t="str">
        <f t="shared" si="3"/>
        <v>該当数値なし</v>
      </c>
      <c r="P6" s="34">
        <f t="shared" si="3"/>
        <v>15.67</v>
      </c>
      <c r="Q6" s="34">
        <f t="shared" si="3"/>
        <v>93.19</v>
      </c>
      <c r="R6" s="34">
        <f t="shared" si="3"/>
        <v>3994</v>
      </c>
      <c r="S6" s="34">
        <f t="shared" si="3"/>
        <v>68328</v>
      </c>
      <c r="T6" s="34">
        <f t="shared" si="3"/>
        <v>804.97</v>
      </c>
      <c r="U6" s="34">
        <f t="shared" si="3"/>
        <v>84.88</v>
      </c>
      <c r="V6" s="34">
        <f t="shared" si="3"/>
        <v>10627</v>
      </c>
      <c r="W6" s="34">
        <f t="shared" si="3"/>
        <v>4.05</v>
      </c>
      <c r="X6" s="34">
        <f t="shared" si="3"/>
        <v>2623.95</v>
      </c>
      <c r="Y6" s="35">
        <f>IF(Y7="",NA(),Y7)</f>
        <v>68.11</v>
      </c>
      <c r="Z6" s="35">
        <f t="shared" ref="Z6:AH6" si="4">IF(Z7="",NA(),Z7)</f>
        <v>55.99</v>
      </c>
      <c r="AA6" s="35">
        <f t="shared" si="4"/>
        <v>68.290000000000006</v>
      </c>
      <c r="AB6" s="35">
        <f t="shared" si="4"/>
        <v>66.92</v>
      </c>
      <c r="AC6" s="35">
        <f t="shared" si="4"/>
        <v>58.25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30.07</v>
      </c>
      <c r="BG6" s="35">
        <f t="shared" ref="BG6:BO6" si="7">IF(BG7="",NA(),BG7)</f>
        <v>53.9</v>
      </c>
      <c r="BH6" s="35">
        <f t="shared" si="7"/>
        <v>10.119999999999999</v>
      </c>
      <c r="BI6" s="35">
        <f t="shared" si="7"/>
        <v>8.7899999999999991</v>
      </c>
      <c r="BJ6" s="35">
        <f t="shared" si="7"/>
        <v>69.94</v>
      </c>
      <c r="BK6" s="35">
        <f t="shared" si="7"/>
        <v>1315.67</v>
      </c>
      <c r="BL6" s="35">
        <f t="shared" si="7"/>
        <v>1118.56</v>
      </c>
      <c r="BM6" s="35">
        <f t="shared" si="7"/>
        <v>1111.31</v>
      </c>
      <c r="BN6" s="35">
        <f t="shared" si="7"/>
        <v>966.33</v>
      </c>
      <c r="BO6" s="35">
        <f t="shared" si="7"/>
        <v>958.81</v>
      </c>
      <c r="BP6" s="34" t="str">
        <f>IF(BP7="","",IF(BP7="-","【-】","【"&amp;SUBSTITUTE(TEXT(BP7,"#,##0.00"),"-","△")&amp;"】"))</f>
        <v>【682.78】</v>
      </c>
      <c r="BQ6" s="35">
        <f>IF(BQ7="",NA(),BQ7)</f>
        <v>90.01</v>
      </c>
      <c r="BR6" s="35">
        <f t="shared" ref="BR6:BZ6" si="8">IF(BR7="",NA(),BR7)</f>
        <v>84.94</v>
      </c>
      <c r="BS6" s="35">
        <f t="shared" si="8"/>
        <v>95.86</v>
      </c>
      <c r="BT6" s="35">
        <f t="shared" si="8"/>
        <v>90.11</v>
      </c>
      <c r="BU6" s="35">
        <f t="shared" si="8"/>
        <v>93.95</v>
      </c>
      <c r="BV6" s="35">
        <f t="shared" si="8"/>
        <v>60.78</v>
      </c>
      <c r="BW6" s="35">
        <f t="shared" si="8"/>
        <v>72.33</v>
      </c>
      <c r="BX6" s="35">
        <f t="shared" si="8"/>
        <v>75.540000000000006</v>
      </c>
      <c r="BY6" s="35">
        <f t="shared" si="8"/>
        <v>81.739999999999995</v>
      </c>
      <c r="BZ6" s="35">
        <f t="shared" si="8"/>
        <v>82.88</v>
      </c>
      <c r="CA6" s="34" t="str">
        <f>IF(CA7="","",IF(CA7="-","【-】","【"&amp;SUBSTITUTE(TEXT(CA7,"#,##0.00"),"-","△")&amp;"】"))</f>
        <v>【100.91】</v>
      </c>
      <c r="CB6" s="35">
        <f>IF(CB7="",NA(),CB7)</f>
        <v>252.57</v>
      </c>
      <c r="CC6" s="35">
        <f t="shared" ref="CC6:CK6" si="9">IF(CC7="",NA(),CC7)</f>
        <v>267.49</v>
      </c>
      <c r="CD6" s="35">
        <f t="shared" si="9"/>
        <v>239.06</v>
      </c>
      <c r="CE6" s="35">
        <f t="shared" si="9"/>
        <v>252.37</v>
      </c>
      <c r="CF6" s="35">
        <f t="shared" si="9"/>
        <v>244.53</v>
      </c>
      <c r="CG6" s="35">
        <f t="shared" si="9"/>
        <v>276.26</v>
      </c>
      <c r="CH6" s="35">
        <f t="shared" si="9"/>
        <v>215.28</v>
      </c>
      <c r="CI6" s="35">
        <f t="shared" si="9"/>
        <v>207.96</v>
      </c>
      <c r="CJ6" s="35">
        <f t="shared" si="9"/>
        <v>194.31</v>
      </c>
      <c r="CK6" s="35">
        <f t="shared" si="9"/>
        <v>190.99</v>
      </c>
      <c r="CL6" s="34" t="str">
        <f>IF(CL7="","",IF(CL7="-","【-】","【"&amp;SUBSTITUTE(TEXT(CL7,"#,##0.00"),"-","△")&amp;"】"))</f>
        <v>【136.86】</v>
      </c>
      <c r="CM6" s="35" t="str">
        <f>IF(CM7="",NA(),CM7)</f>
        <v>-</v>
      </c>
      <c r="CN6" s="35" t="str">
        <f t="shared" ref="CN6:CV6" si="10">IF(CN7="",NA(),CN7)</f>
        <v>-</v>
      </c>
      <c r="CO6" s="35" t="str">
        <f t="shared" si="10"/>
        <v>-</v>
      </c>
      <c r="CP6" s="35" t="str">
        <f t="shared" si="10"/>
        <v>-</v>
      </c>
      <c r="CQ6" s="35" t="str">
        <f t="shared" si="10"/>
        <v>-</v>
      </c>
      <c r="CR6" s="35">
        <f t="shared" si="10"/>
        <v>41.63</v>
      </c>
      <c r="CS6" s="35">
        <f t="shared" si="10"/>
        <v>54.67</v>
      </c>
      <c r="CT6" s="35">
        <f t="shared" si="10"/>
        <v>53.51</v>
      </c>
      <c r="CU6" s="35">
        <f t="shared" si="10"/>
        <v>53.5</v>
      </c>
      <c r="CV6" s="35">
        <f t="shared" si="10"/>
        <v>52.58</v>
      </c>
      <c r="CW6" s="34" t="str">
        <f>IF(CW7="","",IF(CW7="-","【-】","【"&amp;SUBSTITUTE(TEXT(CW7,"#,##0.00"),"-","△")&amp;"】"))</f>
        <v>【58.98】</v>
      </c>
      <c r="CX6" s="35">
        <f>IF(CX7="",NA(),CX7)</f>
        <v>63.13</v>
      </c>
      <c r="CY6" s="35">
        <f t="shared" ref="CY6:DG6" si="11">IF(CY7="",NA(),CY7)</f>
        <v>64.31</v>
      </c>
      <c r="CZ6" s="35">
        <f t="shared" si="11"/>
        <v>65.44</v>
      </c>
      <c r="DA6" s="35">
        <f t="shared" si="11"/>
        <v>66.5</v>
      </c>
      <c r="DB6" s="35">
        <f t="shared" si="11"/>
        <v>68.510000000000005</v>
      </c>
      <c r="DC6" s="35">
        <f t="shared" si="11"/>
        <v>66.33</v>
      </c>
      <c r="DD6" s="35">
        <f t="shared" si="11"/>
        <v>83.8</v>
      </c>
      <c r="DE6" s="35">
        <f t="shared" si="11"/>
        <v>83.91</v>
      </c>
      <c r="DF6" s="35">
        <f t="shared" si="11"/>
        <v>83.51</v>
      </c>
      <c r="DG6" s="35">
        <f t="shared" si="11"/>
        <v>83.02</v>
      </c>
      <c r="DH6" s="34" t="str">
        <f>IF(DH7="","",IF(DH7="-","【-】","【"&amp;SUBSTITUTE(TEXT(DH7,"#,##0.00"),"-","△")&amp;"】"))</f>
        <v>【95.20】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f>IF(EE7="",NA(),EE7)</f>
        <v>0.05</v>
      </c>
      <c r="EF6" s="34">
        <f t="shared" ref="EF6:EN6" si="14">IF(EF7="",NA(),EF7)</f>
        <v>0</v>
      </c>
      <c r="EG6" s="34">
        <f t="shared" si="14"/>
        <v>0</v>
      </c>
      <c r="EH6" s="35">
        <f t="shared" si="14"/>
        <v>0.06</v>
      </c>
      <c r="EI6" s="34">
        <f t="shared" si="14"/>
        <v>0</v>
      </c>
      <c r="EJ6" s="35">
        <f t="shared" si="14"/>
        <v>0.16</v>
      </c>
      <c r="EK6" s="35">
        <f t="shared" si="14"/>
        <v>0.11</v>
      </c>
      <c r="EL6" s="35">
        <f t="shared" si="14"/>
        <v>0.15</v>
      </c>
      <c r="EM6" s="35">
        <f t="shared" si="14"/>
        <v>0.16</v>
      </c>
      <c r="EN6" s="35">
        <f t="shared" si="14"/>
        <v>0.13</v>
      </c>
      <c r="EO6" s="34" t="str">
        <f>IF(EO7="","",IF(EO7="-","【-】","【"&amp;SUBSTITUTE(TEXT(EO7,"#,##0.00"),"-","△")&amp;"】"))</f>
        <v>【0.23】</v>
      </c>
    </row>
    <row r="7" spans="1:145" s="36" customFormat="1" x14ac:dyDescent="0.15">
      <c r="A7" s="28"/>
      <c r="B7" s="37">
        <v>2018</v>
      </c>
      <c r="C7" s="37">
        <v>42137</v>
      </c>
      <c r="D7" s="37">
        <v>47</v>
      </c>
      <c r="E7" s="37">
        <v>17</v>
      </c>
      <c r="F7" s="37">
        <v>1</v>
      </c>
      <c r="G7" s="37">
        <v>0</v>
      </c>
      <c r="H7" s="37" t="s">
        <v>98</v>
      </c>
      <c r="I7" s="37" t="s">
        <v>99</v>
      </c>
      <c r="J7" s="37" t="s">
        <v>100</v>
      </c>
      <c r="K7" s="37" t="s">
        <v>101</v>
      </c>
      <c r="L7" s="37" t="s">
        <v>102</v>
      </c>
      <c r="M7" s="37" t="s">
        <v>103</v>
      </c>
      <c r="N7" s="38" t="s">
        <v>104</v>
      </c>
      <c r="O7" s="38" t="s">
        <v>105</v>
      </c>
      <c r="P7" s="38">
        <v>15.67</v>
      </c>
      <c r="Q7" s="38">
        <v>93.19</v>
      </c>
      <c r="R7" s="38">
        <v>3994</v>
      </c>
      <c r="S7" s="38">
        <v>68328</v>
      </c>
      <c r="T7" s="38">
        <v>804.97</v>
      </c>
      <c r="U7" s="38">
        <v>84.88</v>
      </c>
      <c r="V7" s="38">
        <v>10627</v>
      </c>
      <c r="W7" s="38">
        <v>4.05</v>
      </c>
      <c r="X7" s="38">
        <v>2623.95</v>
      </c>
      <c r="Y7" s="38">
        <v>68.11</v>
      </c>
      <c r="Z7" s="38">
        <v>55.99</v>
      </c>
      <c r="AA7" s="38">
        <v>68.290000000000006</v>
      </c>
      <c r="AB7" s="38">
        <v>66.92</v>
      </c>
      <c r="AC7" s="38">
        <v>58.25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30.07</v>
      </c>
      <c r="BG7" s="38">
        <v>53.9</v>
      </c>
      <c r="BH7" s="38">
        <v>10.119999999999999</v>
      </c>
      <c r="BI7" s="38">
        <v>8.7899999999999991</v>
      </c>
      <c r="BJ7" s="38">
        <v>69.94</v>
      </c>
      <c r="BK7" s="38">
        <v>1315.67</v>
      </c>
      <c r="BL7" s="38">
        <v>1118.56</v>
      </c>
      <c r="BM7" s="38">
        <v>1111.31</v>
      </c>
      <c r="BN7" s="38">
        <v>966.33</v>
      </c>
      <c r="BO7" s="38">
        <v>958.81</v>
      </c>
      <c r="BP7" s="38">
        <v>682.78</v>
      </c>
      <c r="BQ7" s="38">
        <v>90.01</v>
      </c>
      <c r="BR7" s="38">
        <v>84.94</v>
      </c>
      <c r="BS7" s="38">
        <v>95.86</v>
      </c>
      <c r="BT7" s="38">
        <v>90.11</v>
      </c>
      <c r="BU7" s="38">
        <v>93.95</v>
      </c>
      <c r="BV7" s="38">
        <v>60.78</v>
      </c>
      <c r="BW7" s="38">
        <v>72.33</v>
      </c>
      <c r="BX7" s="38">
        <v>75.540000000000006</v>
      </c>
      <c r="BY7" s="38">
        <v>81.739999999999995</v>
      </c>
      <c r="BZ7" s="38">
        <v>82.88</v>
      </c>
      <c r="CA7" s="38">
        <v>100.91</v>
      </c>
      <c r="CB7" s="38">
        <v>252.57</v>
      </c>
      <c r="CC7" s="38">
        <v>267.49</v>
      </c>
      <c r="CD7" s="38">
        <v>239.06</v>
      </c>
      <c r="CE7" s="38">
        <v>252.37</v>
      </c>
      <c r="CF7" s="38">
        <v>244.53</v>
      </c>
      <c r="CG7" s="38">
        <v>276.26</v>
      </c>
      <c r="CH7" s="38">
        <v>215.28</v>
      </c>
      <c r="CI7" s="38">
        <v>207.96</v>
      </c>
      <c r="CJ7" s="38">
        <v>194.31</v>
      </c>
      <c r="CK7" s="38">
        <v>190.99</v>
      </c>
      <c r="CL7" s="38">
        <v>136.86000000000001</v>
      </c>
      <c r="CM7" s="38" t="s">
        <v>104</v>
      </c>
      <c r="CN7" s="38" t="s">
        <v>104</v>
      </c>
      <c r="CO7" s="38" t="s">
        <v>104</v>
      </c>
      <c r="CP7" s="38" t="s">
        <v>104</v>
      </c>
      <c r="CQ7" s="38" t="s">
        <v>104</v>
      </c>
      <c r="CR7" s="38">
        <v>41.63</v>
      </c>
      <c r="CS7" s="38">
        <v>54.67</v>
      </c>
      <c r="CT7" s="38">
        <v>53.51</v>
      </c>
      <c r="CU7" s="38">
        <v>53.5</v>
      </c>
      <c r="CV7" s="38">
        <v>52.58</v>
      </c>
      <c r="CW7" s="38">
        <v>58.98</v>
      </c>
      <c r="CX7" s="38">
        <v>63.13</v>
      </c>
      <c r="CY7" s="38">
        <v>64.31</v>
      </c>
      <c r="CZ7" s="38">
        <v>65.44</v>
      </c>
      <c r="DA7" s="38">
        <v>66.5</v>
      </c>
      <c r="DB7" s="38">
        <v>68.510000000000005</v>
      </c>
      <c r="DC7" s="38">
        <v>66.33</v>
      </c>
      <c r="DD7" s="38">
        <v>83.8</v>
      </c>
      <c r="DE7" s="38">
        <v>83.91</v>
      </c>
      <c r="DF7" s="38">
        <v>83.51</v>
      </c>
      <c r="DG7" s="38">
        <v>83.02</v>
      </c>
      <c r="DH7" s="38">
        <v>95.2</v>
      </c>
      <c r="DI7" s="38"/>
      <c r="DJ7" s="38"/>
      <c r="DK7" s="38"/>
      <c r="DL7" s="38"/>
      <c r="DM7" s="38"/>
      <c r="DN7" s="38"/>
      <c r="DO7" s="38"/>
      <c r="DP7" s="38"/>
      <c r="DQ7" s="38"/>
      <c r="DR7" s="38"/>
      <c r="DS7" s="38"/>
      <c r="DT7" s="38"/>
      <c r="DU7" s="38"/>
      <c r="DV7" s="38"/>
      <c r="DW7" s="38"/>
      <c r="DX7" s="38"/>
      <c r="DY7" s="38"/>
      <c r="DZ7" s="38"/>
      <c r="EA7" s="38"/>
      <c r="EB7" s="38"/>
      <c r="EC7" s="38"/>
      <c r="ED7" s="38"/>
      <c r="EE7" s="38">
        <v>0.05</v>
      </c>
      <c r="EF7" s="38">
        <v>0</v>
      </c>
      <c r="EG7" s="38">
        <v>0</v>
      </c>
      <c r="EH7" s="38">
        <v>0.06</v>
      </c>
      <c r="EI7" s="38">
        <v>0</v>
      </c>
      <c r="EJ7" s="38">
        <v>0.16</v>
      </c>
      <c r="EK7" s="38">
        <v>0.11</v>
      </c>
      <c r="EL7" s="38">
        <v>0.15</v>
      </c>
      <c r="EM7" s="38">
        <v>0.16</v>
      </c>
      <c r="EN7" s="38">
        <v>0.13</v>
      </c>
      <c r="EO7" s="38">
        <v>0.23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dcterms:created xsi:type="dcterms:W3CDTF">2019-12-05T05:00:59Z</dcterms:created>
  <dcterms:modified xsi:type="dcterms:W3CDTF">2020-01-28T05:03:31Z</dcterms:modified>
  <cp:category/>
</cp:coreProperties>
</file>