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H31（R01）\01 照会処理\20200105_★経営比較分析表\03 各課回答\04 下水★\03　確定版\"/>
    </mc:Choice>
  </mc:AlternateContent>
  <workbookProtection workbookAlgorithmName="SHA-512" workbookHashValue="xJmkcZkjP0HQvs6miWB+zCN4gAEiQOmsY0gsIHPRRSMFc1eXGLknNQaWgncltBTSAIWBPr6/0mSXntfCIlWadw==" workbookSaltValue="GWI2ryfGDx1K87ZAbMMi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<sst xmlns="http://schemas.openxmlformats.org/spreadsheetml/2006/main" count="229" uniqueCount="114">
  <si>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</si>
  <si>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</si>
  <si>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</si>
  <si>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</si>
  <si>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</si>
  <si>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</si>
  <si>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</si>
  <si>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</si>
  <si>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</si>
  <si>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</si>
  <si>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</si>
  <si>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</si>
  <si>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</si>
  <si>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</si>
  <si>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</si>
  <si>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</si>
  <si>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</si>
  <si>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</si>
  <si>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</si>
  <si>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</si>
  <si>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</si>
  <si>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</si>
  <si>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</si>
  <si>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</si>
  <si>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</si>
  <si>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</si>
  <si>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</si>
  <si>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</si>
  <si>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</si>
  <si>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</si>
  <si>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</si>
  <si>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</si>
  <si>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</si>
  <si>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</si>
  <si>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</si>
  <si>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</si>
  <si>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</si>
  <si>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</si>
  <si>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</si>
  <si>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</si>
  <si>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</si>
  <si>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</si>
  <si>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</si>
  <si>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</si>
  <si>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</si>
  <si>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</si>
  <si>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</si>
  <si>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</si>
  <si>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</si>
  <si>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</si>
  <si>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</si>
  <si>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</si>
  <si>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</si>
  <si>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</si>
  <si>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</si>
  <si>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</si>
  <si>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</si>
  <si>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</si>
  <si>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</si>
  <si>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</si>
  <si>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</si>
  <si>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</si>
  <si>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</si>
  <si>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</si>
  <si>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</si>
  <si>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</si>
  <si>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</si>
  <si>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</si>
  <si>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</si>
  <si>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</si>
  <si>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</si>
  <si>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</si>
  <si>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</si>
  <si>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</si>
  <si>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</si>
  <si>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</si>
  <si>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</si>
  <si>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</si>
  <si>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</si>
  <si>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</si>
  <si>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</si>
  <si>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</si>
  <si>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</si>
  <si>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</si>
  <si>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</si>
  <si>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</si>
  <si>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</si>
  <si>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</si>
  <si>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</si>
  <si>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</si>
  <si>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</si>
  <si>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</si>
  <si>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</si>
  <si>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</si>
  <si>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</si>
  <si>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</si>
  <si>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</si>
  <si>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</si>
  <si>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</si>
  <si>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</si>
  <si>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</si>
  <si>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</si>
  <si>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</si>
  <si>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</si>
  <si>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</si>
  <si>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</si>
  <si>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</si>
  <si>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</si>
  <si>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</si>
  <si>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</si>
  <si>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</si>
  <si>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③管渠改善率は平成22年度より０となっているが，災害復旧事業において管渠51.2㎞を復旧する予定で工事を進めている。
　今後は，令和元年度からストックマネジメント計画を策定していることから，計画に則り更新を進めていく。</t>
    <rPh sb="2" eb="4">
      <t>カンキョ</t>
    </rPh>
    <rPh sb="4" eb="6">
      <t>カイゼン</t>
    </rPh>
    <rPh sb="6" eb="7">
      <t>リツ</t>
    </rPh>
    <rPh sb="8" eb="10">
      <t>ヘイセイ</t>
    </rPh>
    <rPh sb="12" eb="14">
      <t>ネンド</t>
    </rPh>
    <rPh sb="25" eb="27">
      <t>サイガイ</t>
    </rPh>
    <rPh sb="27" eb="29">
      <t>フッキュウ</t>
    </rPh>
    <rPh sb="29" eb="31">
      <t>ジギョウ</t>
    </rPh>
    <rPh sb="35" eb="37">
      <t>カンキョ</t>
    </rPh>
    <rPh sb="43" eb="45">
      <t>フッキュウ</t>
    </rPh>
    <rPh sb="47" eb="49">
      <t>ヨテイ</t>
    </rPh>
    <rPh sb="50" eb="52">
      <t>コウジ</t>
    </rPh>
    <rPh sb="53" eb="54">
      <t>スス</t>
    </rPh>
    <rPh sb="61" eb="63">
      <t>コンゴ</t>
    </rPh>
    <rPh sb="65" eb="67">
      <t>レイワ</t>
    </rPh>
    <rPh sb="67" eb="68">
      <t>ガン</t>
    </rPh>
    <rPh sb="68" eb="70">
      <t>ネンド</t>
    </rPh>
    <rPh sb="82" eb="84">
      <t>ケイカク</t>
    </rPh>
    <rPh sb="85" eb="87">
      <t>サクテイ</t>
    </rPh>
    <rPh sb="96" eb="98">
      <t>ケイカク</t>
    </rPh>
    <rPh sb="99" eb="100">
      <t>ノット</t>
    </rPh>
    <rPh sb="101" eb="103">
      <t>コウシン</t>
    </rPh>
    <rPh sb="104" eb="105">
      <t>スス</t>
    </rPh>
    <phoneticPr fontId="4"/>
  </si>
  <si>
    <t>　①収益的収支比率については，震災からの復旧・復興及び整備計画による供用区域が増えたことにより，使用料収入は増加傾向にある一方で人口減少も進んできており，今後の推移を注視していく必要がある。また，災害復旧事業も令和２年度に終了予定であり，国庫補助金が減少しているため比率が下がってきている。
　④企業債残高対事業規模比率については，前年度より下降しており，企業債残高は，整備計画も終盤に入り，借入額に対し償還する額が多くなることから今後も減少が見込まれており，今後も投資規模の適正化を図っていく。
　⑤経費回収率は，使用料収入が増加しているものの，75.11％と下降しており，今後のストックマネジメント計画策定後の更新費用を踏まえて，適正な料金設定を検討していく。
　⑥汚水処理原価は230.03円と値は類似団体と比較し高くなっている。今後も同水準に近づくよう，汚水処理費の削減を図っていき，経営の効率性を高めていく。
　⑦施設利用率については，他団体と比べ高くなっているものの，今後の施設更新時にダウンサイジングの必要性について検討していく。
　⑧水洗化率は80.10％と平成26年度から比較し増加傾向にはなっているが引き続きイベントや，広報紙等を活用し啓発活動を行い水洗化率を高めていく。</t>
    <rPh sb="2" eb="5">
      <t>シュウエキテキ</t>
    </rPh>
    <rPh sb="5" eb="7">
      <t>シュウシ</t>
    </rPh>
    <rPh sb="7" eb="9">
      <t>ヒリツ</t>
    </rPh>
    <rPh sb="15" eb="17">
      <t>シンサイ</t>
    </rPh>
    <rPh sb="20" eb="22">
      <t>フッキュウ</t>
    </rPh>
    <rPh sb="23" eb="25">
      <t>フッコウ</t>
    </rPh>
    <rPh sb="25" eb="26">
      <t>オヨ</t>
    </rPh>
    <rPh sb="27" eb="29">
      <t>セイビ</t>
    </rPh>
    <rPh sb="29" eb="31">
      <t>ケイカク</t>
    </rPh>
    <rPh sb="34" eb="36">
      <t>キョウヨウ</t>
    </rPh>
    <rPh sb="36" eb="38">
      <t>クイキ</t>
    </rPh>
    <rPh sb="39" eb="40">
      <t>フ</t>
    </rPh>
    <rPh sb="48" eb="51">
      <t>シヨウリョウ</t>
    </rPh>
    <rPh sb="51" eb="53">
      <t>シュウニュウ</t>
    </rPh>
    <rPh sb="54" eb="56">
      <t>ゾウカ</t>
    </rPh>
    <rPh sb="56" eb="58">
      <t>ケイコウ</t>
    </rPh>
    <rPh sb="61" eb="63">
      <t>イッポウ</t>
    </rPh>
    <rPh sb="64" eb="66">
      <t>ジンコウ</t>
    </rPh>
    <rPh sb="66" eb="68">
      <t>ゲンショウ</t>
    </rPh>
    <rPh sb="69" eb="70">
      <t>スス</t>
    </rPh>
    <rPh sb="77" eb="79">
      <t>コンゴ</t>
    </rPh>
    <rPh sb="80" eb="82">
      <t>スイイ</t>
    </rPh>
    <rPh sb="83" eb="85">
      <t>チュウシ</t>
    </rPh>
    <rPh sb="89" eb="91">
      <t>ヒツヨウ</t>
    </rPh>
    <rPh sb="98" eb="100">
      <t>サイガイ</t>
    </rPh>
    <rPh sb="100" eb="102">
      <t>フッキュウ</t>
    </rPh>
    <rPh sb="102" eb="104">
      <t>ジギョウ</t>
    </rPh>
    <rPh sb="105" eb="107">
      <t>レイワ</t>
    </rPh>
    <rPh sb="108" eb="110">
      <t>ネンド</t>
    </rPh>
    <rPh sb="111" eb="113">
      <t>シュウリョウ</t>
    </rPh>
    <rPh sb="113" eb="115">
      <t>ヨテイ</t>
    </rPh>
    <rPh sb="119" eb="121">
      <t>コッコ</t>
    </rPh>
    <rPh sb="121" eb="124">
      <t>ホジョキン</t>
    </rPh>
    <rPh sb="125" eb="127">
      <t>ゲンショウ</t>
    </rPh>
    <rPh sb="133" eb="135">
      <t>ヒリツ</t>
    </rPh>
    <rPh sb="136" eb="137">
      <t>サ</t>
    </rPh>
    <rPh sb="148" eb="150">
      <t>キギョウ</t>
    </rPh>
    <rPh sb="150" eb="151">
      <t>サイ</t>
    </rPh>
    <rPh sb="151" eb="152">
      <t>ザン</t>
    </rPh>
    <rPh sb="152" eb="153">
      <t>タカ</t>
    </rPh>
    <rPh sb="153" eb="154">
      <t>タイ</t>
    </rPh>
    <rPh sb="154" eb="156">
      <t>ジギョウ</t>
    </rPh>
    <rPh sb="156" eb="158">
      <t>キボ</t>
    </rPh>
    <rPh sb="158" eb="160">
      <t>ヒリツ</t>
    </rPh>
    <rPh sb="166" eb="169">
      <t>ゼンネンド</t>
    </rPh>
    <rPh sb="171" eb="173">
      <t>カコウ</t>
    </rPh>
    <rPh sb="178" eb="180">
      <t>キギョウ</t>
    </rPh>
    <rPh sb="180" eb="181">
      <t>サイ</t>
    </rPh>
    <rPh sb="181" eb="182">
      <t>ザン</t>
    </rPh>
    <rPh sb="182" eb="183">
      <t>タカ</t>
    </rPh>
    <rPh sb="185" eb="187">
      <t>セイビ</t>
    </rPh>
    <rPh sb="187" eb="189">
      <t>ケイカク</t>
    </rPh>
    <rPh sb="190" eb="192">
      <t>シュウバン</t>
    </rPh>
    <rPh sb="193" eb="194">
      <t>ハイ</t>
    </rPh>
    <rPh sb="196" eb="198">
      <t>カリイレ</t>
    </rPh>
    <rPh sb="198" eb="199">
      <t>ガク</t>
    </rPh>
    <rPh sb="200" eb="201">
      <t>タイ</t>
    </rPh>
    <rPh sb="202" eb="204">
      <t>ショウカン</t>
    </rPh>
    <rPh sb="206" eb="207">
      <t>ガク</t>
    </rPh>
    <rPh sb="208" eb="209">
      <t>オオ</t>
    </rPh>
    <rPh sb="216" eb="218">
      <t>コンゴ</t>
    </rPh>
    <rPh sb="230" eb="232">
      <t>コンゴ</t>
    </rPh>
    <rPh sb="233" eb="235">
      <t>トウシ</t>
    </rPh>
    <rPh sb="235" eb="237">
      <t>キボ</t>
    </rPh>
    <rPh sb="238" eb="241">
      <t>テキセイカ</t>
    </rPh>
    <rPh sb="242" eb="243">
      <t>ハカ</t>
    </rPh>
    <rPh sb="251" eb="253">
      <t>ケイヒ</t>
    </rPh>
    <rPh sb="253" eb="255">
      <t>カイシュウ</t>
    </rPh>
    <rPh sb="255" eb="256">
      <t>リツ</t>
    </rPh>
    <rPh sb="258" eb="260">
      <t>シヨウ</t>
    </rPh>
    <rPh sb="260" eb="261">
      <t>リョウ</t>
    </rPh>
    <rPh sb="261" eb="263">
      <t>シュウニュウ</t>
    </rPh>
    <rPh sb="264" eb="266">
      <t>ゾウカ</t>
    </rPh>
    <rPh sb="281" eb="283">
      <t>カコウ</t>
    </rPh>
    <rPh sb="288" eb="290">
      <t>コンゴ</t>
    </rPh>
    <rPh sb="301" eb="303">
      <t>ケイカク</t>
    </rPh>
    <rPh sb="303" eb="305">
      <t>サクテイ</t>
    </rPh>
    <rPh sb="305" eb="306">
      <t>ゴ</t>
    </rPh>
    <rPh sb="307" eb="309">
      <t>コウシン</t>
    </rPh>
    <rPh sb="309" eb="311">
      <t>ヒヨウ</t>
    </rPh>
    <rPh sb="312" eb="313">
      <t>フ</t>
    </rPh>
    <rPh sb="317" eb="319">
      <t>テキセイ</t>
    </rPh>
    <rPh sb="320" eb="322">
      <t>リョウキン</t>
    </rPh>
    <rPh sb="322" eb="324">
      <t>セッテイ</t>
    </rPh>
    <rPh sb="325" eb="327">
      <t>ケントウ</t>
    </rPh>
    <rPh sb="335" eb="337">
      <t>オスイ</t>
    </rPh>
    <rPh sb="337" eb="339">
      <t>ショリ</t>
    </rPh>
    <rPh sb="339" eb="341">
      <t>ゲンカ</t>
    </rPh>
    <rPh sb="348" eb="349">
      <t>エン</t>
    </rPh>
    <rPh sb="350" eb="351">
      <t>アタイ</t>
    </rPh>
    <rPh sb="352" eb="354">
      <t>ルイジ</t>
    </rPh>
    <rPh sb="354" eb="356">
      <t>ダンタイ</t>
    </rPh>
    <rPh sb="357" eb="359">
      <t>ヒカク</t>
    </rPh>
    <rPh sb="360" eb="361">
      <t>タカ</t>
    </rPh>
    <rPh sb="368" eb="370">
      <t>コンゴ</t>
    </rPh>
    <rPh sb="371" eb="374">
      <t>ドウスイジュン</t>
    </rPh>
    <rPh sb="375" eb="376">
      <t>チカ</t>
    </rPh>
    <rPh sb="381" eb="383">
      <t>オスイ</t>
    </rPh>
    <rPh sb="383" eb="385">
      <t>ショリ</t>
    </rPh>
    <rPh sb="385" eb="386">
      <t>ヒ</t>
    </rPh>
    <rPh sb="387" eb="389">
      <t>サクゲン</t>
    </rPh>
    <rPh sb="390" eb="391">
      <t>ハカ</t>
    </rPh>
    <rPh sb="396" eb="398">
      <t>ケイエイ</t>
    </rPh>
    <rPh sb="399" eb="402">
      <t>コウリツセイ</t>
    </rPh>
    <rPh sb="403" eb="404">
      <t>タカ</t>
    </rPh>
    <rPh sb="423" eb="424">
      <t>タ</t>
    </rPh>
    <rPh sb="424" eb="426">
      <t>ダンタイ</t>
    </rPh>
    <rPh sb="427" eb="428">
      <t>クラ</t>
    </rPh>
    <rPh sb="429" eb="430">
      <t>タカ</t>
    </rPh>
    <rPh sb="475" eb="478">
      <t>スイセンカ</t>
    </rPh>
    <rPh sb="478" eb="479">
      <t>リツ</t>
    </rPh>
    <rPh sb="487" eb="489">
      <t>ヘイセイ</t>
    </rPh>
    <rPh sb="491" eb="493">
      <t>ネンド</t>
    </rPh>
    <rPh sb="495" eb="497">
      <t>ヒカク</t>
    </rPh>
    <rPh sb="498" eb="500">
      <t>ゾウカ</t>
    </rPh>
    <rPh sb="500" eb="502">
      <t>ケイコウ</t>
    </rPh>
    <rPh sb="510" eb="511">
      <t>ヒ</t>
    </rPh>
    <rPh sb="512" eb="513">
      <t>ツヅ</t>
    </rPh>
    <rPh sb="520" eb="522">
      <t>コウホウ</t>
    </rPh>
    <rPh sb="522" eb="523">
      <t>シ</t>
    </rPh>
    <rPh sb="523" eb="524">
      <t>トウ</t>
    </rPh>
    <rPh sb="525" eb="527">
      <t>カツヨウ</t>
    </rPh>
    <rPh sb="528" eb="530">
      <t>ケイハツ</t>
    </rPh>
    <rPh sb="530" eb="532">
      <t>カツドウ</t>
    </rPh>
    <rPh sb="533" eb="534">
      <t>オコナ</t>
    </rPh>
    <rPh sb="535" eb="538">
      <t>スイセンカ</t>
    </rPh>
    <rPh sb="538" eb="539">
      <t>リツ</t>
    </rPh>
    <rPh sb="540" eb="541">
      <t>タカ</t>
    </rPh>
    <phoneticPr fontId="4"/>
  </si>
  <si>
    <t>　今後の改善に向けた取り組みについて，既に着手しているストックマネジメント計画策定に加え，令和２年度からは公営企業法一部適用による資産計上を取り込み，経営の安定化を図るための適正な下水道使用料の見直しを検討していく。また水洗化率向上を図るため，イベントや広報等を利用し啓発活動を行い，下水道の理解と接続を促し，水洗化率向上に努めていく。</t>
    <rPh sb="1" eb="3">
      <t>コンゴ</t>
    </rPh>
    <rPh sb="4" eb="6">
      <t>カイゼン</t>
    </rPh>
    <rPh sb="7" eb="8">
      <t>ム</t>
    </rPh>
    <rPh sb="10" eb="11">
      <t>ト</t>
    </rPh>
    <rPh sb="12" eb="13">
      <t>ク</t>
    </rPh>
    <rPh sb="19" eb="20">
      <t>スデ</t>
    </rPh>
    <rPh sb="21" eb="23">
      <t>チャクシュ</t>
    </rPh>
    <rPh sb="37" eb="39">
      <t>ケイカク</t>
    </rPh>
    <rPh sb="39" eb="41">
      <t>サクテイ</t>
    </rPh>
    <rPh sb="42" eb="43">
      <t>クワ</t>
    </rPh>
    <rPh sb="45" eb="47">
      <t>レイワ</t>
    </rPh>
    <rPh sb="48" eb="50">
      <t>ネンド</t>
    </rPh>
    <rPh sb="53" eb="55">
      <t>コウエイ</t>
    </rPh>
    <rPh sb="55" eb="57">
      <t>キギョウ</t>
    </rPh>
    <rPh sb="57" eb="58">
      <t>ホウ</t>
    </rPh>
    <rPh sb="58" eb="60">
      <t>イチブ</t>
    </rPh>
    <rPh sb="60" eb="62">
      <t>テキヨウ</t>
    </rPh>
    <rPh sb="65" eb="67">
      <t>シサン</t>
    </rPh>
    <rPh sb="67" eb="69">
      <t>ケイジョウ</t>
    </rPh>
    <rPh sb="70" eb="71">
      <t>ト</t>
    </rPh>
    <rPh sb="72" eb="73">
      <t>コ</t>
    </rPh>
    <rPh sb="75" eb="77">
      <t>ケイエイ</t>
    </rPh>
    <rPh sb="78" eb="81">
      <t>アンテイカ</t>
    </rPh>
    <rPh sb="82" eb="83">
      <t>ハカ</t>
    </rPh>
    <rPh sb="87" eb="89">
      <t>テキセイ</t>
    </rPh>
    <rPh sb="90" eb="93">
      <t>ゲスイドウ</t>
    </rPh>
    <rPh sb="93" eb="96">
      <t>シヨウリョウ</t>
    </rPh>
    <rPh sb="97" eb="99">
      <t>ミナオ</t>
    </rPh>
    <rPh sb="101" eb="103">
      <t>ケントウ</t>
    </rPh>
    <rPh sb="110" eb="113">
      <t>スイセンカ</t>
    </rPh>
    <rPh sb="113" eb="114">
      <t>リツ</t>
    </rPh>
    <rPh sb="114" eb="115">
      <t>ムケ</t>
    </rPh>
    <rPh sb="115" eb="116">
      <t>ジョウ</t>
    </rPh>
    <rPh sb="117" eb="118">
      <t>ハカ</t>
    </rPh>
    <rPh sb="127" eb="129">
      <t>コウホウ</t>
    </rPh>
    <rPh sb="129" eb="130">
      <t>トウ</t>
    </rPh>
    <rPh sb="131" eb="133">
      <t>リヨウ</t>
    </rPh>
    <rPh sb="134" eb="136">
      <t>ケイハツ</t>
    </rPh>
    <rPh sb="136" eb="138">
      <t>カツドウ</t>
    </rPh>
    <rPh sb="139" eb="140">
      <t>オコナ</t>
    </rPh>
    <rPh sb="142" eb="145">
      <t>ゲスイドウ</t>
    </rPh>
    <rPh sb="146" eb="148">
      <t>リカイ</t>
    </rPh>
    <rPh sb="149" eb="151">
      <t>セツゾク</t>
    </rPh>
    <rPh sb="152" eb="153">
      <t>ウナガ</t>
    </rPh>
    <rPh sb="155" eb="158">
      <t>スイセンカ</t>
    </rPh>
    <rPh sb="158" eb="159">
      <t>リツ</t>
    </rPh>
    <rPh sb="159" eb="161">
      <t>コウジョウ</t>
    </rPh>
    <rPh sb="162" eb="1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</si>
</sst>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85-48BB-891A-4FBF01167E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c:ext xmlns:c16="http://schemas.microsoft.com/office/drawing/2014/chart" uri="{C3380CC4-5D6E-409C-BE32-E72D297353CC}">
              <c16:uniqueId val="{00000001-D885-48BB-891A-4FBF01167E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quot;-&quot;">
                  <c:v>0</c:v>
                </c:pt>
                <c:pt idx="1">
                  <c:v>0</c:v>
                </c:pt>
                <c:pt idx="2">
                  <c:v>0</c:v>
                </c:pt>
                <c:pt idx="3">
                  <c:v>0</c:v>
                </c:pt>
                <c:pt idx="4" formatCode="#,##0.00;&quot;△&quot;#,##0.00;&quot;-&quot;">
                  <c:v>67.86</c:v>
                </c:pt>
              </c:numCache>
            </c:numRef>
          </c:val>
          <c:extLst>
            <c:ext xmlns:c16="http://schemas.microsoft.com/office/drawing/2014/chart" uri="{C3380CC4-5D6E-409C-BE32-E72D297353CC}">
              <c16:uniqueId val="{00000000-C62E-49E1-AFEA-0975E8B083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c:ext xmlns:c16="http://schemas.microsoft.com/office/drawing/2014/chart" uri="{C3380CC4-5D6E-409C-BE32-E72D297353CC}">
              <c16:uniqueId val="{00000001-C62E-49E1-AFEA-0975E8B083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73.61</c:v>
                </c:pt>
                <c:pt idx="1">
                  <c:v>75.45</c:v>
                </c:pt>
                <c:pt idx="2">
                  <c:v>88.48</c:v>
                </c:pt>
                <c:pt idx="3">
                  <c:v>78.95</c:v>
                </c:pt>
                <c:pt idx="4">
                  <c:v>80.099999999999994</c:v>
                </c:pt>
              </c:numCache>
            </c:numRef>
          </c:val>
          <c:extLst>
            <c:ext xmlns:c16="http://schemas.microsoft.com/office/drawing/2014/chart" uri="{C3380CC4-5D6E-409C-BE32-E72D297353CC}">
              <c16:uniqueId val="{00000000-CC72-456A-9C61-258AB1AB0C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c:ext xmlns:c16="http://schemas.microsoft.com/office/drawing/2014/chart" uri="{C3380CC4-5D6E-409C-BE32-E72D297353CC}">
              <c16:uniqueId val="{00000001-CC72-456A-9C61-258AB1AB0C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99.13</c:v>
                </c:pt>
                <c:pt idx="1">
                  <c:v>96.24</c:v>
                </c:pt>
                <c:pt idx="2">
                  <c:v>93.47</c:v>
                </c:pt>
                <c:pt idx="3">
                  <c:v>86.38</c:v>
                </c:pt>
                <c:pt idx="4">
                  <c:v>80.72</c:v>
                </c:pt>
              </c:numCache>
            </c:numRef>
          </c:val>
          <c:extLst>
            <c:ext xmlns:c16="http://schemas.microsoft.com/office/drawing/2014/chart" uri="{C3380CC4-5D6E-409C-BE32-E72D297353CC}">
              <c16:uniqueId val="{00000000-7251-4CC3-B0F4-B8AC994CA4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1-4CC3-B0F4-B8AC994CA4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E9-4937-A859-8C6A063A5B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9-4937-A859-8C6A063A5B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7-423E-B5A2-299E613C54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7-423E-B5A2-299E613C54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40-4EF8-AF02-80A04A9334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0-4EF8-AF02-80A04A9334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9-428E-B936-FC782E17D7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9-428E-B936-FC782E17D7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361.09</c:v>
                </c:pt>
                <c:pt idx="1">
                  <c:v>309.94</c:v>
                </c:pt>
                <c:pt idx="2">
                  <c:v>405.25</c:v>
                </c:pt>
                <c:pt idx="3">
                  <c:v>449.9</c:v>
                </c:pt>
                <c:pt idx="4">
                  <c:v>275.82</c:v>
                </c:pt>
              </c:numCache>
            </c:numRef>
          </c:val>
          <c:extLst>
            <c:ext xmlns:c16="http://schemas.microsoft.com/office/drawing/2014/chart" uri="{C3380CC4-5D6E-409C-BE32-E72D297353CC}">
              <c16:uniqueId val="{00000000-4AEE-4FA3-9713-19DEF3D1D2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c:ext xmlns:c16="http://schemas.microsoft.com/office/drawing/2014/chart" uri="{C3380CC4-5D6E-409C-BE32-E72D297353CC}">
              <c16:uniqueId val="{00000001-4AEE-4FA3-9713-19DEF3D1D2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71.72</c:v>
                </c:pt>
                <c:pt idx="1">
                  <c:v>74.03</c:v>
                </c:pt>
                <c:pt idx="2">
                  <c:v>78.02</c:v>
                </c:pt>
                <c:pt idx="3">
                  <c:v>82.81</c:v>
                </c:pt>
                <c:pt idx="4">
                  <c:v>75.11</c:v>
                </c:pt>
              </c:numCache>
            </c:numRef>
          </c:val>
          <c:extLst>
            <c:ext xmlns:c16="http://schemas.microsoft.com/office/drawing/2014/chart" uri="{C3380CC4-5D6E-409C-BE32-E72D297353CC}">
              <c16:uniqueId val="{00000000-8DE5-48F9-8F90-B65383D784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c:ext xmlns:c16="http://schemas.microsoft.com/office/drawing/2014/chart" uri="{C3380CC4-5D6E-409C-BE32-E72D297353CC}">
              <c16:uniqueId val="{00000001-8DE5-48F9-8F90-B65383D784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259.99</c:v>
                </c:pt>
                <c:pt idx="1">
                  <c:v>247.2</c:v>
                </c:pt>
                <c:pt idx="2">
                  <c:v>224.15</c:v>
                </c:pt>
                <c:pt idx="3">
                  <c:v>206.73</c:v>
                </c:pt>
                <c:pt idx="4">
                  <c:v>230.03</c:v>
                </c:pt>
              </c:numCache>
            </c:numRef>
          </c:val>
          <c:extLst>
            <c:ext xmlns:c16="http://schemas.microsoft.com/office/drawing/2014/chart" uri="{C3380CC4-5D6E-409C-BE32-E72D297353CC}">
              <c16:uniqueId val="{00000000-CC6B-4DAB-B582-53C202F192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c:ext xmlns:c16="http://schemas.microsoft.com/office/drawing/2014/chart" uri="{C3380CC4-5D6E-409C-BE32-E72D297353CC}">
              <c16:uniqueId val="{00000001-CC6B-4DAB-B582-53C202F192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気仙沼市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63867</v>
      </c>
      <c r="AM8" s="50"/>
      <c r="AN8" s="50"/>
      <c r="AO8" s="50"/>
      <c r="AP8" s="50"/>
      <c r="AQ8" s="50"/>
      <c r="AR8" s="50"/>
      <c r="AS8" s="50"/>
      <c r="AT8" s="45">
        <f>データ!T6</f>
        <v>332.44</v>
      </c>
      <c r="AU8" s="45"/>
      <c r="AV8" s="45"/>
      <c r="AW8" s="45"/>
      <c r="AX8" s="45"/>
      <c r="AY8" s="45"/>
      <c r="AZ8" s="45"/>
      <c r="BA8" s="45"/>
      <c r="BB8" s="45">
        <f>データ!U6</f>
        <v>192.12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15.07</v>
      </c>
      <c r="Q10" s="45"/>
      <c r="R10" s="45"/>
      <c r="S10" s="45"/>
      <c r="T10" s="45"/>
      <c r="U10" s="45"/>
      <c r="V10" s="45"/>
      <c r="W10" s="45">
        <f>データ!Q6</f>
        <v>80.53</v>
      </c>
      <c r="X10" s="45"/>
      <c r="Y10" s="45"/>
      <c r="Z10" s="45"/>
      <c r="AA10" s="45"/>
      <c r="AB10" s="45"/>
      <c r="AC10" s="45"/>
      <c r="AD10" s="50">
        <f>データ!R6</f>
        <v>3002</v>
      </c>
      <c r="AE10" s="50"/>
      <c r="AF10" s="50"/>
      <c r="AG10" s="50"/>
      <c r="AH10" s="50"/>
      <c r="AI10" s="50"/>
      <c r="AJ10" s="50"/>
      <c r="AK10" s="2"/>
      <c r="AL10" s="50">
        <f>データ!V6</f>
        <v>9540</v>
      </c>
      <c r="AM10" s="50"/>
      <c r="AN10" s="50"/>
      <c r="AO10" s="50"/>
      <c r="AP10" s="50"/>
      <c r="AQ10" s="50"/>
      <c r="AR10" s="50"/>
      <c r="AS10" s="50"/>
      <c r="AT10" s="45">
        <f>データ!W6</f>
        <v>4.71</v>
      </c>
      <c r="AU10" s="45"/>
      <c r="AV10" s="45"/>
      <c r="AW10" s="45"/>
      <c r="AX10" s="45"/>
      <c r="AY10" s="45"/>
      <c r="AZ10" s="45"/>
      <c r="BA10" s="45"/>
      <c r="BB10" s="45">
        <f>データ!X6</f>
        <v>2025.48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113</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cVWloL9C1zdwNYrh34MCOAP20DPGh0MQ1maRZpYL3c+f+Cn2TQrrNahrq8DTh2u4g16shQUPV0ixd2zQtPrtxg==" saltValue="pI/Gt7F70G6mwECUl7AU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42056</v>
      </c>
      <c r="D6" s="33">
        <f t="shared" si="3"/>
        <v>47</v>
      </c>
      <c r="E6" s="33">
        <f t="shared" si="3"/>
        <v>17</v>
      </c>
      <c r="F6" s="33">
        <f t="shared" si="3"/>
        <v>1</v>
      </c>
      <c r="G6" s="33">
        <f t="shared" si="3"/>
        <v>0</v>
      </c>
      <c r="H6" s="33" t="str">
        <f t="shared" si="3"/>
        <v>宮城県　気仙沼市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15.07</v>
      </c>
      <c r="Q6" s="34">
        <f t="shared" si="3"/>
        <v>80.53</v>
      </c>
      <c r="R6" s="34">
        <f t="shared" si="3"/>
        <v>3002</v>
      </c>
      <c r="S6" s="34">
        <f t="shared" si="3"/>
        <v>63867</v>
      </c>
      <c r="T6" s="34">
        <f t="shared" si="3"/>
        <v>332.44</v>
      </c>
      <c r="U6" s="34">
        <f t="shared" si="3"/>
        <v>192.12</v>
      </c>
      <c r="V6" s="34">
        <f t="shared" si="3"/>
        <v>9540</v>
      </c>
      <c r="W6" s="34">
        <f t="shared" si="3"/>
        <v>4.71</v>
      </c>
      <c r="X6" s="34">
        <f t="shared" si="3"/>
        <v>2025.48</v>
      </c>
      <c r="Y6" s="35">
        <f>IF(Y7="",NA(),Y7)</f>
        <v>99.13</v>
      </c>
      <c r="Z6" s="35">
        <f t="shared" ref="Z6:AH6" si="4">IF(Z7="",NA(),Z7)</f>
        <v>96.24</v>
      </c>
      <c r="AA6" s="35">
        <f t="shared" si="4"/>
        <v>93.47</v>
      </c>
      <c r="AB6" s="35">
        <f t="shared" si="4"/>
        <v>86.38</v>
      </c>
      <c r="AC6" s="35">
        <f t="shared" si="4"/>
        <v>80.72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361.09</v>
      </c>
      <c r="BG6" s="35">
        <f t="shared" ref="BG6:BO6" si="7">IF(BG7="",NA(),BG7)</f>
        <v>309.94</v>
      </c>
      <c r="BH6" s="35">
        <f t="shared" si="7"/>
        <v>405.25</v>
      </c>
      <c r="BI6" s="35">
        <f t="shared" si="7"/>
        <v>449.9</v>
      </c>
      <c r="BJ6" s="35">
        <f t="shared" si="7"/>
        <v>275.82</v>
      </c>
      <c r="BK6" s="35">
        <f t="shared" si="7"/>
        <v>677.82</v>
      </c>
      <c r="BL6" s="35">
        <f t="shared" si="7"/>
        <v>593.23</v>
      </c>
      <c r="BM6" s="35">
        <f t="shared" si="7"/>
        <v>671.97</v>
      </c>
      <c r="BN6" s="35">
        <f t="shared" si="7"/>
        <v>798.84</v>
      </c>
      <c r="BO6" s="35">
        <f t="shared" si="7"/>
        <v>692.13</v>
      </c>
      <c r="BP6" s="34" t="str">
        <f>IF(BP7="","",IF(BP7="-","【-】","【"&amp;SUBSTITUTE(TEXT(BP7,"#,##0.00"),"-","△")&amp;"】"))</f>
        <v>【682.78】</v>
      </c>
      <c r="BQ6" s="35">
        <f>IF(BQ7="",NA(),BQ7)</f>
        <v>71.72</v>
      </c>
      <c r="BR6" s="35">
        <f t="shared" ref="BR6:BZ6" si="8">IF(BR7="",NA(),BR7)</f>
        <v>74.03</v>
      </c>
      <c r="BS6" s="35">
        <f t="shared" si="8"/>
        <v>78.02</v>
      </c>
      <c r="BT6" s="35">
        <f t="shared" si="8"/>
        <v>82.81</v>
      </c>
      <c r="BU6" s="35">
        <f t="shared" si="8"/>
        <v>75.11</v>
      </c>
      <c r="BV6" s="35">
        <f t="shared" si="8"/>
        <v>78.510000000000005</v>
      </c>
      <c r="BW6" s="35">
        <f t="shared" si="8"/>
        <v>86.48</v>
      </c>
      <c r="BX6" s="35">
        <f t="shared" si="8"/>
        <v>86.34</v>
      </c>
      <c r="BY6" s="35">
        <f t="shared" si="8"/>
        <v>86.85</v>
      </c>
      <c r="BZ6" s="35">
        <f t="shared" si="8"/>
        <v>88.98</v>
      </c>
      <c r="CA6" s="34" t="str">
        <f>IF(CA7="","",IF(CA7="-","【-】","【"&amp;SUBSTITUTE(TEXT(CA7,"#,##0.00"),"-","△")&amp;"】"))</f>
        <v>【100.91】</v>
      </c>
      <c r="CB6" s="35">
        <f>IF(CB7="",NA(),CB7)</f>
        <v>259.99</v>
      </c>
      <c r="CC6" s="35">
        <f t="shared" ref="CC6:CK6" si="9">IF(CC7="",NA(),CC7)</f>
        <v>247.2</v>
      </c>
      <c r="CD6" s="35">
        <f t="shared" si="9"/>
        <v>224.15</v>
      </c>
      <c r="CE6" s="35">
        <f t="shared" si="9"/>
        <v>206.73</v>
      </c>
      <c r="CF6" s="35">
        <f t="shared" si="9"/>
        <v>230.03</v>
      </c>
      <c r="CG6" s="35">
        <f t="shared" si="9"/>
        <v>171.02</v>
      </c>
      <c r="CH6" s="35">
        <f t="shared" si="9"/>
        <v>174.38</v>
      </c>
      <c r="CI6" s="35">
        <f t="shared" si="9"/>
        <v>175.12</v>
      </c>
      <c r="CJ6" s="35">
        <f t="shared" si="9"/>
        <v>177.15</v>
      </c>
      <c r="CK6" s="35">
        <f t="shared" si="9"/>
        <v>175.05</v>
      </c>
      <c r="CL6" s="34" t="str">
        <f>IF(CL7="","",IF(CL7="-","【-】","【"&amp;SUBSTITUTE(TEXT(CL7,"#,##0.00"),"-","△")&amp;"】"))</f>
        <v>【136.86】</v>
      </c>
      <c r="CM6" s="35" t="str">
        <f>IF(CM7="",NA(),CM7)</f>
        <v>-</v>
      </c>
      <c r="CN6" s="34">
        <f t="shared" ref="CN6:CV6" si="10">IF(CN7="",NA(),CN7)</f>
        <v>0</v>
      </c>
      <c r="CO6" s="34">
        <f t="shared" si="10"/>
        <v>0</v>
      </c>
      <c r="CP6" s="34">
        <f t="shared" si="10"/>
        <v>0</v>
      </c>
      <c r="CQ6" s="35">
        <f t="shared" si="10"/>
        <v>67.86</v>
      </c>
      <c r="CR6" s="35">
        <f t="shared" si="10"/>
        <v>62.25</v>
      </c>
      <c r="CS6" s="35">
        <f t="shared" si="10"/>
        <v>58.04</v>
      </c>
      <c r="CT6" s="35">
        <f t="shared" si="10"/>
        <v>55.58</v>
      </c>
      <c r="CU6" s="35">
        <f t="shared" si="10"/>
        <v>54.05</v>
      </c>
      <c r="CV6" s="35">
        <f t="shared" si="10"/>
        <v>57.54</v>
      </c>
      <c r="CW6" s="34" t="str">
        <f>IF(CW7="","",IF(CW7="-","【-】","【"&amp;SUBSTITUTE(TEXT(CW7,"#,##0.00"),"-","△")&amp;"】"))</f>
        <v>【58.98】</v>
      </c>
      <c r="CX6" s="35">
        <f>IF(CX7="",NA(),CX7)</f>
        <v>73.61</v>
      </c>
      <c r="CY6" s="35">
        <f t="shared" ref="CY6:DG6" si="11">IF(CY7="",NA(),CY7)</f>
        <v>75.45</v>
      </c>
      <c r="CZ6" s="35">
        <f t="shared" si="11"/>
        <v>88.48</v>
      </c>
      <c r="DA6" s="35">
        <f t="shared" si="11"/>
        <v>78.95</v>
      </c>
      <c r="DB6" s="35">
        <f t="shared" si="11"/>
        <v>80.099999999999994</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42056</v>
      </c>
      <c r="D7" s="37">
        <v>47</v>
      </c>
      <c r="E7" s="37">
        <v>17</v>
      </c>
      <c r="F7" s="37">
        <v>1</v>
      </c>
      <c r="G7" s="37">
        <v>0</v>
      </c>
      <c r="H7" s="37" t="s">
        <v>98</v>
      </c>
      <c r="I7" s="37" t="s">
        <v>99</v>
      </c>
      <c r="J7" s="37" t="s">
        <v>100</v>
      </c>
      <c r="K7" s="37" t="s">
        <v>101</v>
      </c>
      <c r="L7" s="37" t="s">
        <v>102</v>
      </c>
      <c r="M7" s="37" t="s">
        <v>103</v>
      </c>
      <c r="N7" s="38" t="s">
        <v>104</v>
      </c>
      <c r="O7" s="38" t="s">
        <v>105</v>
      </c>
      <c r="P7" s="38">
        <v>15.07</v>
      </c>
      <c r="Q7" s="38">
        <v>80.53</v>
      </c>
      <c r="R7" s="38">
        <v>3002</v>
      </c>
      <c r="S7" s="38">
        <v>63867</v>
      </c>
      <c r="T7" s="38">
        <v>332.44</v>
      </c>
      <c r="U7" s="38">
        <v>192.12</v>
      </c>
      <c r="V7" s="38">
        <v>9540</v>
      </c>
      <c r="W7" s="38">
        <v>4.71</v>
      </c>
      <c r="X7" s="38">
        <v>2025.48</v>
      </c>
      <c r="Y7" s="38">
        <v>99.13</v>
      </c>
      <c r="Z7" s="38">
        <v>96.24</v>
      </c>
      <c r="AA7" s="38">
        <v>93.47</v>
      </c>
      <c r="AB7" s="38">
        <v>86.38</v>
      </c>
      <c r="AC7" s="38">
        <v>80.72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361.09</v>
      </c>
      <c r="BG7" s="38">
        <v>309.94</v>
      </c>
      <c r="BH7" s="38">
        <v>405.25</v>
      </c>
      <c r="BI7" s="38">
        <v>449.9</v>
      </c>
      <c r="BJ7" s="38">
        <v>275.82</v>
      </c>
      <c r="BK7" s="38">
        <v>677.82</v>
      </c>
      <c r="BL7" s="38">
        <v>593.23</v>
      </c>
      <c r="BM7" s="38">
        <v>671.97</v>
      </c>
      <c r="BN7" s="38">
        <v>798.84</v>
      </c>
      <c r="BO7" s="38">
        <v>692.13</v>
      </c>
      <c r="BP7" s="38">
        <v>682.78</v>
      </c>
      <c r="BQ7" s="38">
        <v>71.72</v>
      </c>
      <c r="BR7" s="38">
        <v>74.03</v>
      </c>
      <c r="BS7" s="38">
        <v>78.02</v>
      </c>
      <c r="BT7" s="38">
        <v>82.81</v>
      </c>
      <c r="BU7" s="38">
        <v>75.11</v>
      </c>
      <c r="BV7" s="38">
        <v>78.510000000000005</v>
      </c>
      <c r="BW7" s="38">
        <v>86.48</v>
      </c>
      <c r="BX7" s="38">
        <v>86.34</v>
      </c>
      <c r="BY7" s="38">
        <v>86.85</v>
      </c>
      <c r="BZ7" s="38">
        <v>88.98</v>
      </c>
      <c r="CA7" s="38">
        <v>100.91</v>
      </c>
      <c r="CB7" s="38">
        <v>259.99</v>
      </c>
      <c r="CC7" s="38">
        <v>247.2</v>
      </c>
      <c r="CD7" s="38">
        <v>224.15</v>
      </c>
      <c r="CE7" s="38">
        <v>206.73</v>
      </c>
      <c r="CF7" s="38">
        <v>230.03</v>
      </c>
      <c r="CG7" s="38">
        <v>171.02</v>
      </c>
      <c r="CH7" s="38">
        <v>174.38</v>
      </c>
      <c r="CI7" s="38">
        <v>175.12</v>
      </c>
      <c r="CJ7" s="38">
        <v>177.15</v>
      </c>
      <c r="CK7" s="38">
        <v>175.05</v>
      </c>
      <c r="CL7" s="38">
        <v>136.86000000000001</v>
      </c>
      <c r="CM7" s="38" t="s">
        <v>104</v>
      </c>
      <c r="CN7" s="38">
        <v>0</v>
      </c>
      <c r="CO7" s="38">
        <v>0</v>
      </c>
      <c r="CP7" s="38">
        <v>0</v>
      </c>
      <c r="CQ7" s="38">
        <v>67.86</v>
      </c>
      <c r="CR7" s="38">
        <v>62.25</v>
      </c>
      <c r="CS7" s="38">
        <v>58.04</v>
      </c>
      <c r="CT7" s="38">
        <v>55.58</v>
      </c>
      <c r="CU7" s="38">
        <v>54.05</v>
      </c>
      <c r="CV7" s="38">
        <v>57.54</v>
      </c>
      <c r="CW7" s="38">
        <v>58.98</v>
      </c>
      <c r="CX7" s="38">
        <v>73.61</v>
      </c>
      <c r="CY7" s="38">
        <v>75.45</v>
      </c>
      <c r="CZ7" s="38">
        <v>88.48</v>
      </c>
      <c r="DA7" s="38">
        <v>78.95</v>
      </c>
      <c r="DB7" s="38">
        <v>80.099999999999994</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2020-01-23T01:04:19Z</cp:lastPrinted>
  <dcterms:created xsi:type="dcterms:W3CDTF">2019-12-05T05:00:55Z</dcterms:created>
  <dcterms:modified xsi:type="dcterms:W3CDTF">2020-01-28T01:04:01Z</dcterms:modified>
  <cp:category/>
</cp:coreProperties>
</file>