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99 バックアップ用\00建設課\00簡易水道\05 公営企業\経営分析\R1年度\"/>
    </mc:Choice>
  </mc:AlternateContent>
  <workbookProtection workbookAlgorithmName="SHA-512" workbookHashValue="ZcwDZwI6RUEZYKgVBOQ+pSQgjyqqrPpJ+UHvrcOw1XGYpiJjUpKA5n5DC0/gDPg3eq+ws+EutUyJFUJSXY8sIw==" workbookSaltValue="HQwiAxkzwtg7nUZJHg1xkA==" workbookSpinCount="100000" lockStructure="1"/>
  <bookViews>
    <workbookView xWindow="0" yWindow="0" windowWidth="20490" windowHeight="7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<sst xmlns="http://schemas.openxmlformats.org/spreadsheetml/2006/main" count="225" uniqueCount="112">
  <si>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</si>
  <si>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</si>
  <si>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</si>
  <si>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</si>
  <si>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</si>
  <si>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</si>
  <si>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</si>
  <si>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</si>
  <si>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</si>
  <si>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</si>
  <si>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</si>
  <si>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</si>
  <si>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</si>
  <si>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</si>
  <si>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</si>
  <si>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</si>
  <si>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</si>
  <si>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</si>
  <si>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</si>
  <si>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</si>
  <si>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</si>
  <si>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</si>
  <si>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</si>
  <si>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</si>
  <si>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</si>
  <si>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</si>
  <si>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</si>
  <si>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</si>
  <si>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</si>
  <si>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</si>
  <si>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</si>
  <si>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</si>
  <si>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</si>
  <si>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</si>
  <si>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</si>
  <si>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</si>
  <si>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</si>
  <si>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</si>
  <si>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</si>
  <si>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</si>
  <si>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</si>
  <si>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</si>
  <si>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</si>
  <si>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</si>
  <si>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</si>
  <si>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</si>
  <si>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</si>
  <si>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</si>
  <si>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</si>
  <si>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</si>
  <si>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</si>
  <si>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</si>
  <si>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</si>
  <si>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</si>
  <si>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</si>
  <si>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</si>
  <si>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</si>
  <si>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</si>
  <si>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</si>
  <si>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</si>
  <si>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</si>
  <si>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</si>
  <si>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</si>
  <si>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</si>
  <si>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</si>
  <si>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</si>
  <si>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</si>
  <si>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</si>
  <si>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</si>
  <si>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</si>
  <si>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</si>
  <si>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</si>
  <si>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</si>
  <si>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</si>
  <si>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</si>
  <si>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</si>
  <si>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</si>
  <si>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</si>
  <si>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</si>
  <si>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</si>
  <si>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</si>
  <si>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</si>
  <si>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</si>
  <si>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</si>
  <si>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</si>
  <si>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</si>
  <si>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</si>
  <si>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</si>
  <si>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</si>
  <si>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</si>
  <si>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</si>
  <si>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</si>
  <si>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</si>
  <si>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</si>
  <si>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</si>
  <si>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</si>
  <si>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</si>
  <si>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</si>
  <si>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</si>
  <si>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</si>
  <si>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</si>
  <si>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</si>
  <si>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</si>
  <si>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</si>
  <si>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</si>
  <si>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</si>
  <si>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</si>
  <si>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</si>
  <si>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</si>
  <si>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また、流量計や水位計等の計装設備の更新も計画的に行い、監視体制強化や、施設の延命化を図って行く。</t>
    <phoneticPr fontId="4"/>
  </si>
  <si>
    <t>今後は、先延ばししてきた管路及び施設の更新を開始し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t>
    <phoneticPr fontId="4"/>
  </si>
  <si>
    <t xml:space="preserve">①収益的収支比率全国平均73.25％のところ82.23％であるため単年度の収支が赤字となり、料金回収率が100％を下回っていることから、料金収益以外の収入に依存している状況である。
④企業債残高給水収益比率（以下、債務残高。）は類似団体と比較すると極めて低い値となっているが、これは水道管や機械更新を先送りにしてきたことによるもののため、平成28年度より老朽化対策として改良事業を開始した。そのため、平成29年度から債務残高が増加し、今後も債務残高が上昇していくと予想される。
⑤・⑥料金回収率は100%を下回っており、繰入金等で賄っている状況である。未納入者への周知を強化し回収率の増加を図る。
⑦施設利用率は給水人口の減少により、45.15%と類似団体より低い値になっているため、ダウンサイジング等の施設効率等の改善が求められる。
⑧有収率は、53.72%と全国平均、類似団体と比べ大きく下回っている。計画的に、老朽化した管渠等の更新を行い、有収率の上昇を図る。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</si>
</sst>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0.22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A6-410F-A5B9-412B63613C5F}"/>
            </c:ext>
          </c:extLst>
        </c:ser>
        <c:dLbls>
          <c:showLegendKey val="0"/>
          <c:showVal val="0"/>
          <c:showCatName val="0"/>
          <c:showSerName val="0"/>
          <c:showPercent val="0"/>
          <c:showBubbleSize val="0"/>
        </c:dLbls>
        <c:gapWidth val="150"/>
        <c:axId val="261351280"/>
        <c:axId val="26135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B1A6-410F-A5B9-412B63613C5F}"/>
            </c:ext>
          </c:extLst>
        </c:ser>
        <c:dLbls>
          <c:showLegendKey val="0"/>
          <c:showVal val="0"/>
          <c:showCatName val="0"/>
          <c:showSerName val="0"/>
          <c:showPercent val="0"/>
          <c:showBubbleSize val="0"/>
        </c:dLbls>
        <c:marker val="1"/>
        <c:smooth val="0"/>
        <c:axId val="261351280"/>
        <c:axId val="261352848"/>
      </c:lineChart>
      <c:dateAx>
        <c:axId val="261351280"/>
        <c:scaling>
          <c:orientation val="minMax"/>
        </c:scaling>
        <c:delete val="1"/>
        <c:axPos val="b"/>
        <c:numFmt formatCode="ge" sourceLinked="1"/>
        <c:majorTickMark val="none"/>
        <c:minorTickMark val="none"/>
        <c:tickLblPos val="none"/>
        <c:crossAx val="261352848"/>
        <c:crosses val="autoZero"/>
        <c:auto val="1"/>
        <c:lblOffset val="100"/>
        <c:baseTimeUnit val="years"/>
      </c:dateAx>
      <c:valAx>
        <c:axId val="26135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90.15</c:v>
                </c:pt>
                <c:pt idx="1">
                  <c:v>90.84</c:v>
                </c:pt>
                <c:pt idx="2">
                  <c:v>86.92</c:v>
                </c:pt>
                <c:pt idx="3">
                  <c:v>80.81</c:v>
                </c:pt>
                <c:pt idx="4">
                  <c:v>82.23</c:v>
                </c:pt>
              </c:numCache>
            </c:numRef>
          </c:val>
          <c:extLst xmlns:c16r2="http://schemas.microsoft.com/office/drawing/2015/06/chart">
            <c:ext xmlns:c16="http://schemas.microsoft.com/office/drawing/2014/chart" uri="{C3380CC4-5D6E-409C-BE32-E72D297353CC}">
              <c16:uniqueId val="{00000000-7020-41FD-933F-8D48610ECD5E}"/>
            </c:ext>
          </c:extLst>
        </c:ser>
        <c:dLbls>
          <c:showLegendKey val="0"/>
          <c:showVal val="0"/>
          <c:showCatName val="0"/>
          <c:showSerName val="0"/>
          <c:showPercent val="0"/>
          <c:showBubbleSize val="0"/>
        </c:dLbls>
        <c:gapWidth val="150"/>
        <c:axId val="261353632"/>
        <c:axId val="26135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7020-41FD-933F-8D48610ECD5E}"/>
            </c:ext>
          </c:extLst>
        </c:ser>
        <c:dLbls>
          <c:showLegendKey val="0"/>
          <c:showVal val="0"/>
          <c:showCatName val="0"/>
          <c:showSerName val="0"/>
          <c:showPercent val="0"/>
          <c:showBubbleSize val="0"/>
        </c:dLbls>
        <c:marker val="1"/>
        <c:smooth val="0"/>
        <c:axId val="261353632"/>
        <c:axId val="261352456"/>
      </c:lineChart>
      <c:dateAx>
        <c:axId val="261353632"/>
        <c:scaling>
          <c:orientation val="minMax"/>
        </c:scaling>
        <c:delete val="1"/>
        <c:axPos val="b"/>
        <c:numFmt formatCode="ge" sourceLinked="1"/>
        <c:majorTickMark val="none"/>
        <c:minorTickMark val="none"/>
        <c:tickLblPos val="none"/>
        <c:crossAx val="261352456"/>
        <c:crosses val="autoZero"/>
        <c:auto val="1"/>
        <c:lblOffset val="100"/>
        <c:baseTimeUnit val="years"/>
      </c:dateAx>
      <c:valAx>
        <c:axId val="26135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0F-4030-AAF7-740D9EF59B80}"/>
            </c:ext>
          </c:extLst>
        </c:ser>
        <c:dLbls>
          <c:showLegendKey val="0"/>
          <c:showVal val="0"/>
          <c:showCatName val="0"/>
          <c:showSerName val="0"/>
          <c:showPercent val="0"/>
          <c:showBubbleSize val="0"/>
        </c:dLbls>
        <c:gapWidth val="150"/>
        <c:axId val="266788168"/>
        <c:axId val="2667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0F-4030-AAF7-740D9EF59B80}"/>
            </c:ext>
          </c:extLst>
        </c:ser>
        <c:dLbls>
          <c:showLegendKey val="0"/>
          <c:showVal val="0"/>
          <c:showCatName val="0"/>
          <c:showSerName val="0"/>
          <c:showPercent val="0"/>
          <c:showBubbleSize val="0"/>
        </c:dLbls>
        <c:marker val="1"/>
        <c:smooth val="0"/>
        <c:axId val="266788168"/>
        <c:axId val="266789344"/>
      </c:lineChart>
      <c:dateAx>
        <c:axId val="266788168"/>
        <c:scaling>
          <c:orientation val="minMax"/>
        </c:scaling>
        <c:delete val="1"/>
        <c:axPos val="b"/>
        <c:numFmt formatCode="ge" sourceLinked="1"/>
        <c:majorTickMark val="none"/>
        <c:minorTickMark val="none"/>
        <c:tickLblPos val="none"/>
        <c:crossAx val="266789344"/>
        <c:crosses val="autoZero"/>
        <c:auto val="1"/>
        <c:lblOffset val="100"/>
        <c:baseTimeUnit val="years"/>
      </c:dateAx>
      <c:valAx>
        <c:axId val="2667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78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5F-49E1-854C-80B30B405641}"/>
            </c:ext>
          </c:extLst>
        </c:ser>
        <c:dLbls>
          <c:showLegendKey val="0"/>
          <c:showVal val="0"/>
          <c:showCatName val="0"/>
          <c:showSerName val="0"/>
          <c:showPercent val="0"/>
          <c:showBubbleSize val="0"/>
        </c:dLbls>
        <c:gapWidth val="150"/>
        <c:axId val="160124160"/>
        <c:axId val="16012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5F-49E1-854C-80B30B405641}"/>
            </c:ext>
          </c:extLst>
        </c:ser>
        <c:dLbls>
          <c:showLegendKey val="0"/>
          <c:showVal val="0"/>
          <c:showCatName val="0"/>
          <c:showSerName val="0"/>
          <c:showPercent val="0"/>
          <c:showBubbleSize val="0"/>
        </c:dLbls>
        <c:marker val="1"/>
        <c:smooth val="0"/>
        <c:axId val="160124160"/>
        <c:axId val="160122200"/>
      </c:lineChart>
      <c:dateAx>
        <c:axId val="160124160"/>
        <c:scaling>
          <c:orientation val="minMax"/>
        </c:scaling>
        <c:delete val="1"/>
        <c:axPos val="b"/>
        <c:numFmt formatCode="ge" sourceLinked="1"/>
        <c:majorTickMark val="none"/>
        <c:minorTickMark val="none"/>
        <c:tickLblPos val="none"/>
        <c:crossAx val="160122200"/>
        <c:crosses val="autoZero"/>
        <c:auto val="1"/>
        <c:lblOffset val="100"/>
        <c:baseTimeUnit val="years"/>
      </c:dateAx>
      <c:valAx>
        <c:axId val="1601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64-4219-9EED-EA3FDAA2BD42}"/>
            </c:ext>
          </c:extLst>
        </c:ser>
        <c:dLbls>
          <c:showLegendKey val="0"/>
          <c:showVal val="0"/>
          <c:showCatName val="0"/>
          <c:showSerName val="0"/>
          <c:showPercent val="0"/>
          <c:showBubbleSize val="0"/>
        </c:dLbls>
        <c:gapWidth val="150"/>
        <c:axId val="244823720"/>
        <c:axId val="2448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64-4219-9EED-EA3FDAA2BD42}"/>
            </c:ext>
          </c:extLst>
        </c:ser>
        <c:dLbls>
          <c:showLegendKey val="0"/>
          <c:showVal val="0"/>
          <c:showCatName val="0"/>
          <c:showSerName val="0"/>
          <c:showPercent val="0"/>
          <c:showBubbleSize val="0"/>
        </c:dLbls>
        <c:marker val="1"/>
        <c:smooth val="0"/>
        <c:axId val="244823720"/>
        <c:axId val="244824504"/>
      </c:lineChart>
      <c:dateAx>
        <c:axId val="244823720"/>
        <c:scaling>
          <c:orientation val="minMax"/>
        </c:scaling>
        <c:delete val="1"/>
        <c:axPos val="b"/>
        <c:numFmt formatCode="ge" sourceLinked="1"/>
        <c:majorTickMark val="none"/>
        <c:minorTickMark val="none"/>
        <c:tickLblPos val="none"/>
        <c:crossAx val="244824504"/>
        <c:crosses val="autoZero"/>
        <c:auto val="1"/>
        <c:lblOffset val="100"/>
        <c:baseTimeUnit val="years"/>
      </c:dateAx>
      <c:valAx>
        <c:axId val="2448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2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E9-4D1B-BB01-95206B2C6FF1}"/>
            </c:ext>
          </c:extLst>
        </c:ser>
        <c:dLbls>
          <c:showLegendKey val="0"/>
          <c:showVal val="0"/>
          <c:showCatName val="0"/>
          <c:showSerName val="0"/>
          <c:showPercent val="0"/>
          <c:showBubbleSize val="0"/>
        </c:dLbls>
        <c:gapWidth val="150"/>
        <c:axId val="272041536"/>
        <c:axId val="27204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E9-4D1B-BB01-95206B2C6FF1}"/>
            </c:ext>
          </c:extLst>
        </c:ser>
        <c:dLbls>
          <c:showLegendKey val="0"/>
          <c:showVal val="0"/>
          <c:showCatName val="0"/>
          <c:showSerName val="0"/>
          <c:showPercent val="0"/>
          <c:showBubbleSize val="0"/>
        </c:dLbls>
        <c:marker val="1"/>
        <c:smooth val="0"/>
        <c:axId val="272041536"/>
        <c:axId val="272041144"/>
      </c:lineChart>
      <c:dateAx>
        <c:axId val="272041536"/>
        <c:scaling>
          <c:orientation val="minMax"/>
        </c:scaling>
        <c:delete val="1"/>
        <c:axPos val="b"/>
        <c:numFmt formatCode="ge" sourceLinked="1"/>
        <c:majorTickMark val="none"/>
        <c:minorTickMark val="none"/>
        <c:tickLblPos val="none"/>
        <c:crossAx val="272041144"/>
        <c:crosses val="autoZero"/>
        <c:auto val="1"/>
        <c:lblOffset val="100"/>
        <c:baseTimeUnit val="years"/>
      </c:dateAx>
      <c:valAx>
        <c:axId val="27204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298.88</c:v>
                </c:pt>
                <c:pt idx="1">
                  <c:v>276.04000000000002</c:v>
                </c:pt>
                <c:pt idx="2">
                  <c:v>284.27</c:v>
                </c:pt>
                <c:pt idx="3">
                  <c:v>498.56</c:v>
                </c:pt>
                <c:pt idx="4">
                  <c:v>715.79</c:v>
                </c:pt>
              </c:numCache>
            </c:numRef>
          </c:val>
          <c:extLst xmlns:c16r2="http://schemas.microsoft.com/office/drawing/2015/06/chart">
            <c:ext xmlns:c16="http://schemas.microsoft.com/office/drawing/2014/chart" uri="{C3380CC4-5D6E-409C-BE32-E72D297353CC}">
              <c16:uniqueId val="{00000000-FF15-43B9-A2CF-DFB8E2709A16}"/>
            </c:ext>
          </c:extLst>
        </c:ser>
        <c:dLbls>
          <c:showLegendKey val="0"/>
          <c:showVal val="0"/>
          <c:showCatName val="0"/>
          <c:showSerName val="0"/>
          <c:showPercent val="0"/>
          <c:showBubbleSize val="0"/>
        </c:dLbls>
        <c:gapWidth val="150"/>
        <c:axId val="257929048"/>
        <c:axId val="25793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FF15-43B9-A2CF-DFB8E2709A16}"/>
            </c:ext>
          </c:extLst>
        </c:ser>
        <c:dLbls>
          <c:showLegendKey val="0"/>
          <c:showVal val="0"/>
          <c:showCatName val="0"/>
          <c:showSerName val="0"/>
          <c:showPercent val="0"/>
          <c:showBubbleSize val="0"/>
        </c:dLbls>
        <c:marker val="1"/>
        <c:smooth val="0"/>
        <c:axId val="257929048"/>
        <c:axId val="257931792"/>
      </c:lineChart>
      <c:dateAx>
        <c:axId val="257929048"/>
        <c:scaling>
          <c:orientation val="minMax"/>
        </c:scaling>
        <c:delete val="1"/>
        <c:axPos val="b"/>
        <c:numFmt formatCode="ge" sourceLinked="1"/>
        <c:majorTickMark val="none"/>
        <c:minorTickMark val="none"/>
        <c:tickLblPos val="none"/>
        <c:crossAx val="257931792"/>
        <c:crosses val="autoZero"/>
        <c:auto val="1"/>
        <c:lblOffset val="100"/>
        <c:baseTimeUnit val="years"/>
      </c:dateAx>
      <c:valAx>
        <c:axId val="2579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74.78</c:v>
                </c:pt>
                <c:pt idx="1">
                  <c:v>70</c:v>
                </c:pt>
                <c:pt idx="2">
                  <c:v>40.89</c:v>
                </c:pt>
                <c:pt idx="3">
                  <c:v>71.86</c:v>
                </c:pt>
                <c:pt idx="4">
                  <c:v>63.11</c:v>
                </c:pt>
              </c:numCache>
            </c:numRef>
          </c:val>
          <c:extLst xmlns:c16r2="http://schemas.microsoft.com/office/drawing/2015/06/chart">
            <c:ext xmlns:c16="http://schemas.microsoft.com/office/drawing/2014/chart" uri="{C3380CC4-5D6E-409C-BE32-E72D297353CC}">
              <c16:uniqueId val="{00000000-5ACB-46FE-801C-D1E87DE354CB}"/>
            </c:ext>
          </c:extLst>
        </c:ser>
        <c:dLbls>
          <c:showLegendKey val="0"/>
          <c:showVal val="0"/>
          <c:showCatName val="0"/>
          <c:showSerName val="0"/>
          <c:showPercent val="0"/>
          <c:showBubbleSize val="0"/>
        </c:dLbls>
        <c:gapWidth val="150"/>
        <c:axId val="272040360"/>
        <c:axId val="27195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5ACB-46FE-801C-D1E87DE354CB}"/>
            </c:ext>
          </c:extLst>
        </c:ser>
        <c:dLbls>
          <c:showLegendKey val="0"/>
          <c:showVal val="0"/>
          <c:showCatName val="0"/>
          <c:showSerName val="0"/>
          <c:showPercent val="0"/>
          <c:showBubbleSize val="0"/>
        </c:dLbls>
        <c:marker val="1"/>
        <c:smooth val="0"/>
        <c:axId val="272040360"/>
        <c:axId val="271951992"/>
      </c:lineChart>
      <c:dateAx>
        <c:axId val="272040360"/>
        <c:scaling>
          <c:orientation val="minMax"/>
        </c:scaling>
        <c:delete val="1"/>
        <c:axPos val="b"/>
        <c:numFmt formatCode="ge" sourceLinked="1"/>
        <c:majorTickMark val="none"/>
        <c:minorTickMark val="none"/>
        <c:tickLblPos val="none"/>
        <c:crossAx val="271951992"/>
        <c:crosses val="autoZero"/>
        <c:auto val="1"/>
        <c:lblOffset val="100"/>
        <c:baseTimeUnit val="years"/>
      </c:dateAx>
      <c:valAx>
        <c:axId val="27195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251.47</c:v>
                </c:pt>
                <c:pt idx="1">
                  <c:v>258.47000000000003</c:v>
                </c:pt>
                <c:pt idx="2">
                  <c:v>442.6</c:v>
                </c:pt>
                <c:pt idx="3">
                  <c:v>252.02</c:v>
                </c:pt>
                <c:pt idx="4">
                  <c:v>286.48</c:v>
                </c:pt>
              </c:numCache>
            </c:numRef>
          </c:val>
          <c:extLst xmlns:c16r2="http://schemas.microsoft.com/office/drawing/2015/06/chart">
            <c:ext xmlns:c16="http://schemas.microsoft.com/office/drawing/2014/chart" uri="{C3380CC4-5D6E-409C-BE32-E72D297353CC}">
              <c16:uniqueId val="{00000000-1BCD-4246-9D7F-7D274ECCF575}"/>
            </c:ext>
          </c:extLst>
        </c:ser>
        <c:dLbls>
          <c:showLegendKey val="0"/>
          <c:showVal val="0"/>
          <c:showCatName val="0"/>
          <c:showSerName val="0"/>
          <c:showPercent val="0"/>
          <c:showBubbleSize val="0"/>
        </c:dLbls>
        <c:gapWidth val="150"/>
        <c:axId val="160124552"/>
        <c:axId val="16012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1BCD-4246-9D7F-7D274ECCF575}"/>
            </c:ext>
          </c:extLst>
        </c:ser>
        <c:dLbls>
          <c:showLegendKey val="0"/>
          <c:showVal val="0"/>
          <c:showCatName val="0"/>
          <c:showSerName val="0"/>
          <c:showPercent val="0"/>
          <c:showBubbleSize val="0"/>
        </c:dLbls>
        <c:marker val="1"/>
        <c:smooth val="0"/>
        <c:axId val="160124552"/>
        <c:axId val="160123768"/>
      </c:lineChart>
      <c:dateAx>
        <c:axId val="160124552"/>
        <c:scaling>
          <c:orientation val="minMax"/>
        </c:scaling>
        <c:delete val="1"/>
        <c:axPos val="b"/>
        <c:numFmt formatCode="ge" sourceLinked="1"/>
        <c:majorTickMark val="none"/>
        <c:minorTickMark val="none"/>
        <c:tickLblPos val="none"/>
        <c:crossAx val="160123768"/>
        <c:crosses val="autoZero"/>
        <c:auto val="1"/>
        <c:lblOffset val="100"/>
        <c:baseTimeUnit val="years"/>
      </c:dateAx>
      <c:valAx>
        <c:axId val="1601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2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45.12</c:v>
                </c:pt>
                <c:pt idx="1">
                  <c:v>42.75</c:v>
                </c:pt>
                <c:pt idx="2">
                  <c:v>44.31</c:v>
                </c:pt>
                <c:pt idx="3">
                  <c:v>45.81</c:v>
                </c:pt>
                <c:pt idx="4">
                  <c:v>45.15</c:v>
                </c:pt>
              </c:numCache>
            </c:numRef>
          </c:val>
          <c:extLst xmlns:c16r2="http://schemas.microsoft.com/office/drawing/2015/06/chart">
            <c:ext xmlns:c16="http://schemas.microsoft.com/office/drawing/2014/chart" uri="{C3380CC4-5D6E-409C-BE32-E72D297353CC}">
              <c16:uniqueId val="{00000000-EE1D-4116-82D7-0288F2AA41F7}"/>
            </c:ext>
          </c:extLst>
        </c:ser>
        <c:dLbls>
          <c:showLegendKey val="0"/>
          <c:showVal val="0"/>
          <c:showCatName val="0"/>
          <c:showSerName val="0"/>
          <c:showPercent val="0"/>
          <c:showBubbleSize val="0"/>
        </c:dLbls>
        <c:gapWidth val="150"/>
        <c:axId val="269419464"/>
        <c:axId val="2694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EE1D-4116-82D7-0288F2AA41F7}"/>
            </c:ext>
          </c:extLst>
        </c:ser>
        <c:dLbls>
          <c:showLegendKey val="0"/>
          <c:showVal val="0"/>
          <c:showCatName val="0"/>
          <c:showSerName val="0"/>
          <c:showPercent val="0"/>
          <c:showBubbleSize val="0"/>
        </c:dLbls>
        <c:marker val="1"/>
        <c:smooth val="0"/>
        <c:axId val="269419464"/>
        <c:axId val="269419072"/>
      </c:lineChart>
      <c:dateAx>
        <c:axId val="269419464"/>
        <c:scaling>
          <c:orientation val="minMax"/>
        </c:scaling>
        <c:delete val="1"/>
        <c:axPos val="b"/>
        <c:numFmt formatCode="ge" sourceLinked="1"/>
        <c:majorTickMark val="none"/>
        <c:minorTickMark val="none"/>
        <c:tickLblPos val="none"/>
        <c:crossAx val="269419072"/>
        <c:crosses val="autoZero"/>
        <c:auto val="1"/>
        <c:lblOffset val="100"/>
        <c:baseTimeUnit val="years"/>
      </c:dateAx>
      <c:valAx>
        <c:axId val="2694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1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58.23</c:v>
                </c:pt>
                <c:pt idx="1">
                  <c:v>63.02</c:v>
                </c:pt>
                <c:pt idx="2">
                  <c:v>58.04</c:v>
                </c:pt>
                <c:pt idx="3">
                  <c:v>55.85</c:v>
                </c:pt>
                <c:pt idx="4">
                  <c:v>53.72</c:v>
                </c:pt>
              </c:numCache>
            </c:numRef>
          </c:val>
          <c:extLst xmlns:c16r2="http://schemas.microsoft.com/office/drawing/2015/06/chart">
            <c:ext xmlns:c16="http://schemas.microsoft.com/office/drawing/2014/chart" uri="{C3380CC4-5D6E-409C-BE32-E72D297353CC}">
              <c16:uniqueId val="{00000000-30BF-451E-948A-46595CA7E6F6}"/>
            </c:ext>
          </c:extLst>
        </c:ser>
        <c:dLbls>
          <c:showLegendKey val="0"/>
          <c:showVal val="0"/>
          <c:showCatName val="0"/>
          <c:showSerName val="0"/>
          <c:showPercent val="0"/>
          <c:showBubbleSize val="0"/>
        </c:dLbls>
        <c:gapWidth val="150"/>
        <c:axId val="268185488"/>
        <c:axId val="2693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30BF-451E-948A-46595CA7E6F6}"/>
            </c:ext>
          </c:extLst>
        </c:ser>
        <c:dLbls>
          <c:showLegendKey val="0"/>
          <c:showVal val="0"/>
          <c:showCatName val="0"/>
          <c:showSerName val="0"/>
          <c:showPercent val="0"/>
          <c:showBubbleSize val="0"/>
        </c:dLbls>
        <c:marker val="1"/>
        <c:smooth val="0"/>
        <c:axId val="268185488"/>
        <c:axId val="269335552"/>
      </c:lineChart>
      <c:dateAx>
        <c:axId val="268185488"/>
        <c:scaling>
          <c:orientation val="minMax"/>
        </c:scaling>
        <c:delete val="1"/>
        <c:axPos val="b"/>
        <c:numFmt formatCode="ge" sourceLinked="1"/>
        <c:majorTickMark val="none"/>
        <c:minorTickMark val="none"/>
        <c:tickLblPos val="none"/>
        <c:crossAx val="269335552"/>
        <c:crosses val="autoZero"/>
        <c:auto val="1"/>
        <c:lblOffset val="100"/>
        <c:baseTimeUnit val="years"/>
      </c:dateAx>
      <c:valAx>
        <c:axId val="2693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8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1391</v>
      </c>
      <c r="AM8" s="66"/>
      <c r="AN8" s="66"/>
      <c r="AO8" s="66"/>
      <c r="AP8" s="66"/>
      <c r="AQ8" s="66"/>
      <c r="AR8" s="66"/>
      <c r="AS8" s="66"/>
      <c r="AT8" s="65">
        <f>データ!$S$6</f>
        <v>263.08999999999997</v>
      </c>
      <c r="AU8" s="65"/>
      <c r="AV8" s="65"/>
      <c r="AW8" s="65"/>
      <c r="AX8" s="65"/>
      <c r="AY8" s="65"/>
      <c r="AZ8" s="65"/>
      <c r="BA8" s="65"/>
      <c r="BB8" s="65">
        <f>データ!$T$6</f>
        <v>5.29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96.36</v>
      </c>
      <c r="Q10" s="65"/>
      <c r="R10" s="65"/>
      <c r="S10" s="65"/>
      <c r="T10" s="65"/>
      <c r="U10" s="65"/>
      <c r="V10" s="65"/>
      <c r="W10" s="66">
        <f>データ!$Q$6</f>
        <v>3308</v>
      </c>
      <c r="X10" s="66"/>
      <c r="Y10" s="66"/>
      <c r="Z10" s="66"/>
      <c r="AA10" s="66"/>
      <c r="AB10" s="66"/>
      <c r="AC10" s="66"/>
      <c r="AD10" s="2"/>
      <c r="AE10" s="2"/>
      <c r="AF10" s="2"/>
      <c r="AG10" s="2"/>
      <c r="AH10" s="2"/>
      <c r="AI10" s="2"/>
      <c r="AJ10" s="2"/>
      <c r="AK10" s="2"/>
      <c r="AL10" s="66">
        <f>データ!$U$6</f>
        <v>1323</v>
      </c>
      <c r="AM10" s="66"/>
      <c r="AN10" s="66"/>
      <c r="AO10" s="66"/>
      <c r="AP10" s="66"/>
      <c r="AQ10" s="66"/>
      <c r="AR10" s="66"/>
      <c r="AS10" s="66"/>
      <c r="AT10" s="65">
        <f>データ!$V$6</f>
        <v>5.54</v>
      </c>
      <c r="AU10" s="65"/>
      <c r="AV10" s="65"/>
      <c r="AW10" s="65"/>
      <c r="AX10" s="65"/>
      <c r="AY10" s="65"/>
      <c r="AZ10" s="65"/>
      <c r="BA10" s="65"/>
      <c r="BB10" s="65">
        <f>データ!$W$6</f>
        <v>238.81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hA9ErW9pZy3tQoMN26+EgaiJzNtBMgPskuMv6OQ8SmibGa27ELmnSzesQnuwetJulcm3b8rjFyR4pEDvWipWdQ==" saltValue="HZL4dVEJ8eM3BIJerfRD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43028</v>
      </c>
      <c r="D6" s="34">
        <f t="shared" si="3"/>
        <v>47</v>
      </c>
      <c r="E6" s="34">
        <f t="shared" si="3"/>
        <v>1</v>
      </c>
      <c r="F6" s="34">
        <f t="shared" si="3"/>
        <v>0</v>
      </c>
      <c r="G6" s="34">
        <f t="shared" si="3"/>
        <v>0</v>
      </c>
      <c r="H6" s="34" t="str">
        <f t="shared" si="3"/>
        <v>宮城県　七ケ宿町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96.36</v>
      </c>
      <c r="Q6" s="35">
        <f t="shared" si="3"/>
        <v>3308</v>
      </c>
      <c r="R6" s="35">
        <f t="shared" si="3"/>
        <v>1391</v>
      </c>
      <c r="S6" s="35">
        <f t="shared" si="3"/>
        <v>263.08999999999997</v>
      </c>
      <c r="T6" s="35">
        <f t="shared" si="3"/>
        <v>5.29</v>
      </c>
      <c r="U6" s="35">
        <f t="shared" si="3"/>
        <v>1323</v>
      </c>
      <c r="V6" s="35">
        <f t="shared" si="3"/>
        <v>5.54</v>
      </c>
      <c r="W6" s="35">
        <f t="shared" si="3"/>
        <v>238.81</v>
      </c>
      <c r="X6" s="36">
        <f>IF(X7="",NA(),X7)</f>
        <v>90.15</v>
      </c>
      <c r="Y6" s="36">
        <f t="shared" ref="Y6:AG6" si="4">IF(Y7="",NA(),Y7)</f>
        <v>90.84</v>
      </c>
      <c r="Z6" s="36">
        <f t="shared" si="4"/>
        <v>86.92</v>
      </c>
      <c r="AA6" s="36">
        <f t="shared" si="4"/>
        <v>80.81</v>
      </c>
      <c r="AB6" s="36">
        <f t="shared" si="4"/>
        <v>82.23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298.88</v>
      </c>
      <c r="BF6" s="36">
        <f t="shared" ref="BF6:BN6" si="7">IF(BF7="",NA(),BF7)</f>
        <v>276.04000000000002</v>
      </c>
      <c r="BG6" s="36">
        <f t="shared" si="7"/>
        <v>284.27</v>
      </c>
      <c r="BH6" s="36">
        <f t="shared" si="7"/>
        <v>498.56</v>
      </c>
      <c r="BI6" s="36">
        <f t="shared" si="7"/>
        <v>715.79</v>
      </c>
      <c r="BJ6" s="36">
        <f t="shared" si="7"/>
        <v>1486.62</v>
      </c>
      <c r="BK6" s="36">
        <f t="shared" si="7"/>
        <v>1510.14</v>
      </c>
      <c r="BL6" s="36">
        <f t="shared" si="7"/>
        <v>1595.62</v>
      </c>
      <c r="BM6" s="36">
        <f t="shared" si="7"/>
        <v>1302.33</v>
      </c>
      <c r="BN6" s="36">
        <f t="shared" si="7"/>
        <v>1274.21</v>
      </c>
      <c r="BO6" s="35" t="str">
        <f>IF(BO7="","",IF(BO7="-","【-】","【"&amp;SUBSTITUTE(TEXT(BO7,"#,##0.00"),"-","△")&amp;"】"))</f>
        <v>【1,074.14】</v>
      </c>
      <c r="BP6" s="36">
        <f>IF(BP7="",NA(),BP7)</f>
        <v>74.78</v>
      </c>
      <c r="BQ6" s="36">
        <f t="shared" ref="BQ6:BY6" si="8">IF(BQ7="",NA(),BQ7)</f>
        <v>70</v>
      </c>
      <c r="BR6" s="36">
        <f t="shared" si="8"/>
        <v>40.89</v>
      </c>
      <c r="BS6" s="36">
        <f t="shared" si="8"/>
        <v>71.86</v>
      </c>
      <c r="BT6" s="36">
        <f t="shared" si="8"/>
        <v>63.11</v>
      </c>
      <c r="BU6" s="36">
        <f t="shared" si="8"/>
        <v>24.39</v>
      </c>
      <c r="BV6" s="36">
        <f t="shared" si="8"/>
        <v>22.67</v>
      </c>
      <c r="BW6" s="36">
        <f t="shared" si="8"/>
        <v>37.92</v>
      </c>
      <c r="BX6" s="36">
        <f t="shared" si="8"/>
        <v>40.89</v>
      </c>
      <c r="BY6" s="36">
        <f t="shared" si="8"/>
        <v>41.25</v>
      </c>
      <c r="BZ6" s="35" t="str">
        <f>IF(BZ7="","",IF(BZ7="-","【-】","【"&amp;SUBSTITUTE(TEXT(BZ7,"#,##0.00"),"-","△")&amp;"】"))</f>
        <v>【54.36】</v>
      </c>
      <c r="CA6" s="36">
        <f>IF(CA7="",NA(),CA7)</f>
        <v>251.47</v>
      </c>
      <c r="CB6" s="36">
        <f t="shared" ref="CB6:CJ6" si="9">IF(CB7="",NA(),CB7)</f>
        <v>258.47000000000003</v>
      </c>
      <c r="CC6" s="36">
        <f t="shared" si="9"/>
        <v>442.6</v>
      </c>
      <c r="CD6" s="36">
        <f t="shared" si="9"/>
        <v>252.02</v>
      </c>
      <c r="CE6" s="36">
        <f t="shared" si="9"/>
        <v>286.48</v>
      </c>
      <c r="CF6" s="36">
        <f t="shared" si="9"/>
        <v>734.18</v>
      </c>
      <c r="CG6" s="36">
        <f t="shared" si="9"/>
        <v>789.62</v>
      </c>
      <c r="CH6" s="36">
        <f t="shared" si="9"/>
        <v>423.18</v>
      </c>
      <c r="CI6" s="36">
        <f t="shared" si="9"/>
        <v>383.2</v>
      </c>
      <c r="CJ6" s="36">
        <f t="shared" si="9"/>
        <v>383.25</v>
      </c>
      <c r="CK6" s="35" t="str">
        <f>IF(CK7="","",IF(CK7="-","【-】","【"&amp;SUBSTITUTE(TEXT(CK7,"#,##0.00"),"-","△")&amp;"】"))</f>
        <v>【296.40】</v>
      </c>
      <c r="CL6" s="36">
        <f>IF(CL7="",NA(),CL7)</f>
        <v>45.12</v>
      </c>
      <c r="CM6" s="36">
        <f t="shared" ref="CM6:CU6" si="10">IF(CM7="",NA(),CM7)</f>
        <v>42.75</v>
      </c>
      <c r="CN6" s="36">
        <f t="shared" si="10"/>
        <v>44.31</v>
      </c>
      <c r="CO6" s="36">
        <f t="shared" si="10"/>
        <v>45.81</v>
      </c>
      <c r="CP6" s="36">
        <f t="shared" si="10"/>
        <v>45.15</v>
      </c>
      <c r="CQ6" s="36">
        <f t="shared" si="10"/>
        <v>48.36</v>
      </c>
      <c r="CR6" s="36">
        <f t="shared" si="10"/>
        <v>48.7</v>
      </c>
      <c r="CS6" s="36">
        <f t="shared" si="10"/>
        <v>46.9</v>
      </c>
      <c r="CT6" s="36">
        <f t="shared" si="10"/>
        <v>47.95</v>
      </c>
      <c r="CU6" s="36">
        <f t="shared" si="10"/>
        <v>48.26</v>
      </c>
      <c r="CV6" s="35" t="str">
        <f>IF(CV7="","",IF(CV7="-","【-】","【"&amp;SUBSTITUTE(TEXT(CV7,"#,##0.00"),"-","△")&amp;"】"))</f>
        <v>【55.95】</v>
      </c>
      <c r="CW6" s="36">
        <f>IF(CW7="",NA(),CW7)</f>
        <v>58.23</v>
      </c>
      <c r="CX6" s="36">
        <f t="shared" ref="CX6:DF6" si="11">IF(CX7="",NA(),CX7)</f>
        <v>63.02</v>
      </c>
      <c r="CY6" s="36">
        <f t="shared" si="11"/>
        <v>58.04</v>
      </c>
      <c r="CZ6" s="36">
        <f t="shared" si="11"/>
        <v>55.85</v>
      </c>
      <c r="DA6" s="36">
        <f t="shared" si="11"/>
        <v>53.72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0.22</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43028</v>
      </c>
      <c r="D7" s="38">
        <v>47</v>
      </c>
      <c r="E7" s="38">
        <v>1</v>
      </c>
      <c r="F7" s="38">
        <v>0</v>
      </c>
      <c r="G7" s="38">
        <v>0</v>
      </c>
      <c r="H7" s="38" t="s">
        <v>96</v>
      </c>
      <c r="I7" s="38" t="s">
        <v>97</v>
      </c>
      <c r="J7" s="38" t="s">
        <v>98</v>
      </c>
      <c r="K7" s="38" t="s">
        <v>99</v>
      </c>
      <c r="L7" s="38" t="s">
        <v>100</v>
      </c>
      <c r="M7" s="38" t="s">
        <v>101</v>
      </c>
      <c r="N7" s="39" t="s">
        <v>102</v>
      </c>
      <c r="O7" s="39" t="s">
        <v>103</v>
      </c>
      <c r="P7" s="39">
        <v>96.36</v>
      </c>
      <c r="Q7" s="39">
        <v>3308</v>
      </c>
      <c r="R7" s="39">
        <v>1391</v>
      </c>
      <c r="S7" s="39">
        <v>263.08999999999997</v>
      </c>
      <c r="T7" s="39">
        <v>5.29</v>
      </c>
      <c r="U7" s="39">
        <v>1323</v>
      </c>
      <c r="V7" s="39">
        <v>5.54</v>
      </c>
      <c r="W7" s="39">
        <v>238.81</v>
      </c>
      <c r="X7" s="39">
        <v>90.15</v>
      </c>
      <c r="Y7" s="39">
        <v>90.84</v>
      </c>
      <c r="Z7" s="39">
        <v>86.92</v>
      </c>
      <c r="AA7" s="39">
        <v>80.81</v>
      </c>
      <c r="AB7" s="39">
        <v>82.23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298.88</v>
      </c>
      <c r="BF7" s="39">
        <v>276.04000000000002</v>
      </c>
      <c r="BG7" s="39">
        <v>284.27</v>
      </c>
      <c r="BH7" s="39">
        <v>498.56</v>
      </c>
      <c r="BI7" s="39">
        <v>715.79</v>
      </c>
      <c r="BJ7" s="39">
        <v>1486.62</v>
      </c>
      <c r="BK7" s="39">
        <v>1510.14</v>
      </c>
      <c r="BL7" s="39">
        <v>1595.62</v>
      </c>
      <c r="BM7" s="39">
        <v>1302.33</v>
      </c>
      <c r="BN7" s="39">
        <v>1274.21</v>
      </c>
      <c r="BO7" s="39">
        <v>1074.1400000000001</v>
      </c>
      <c r="BP7" s="39">
        <v>74.78</v>
      </c>
      <c r="BQ7" s="39">
        <v>70</v>
      </c>
      <c r="BR7" s="39">
        <v>40.89</v>
      </c>
      <c r="BS7" s="39">
        <v>71.86</v>
      </c>
      <c r="BT7" s="39">
        <v>63.11</v>
      </c>
      <c r="BU7" s="39">
        <v>24.39</v>
      </c>
      <c r="BV7" s="39">
        <v>22.67</v>
      </c>
      <c r="BW7" s="39">
        <v>37.92</v>
      </c>
      <c r="BX7" s="39">
        <v>40.89</v>
      </c>
      <c r="BY7" s="39">
        <v>41.25</v>
      </c>
      <c r="BZ7" s="39">
        <v>54.36</v>
      </c>
      <c r="CA7" s="39">
        <v>251.47</v>
      </c>
      <c r="CB7" s="39">
        <v>258.47000000000003</v>
      </c>
      <c r="CC7" s="39">
        <v>442.6</v>
      </c>
      <c r="CD7" s="39">
        <v>252.02</v>
      </c>
      <c r="CE7" s="39">
        <v>286.48</v>
      </c>
      <c r="CF7" s="39">
        <v>734.18</v>
      </c>
      <c r="CG7" s="39">
        <v>789.62</v>
      </c>
      <c r="CH7" s="39">
        <v>423.18</v>
      </c>
      <c r="CI7" s="39">
        <v>383.2</v>
      </c>
      <c r="CJ7" s="39">
        <v>383.25</v>
      </c>
      <c r="CK7" s="39">
        <v>296.39999999999998</v>
      </c>
      <c r="CL7" s="39">
        <v>45.12</v>
      </c>
      <c r="CM7" s="39">
        <v>42.75</v>
      </c>
      <c r="CN7" s="39">
        <v>44.31</v>
      </c>
      <c r="CO7" s="39">
        <v>45.81</v>
      </c>
      <c r="CP7" s="39">
        <v>45.15</v>
      </c>
      <c r="CQ7" s="39">
        <v>48.36</v>
      </c>
      <c r="CR7" s="39">
        <v>48.7</v>
      </c>
      <c r="CS7" s="39">
        <v>46.9</v>
      </c>
      <c r="CT7" s="39">
        <v>47.95</v>
      </c>
      <c r="CU7" s="39">
        <v>48.26</v>
      </c>
      <c r="CV7" s="39">
        <v>55.95</v>
      </c>
      <c r="CW7" s="39">
        <v>58.23</v>
      </c>
      <c r="CX7" s="39">
        <v>63.02</v>
      </c>
      <c r="CY7" s="39">
        <v>58.04</v>
      </c>
      <c r="CZ7" s="39">
        <v>55.85</v>
      </c>
      <c r="DA7" s="39">
        <v>53.72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0.22</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2020-01-31T04:25:26Z</cp:lastPrinted>
  <dcterms:created xsi:type="dcterms:W3CDTF">2019-12-05T04:35:32Z</dcterms:created>
  <dcterms:modified xsi:type="dcterms:W3CDTF">2020-01-31T04:25:30Z</dcterms:modified>
  <cp:category/>
</cp:coreProperties>
</file>