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0250y045055\doc2\025 企画財政課\0300 財政係\07001001　財務庶務　【５年保存】\平成31年度（令和元年度）\20200110【宮城県市町村課・依頼（131〆）】公営企業に係る経営比較分析表の分析等について\県へ回答\"/>
    </mc:Choice>
  </mc:AlternateContent>
  <workbookProtection workbookAlgorithmName="SHA-512" workbookHashValue="ITA4j3YBxkWpQMipO6wKpjluCdW/1Hu4xG3UGi7w4JJx8gTiK8QJYULwimCF/HvPEnph4aOqLYecvcjwEjunwA==" workbookSaltValue="pBRwuzF8tVy7i9Aoj5hrw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R6" i="5"/>
  <c r="AD10" i="4" s="1"/>
  <c r="Q6" i="5"/>
  <c r="P6" i="5"/>
  <c r="O6" i="5"/>
  <c r="I10" i="4" s="1"/>
  <c r="N6" i="5"/>
  <c r="B10" i="4" s="1"/>
  <c r="M6" i="5"/>
  <c r="L6" i="5"/>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E85" i="4"/>
  <c r="W10" i="4"/>
  <c r="P10" i="4"/>
  <c r="BB8" i="4"/>
  <c r="AT8" i="4"/>
  <c r="AL8" i="4"/>
  <c r="AD8" i="4"/>
  <c r="W8" i="4"/>
  <c r="P8" i="4"/>
  <c r="B8" i="4"/>
  <c r="C10" i="5" l="1"/>
  <c r="D10" i="5"/>
  <c r="E10" i="5"/>
  <c r="B10" i="5"/>
</calcChain>
</file>

<file path=xl/sharedStrings.xml><?xml version="1.0" encoding="utf-8"?>
<sst xmlns="http://schemas.openxmlformats.org/spreadsheetml/2006/main" count="267" uniqueCount="110">
  <si>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</si>
  <si>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</si>
  <si>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</si>
  <si>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</si>
  <si>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</si>
  <si>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</si>
  <si>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</si>
  <si>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</si>
  <si>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</si>
  <si>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</si>
  <si>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</si>
  <si>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</si>
  <si>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</si>
  <si>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</si>
  <si>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</si>
  <si>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</si>
  <si>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</si>
  <si>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</si>
  <si>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</si>
  <si>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</si>
  <si>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</si>
  <si>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</si>
  <si>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</si>
  <si>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</si>
  <si>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</si>
  <si>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</si>
  <si>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</si>
  <si>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</si>
  <si>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</si>
  <si>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</si>
  <si>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</si>
  <si>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</si>
  <si>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</si>
  <si>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</si>
  <si>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</si>
  <si>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</si>
  <si>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</si>
  <si>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</si>
  <si>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</si>
  <si>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</si>
  <si>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</si>
  <si>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</si>
  <si>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</si>
  <si>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</si>
  <si>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</si>
  <si>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</si>
  <si>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</si>
  <si>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</si>
  <si>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</si>
  <si>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</si>
  <si>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</si>
  <si>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</si>
  <si>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</si>
  <si>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</si>
  <si>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</si>
  <si>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</si>
  <si>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</si>
  <si>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</si>
  <si>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</si>
  <si>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</si>
  <si>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</si>
  <si>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</si>
  <si>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</si>
  <si>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</si>
  <si>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</si>
  <si>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</si>
  <si>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</si>
  <si>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</si>
  <si>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</si>
  <si>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</si>
  <si>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</si>
  <si>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</si>
  <si>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</si>
  <si>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</si>
  <si>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</si>
  <si>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</si>
  <si>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</si>
  <si>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</si>
  <si>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</si>
  <si>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</si>
  <si>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</si>
  <si>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</si>
  <si>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</si>
  <si>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</si>
  <si>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</si>
  <si>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</si>
  <si>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</si>
  <si>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</si>
  <si>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</si>
  <si>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</si>
  <si>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</si>
  <si>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</si>
  <si>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</si>
  <si>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</si>
  <si>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</si>
  <si>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美里町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</si>
  <si>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</si>
  <si>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</si>
  <si>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</si>
  <si>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</si>
  <si>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</si>
  <si>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</si>
  <si>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</si>
  <si>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</si>
  <si>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</si>
  <si>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</si>
  <si>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</si>
  <si>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
　処理場施設の機器の多くが耐用年数を迎えようとしているため、計画的に順次更新を行わなければならない。</t>
    <phoneticPr fontId="4"/>
  </si>
  <si>
    <t>③流動比率について
　類似団体平均値を上回っているものの、100％を下回っている。これは、平成27年度まで法非適会計であったため、現金の蓄積がなかったことが要因と考えられる。今後の現金残高の見込みを把握しつつ、資金不足に陥らないように努める。
④企業債残高対事業規模比率について
　類似団体を上回っている。今後、機器更新が本格化するため、企業債残高が短期的に大きく減少することは見込めないが、普及活動により水洗化率を上げ、使用料収入を増やすことで改善を図る必要がある。
⑤経費回収率について
　100％を下回っている。費用が過大とならないよう抑制に努めるとともに有収水量が伸びるよう普及活動に努める。
⑥汚水処理原価について
　汚水の収集搬送は真空流送方式を採用しているため、自然流下方式に比べ、コストが高くなっている。
⑦施設利用率及び⑧水洗化率について
　類似団体平均を下回っている。未接続者に対しさらなる普及活動に努める。</t>
    <rPh sb="154" eb="156">
      <t>コンゴ</t>
    </rPh>
    <rPh sb="157" eb="159">
      <t>キキ</t>
    </rPh>
    <rPh sb="159" eb="161">
      <t>コウシン</t>
    </rPh>
    <rPh sb="162" eb="165">
      <t>ホンカクカ</t>
    </rPh>
    <rPh sb="305" eb="307">
      <t>オスイ</t>
    </rPh>
    <rPh sb="307" eb="309">
      <t>ショリ</t>
    </rPh>
    <rPh sb="309" eb="311">
      <t>ゲンカ</t>
    </rPh>
    <rPh sb="317" eb="319">
      <t>オスイ</t>
    </rPh>
    <rPh sb="320" eb="322">
      <t>シュウシュウ</t>
    </rPh>
    <rPh sb="322" eb="324">
      <t>ハンソウ</t>
    </rPh>
    <rPh sb="325" eb="327">
      <t>シンクウ</t>
    </rPh>
    <rPh sb="327" eb="328">
      <t>リュウ</t>
    </rPh>
    <rPh sb="328" eb="329">
      <t>オク</t>
    </rPh>
    <rPh sb="329" eb="331">
      <t>ホウシキ</t>
    </rPh>
    <rPh sb="332" eb="334">
      <t>サイヨウ</t>
    </rPh>
    <rPh sb="341" eb="343">
      <t>シゼン</t>
    </rPh>
    <rPh sb="343" eb="345">
      <t>リュウカ</t>
    </rPh>
    <rPh sb="345" eb="347">
      <t>ホウシキ</t>
    </rPh>
    <rPh sb="348" eb="349">
      <t>クラ</t>
    </rPh>
    <rPh sb="355" eb="356">
      <t>タカ</t>
    </rPh>
    <rPh sb="366" eb="368">
      <t>シセツ</t>
    </rPh>
    <rPh sb="368" eb="371">
      <t>リヨウリツ</t>
    </rPh>
    <rPh sb="371" eb="372">
      <t>オヨ</t>
    </rPh>
    <phoneticPr fontId="4"/>
  </si>
  <si>
    <t>　短期的な課題としては、水洗化率の向上が挙げられる。
　水洗化率を向上させることが、料金収入の向上に繋がり、経費回収率等の他の指標の改善も期待できる。
　中長期的な課題としては、処理場施設の機器更新が挙げられる。
　処理場施設の機器の大量更新期が到来するため、補助事業等を活用し、順次更新を行っていかなければならない。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</si>
</sst>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E03-478A-81E2-C268C7FFEA62}"/>
            </c:ext>
          </c:extLst>
        </c:ser>
        <c:dLbls>
          <c:showLegendKey val="0"/>
          <c:showVal val="0"/>
          <c:showCatName val="0"/>
          <c:showSerName val="0"/>
          <c:showPercent val="0"/>
          <c:showBubbleSize val="0"/>
        </c:dLbls>
        <c:gapWidth val="150"/>
        <c:axId val="145770024"/>
        <c:axId val="11972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5E03-478A-81E2-C268C7FFEA62}"/>
            </c:ext>
          </c:extLst>
        </c:ser>
        <c:dLbls>
          <c:showLegendKey val="0"/>
          <c:showVal val="0"/>
          <c:showCatName val="0"/>
          <c:showSerName val="0"/>
          <c:showPercent val="0"/>
          <c:showBubbleSize val="0"/>
        </c:dLbls>
        <c:marker val="1"/>
        <c:smooth val="0"/>
        <c:axId val="145770024"/>
        <c:axId val="119729512"/>
      </c:lineChart>
      <c:dateAx>
        <c:axId val="145770024"/>
        <c:scaling>
          <c:orientation val="minMax"/>
        </c:scaling>
        <c:delete val="1"/>
        <c:axPos val="b"/>
        <c:numFmt formatCode="ge" sourceLinked="1"/>
        <c:majorTickMark val="none"/>
        <c:minorTickMark val="none"/>
        <c:tickLblPos val="none"/>
        <c:crossAx val="119729512"/>
        <c:crosses val="autoZero"/>
        <c:auto val="1"/>
        <c:lblOffset val="100"/>
        <c:baseTimeUnit val="years"/>
      </c:dateAx>
      <c:valAx>
        <c:axId val="11972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77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38.51</c:v>
                </c:pt>
                <c:pt idx="3">
                  <c:v>39.25</c:v>
                </c:pt>
                <c:pt idx="4">
                  <c:v>39.75</c:v>
                </c:pt>
              </c:numCache>
            </c:numRef>
          </c:val>
          <c:extLst xmlns:c16r2="http://schemas.microsoft.com/office/drawing/2015/06/chart">
            <c:ext xmlns:c16="http://schemas.microsoft.com/office/drawing/2014/chart" uri="{C3380CC4-5D6E-409C-BE32-E72D297353CC}">
              <c16:uniqueId val="{00000000-B55C-4150-9BB0-644E7F7684B3}"/>
            </c:ext>
          </c:extLst>
        </c:ser>
        <c:dLbls>
          <c:showLegendKey val="0"/>
          <c:showVal val="0"/>
          <c:showCatName val="0"/>
          <c:showSerName val="0"/>
          <c:showPercent val="0"/>
          <c:showBubbleSize val="0"/>
        </c:dLbls>
        <c:gapWidth val="150"/>
        <c:axId val="146551920"/>
        <c:axId val="14655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B55C-4150-9BB0-644E7F7684B3}"/>
            </c:ext>
          </c:extLst>
        </c:ser>
        <c:dLbls>
          <c:showLegendKey val="0"/>
          <c:showVal val="0"/>
          <c:showCatName val="0"/>
          <c:showSerName val="0"/>
          <c:showPercent val="0"/>
          <c:showBubbleSize val="0"/>
        </c:dLbls>
        <c:marker val="1"/>
        <c:smooth val="0"/>
        <c:axId val="146551920"/>
        <c:axId val="146552312"/>
      </c:lineChart>
      <c:dateAx>
        <c:axId val="146551920"/>
        <c:scaling>
          <c:orientation val="minMax"/>
        </c:scaling>
        <c:delete val="1"/>
        <c:axPos val="b"/>
        <c:numFmt formatCode="ge" sourceLinked="1"/>
        <c:majorTickMark val="none"/>
        <c:minorTickMark val="none"/>
        <c:tickLblPos val="none"/>
        <c:crossAx val="146552312"/>
        <c:crosses val="autoZero"/>
        <c:auto val="1"/>
        <c:lblOffset val="100"/>
        <c:baseTimeUnit val="years"/>
      </c:dateAx>
      <c:valAx>
        <c:axId val="14655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5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76.03</c:v>
                </c:pt>
                <c:pt idx="3">
                  <c:v>76.13</c:v>
                </c:pt>
                <c:pt idx="4">
                  <c:v>77.59</c:v>
                </c:pt>
              </c:numCache>
            </c:numRef>
          </c:val>
          <c:extLst xmlns:c16r2="http://schemas.microsoft.com/office/drawing/2015/06/chart">
            <c:ext xmlns:c16="http://schemas.microsoft.com/office/drawing/2014/chart" uri="{C3380CC4-5D6E-409C-BE32-E72D297353CC}">
              <c16:uniqueId val="{00000000-B5C4-40F7-9E88-6006F01EA481}"/>
            </c:ext>
          </c:extLst>
        </c:ser>
        <c:dLbls>
          <c:showLegendKey val="0"/>
          <c:showVal val="0"/>
          <c:showCatName val="0"/>
          <c:showSerName val="0"/>
          <c:showPercent val="0"/>
          <c:showBubbleSize val="0"/>
        </c:dLbls>
        <c:gapWidth val="150"/>
        <c:axId val="146685776"/>
        <c:axId val="14668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B5C4-40F7-9E88-6006F01EA481}"/>
            </c:ext>
          </c:extLst>
        </c:ser>
        <c:dLbls>
          <c:showLegendKey val="0"/>
          <c:showVal val="0"/>
          <c:showCatName val="0"/>
          <c:showSerName val="0"/>
          <c:showPercent val="0"/>
          <c:showBubbleSize val="0"/>
        </c:dLbls>
        <c:marker val="1"/>
        <c:smooth val="0"/>
        <c:axId val="146685776"/>
        <c:axId val="146686168"/>
      </c:lineChart>
      <c:dateAx>
        <c:axId val="146685776"/>
        <c:scaling>
          <c:orientation val="minMax"/>
        </c:scaling>
        <c:delete val="1"/>
        <c:axPos val="b"/>
        <c:numFmt formatCode="ge" sourceLinked="1"/>
        <c:majorTickMark val="none"/>
        <c:minorTickMark val="none"/>
        <c:tickLblPos val="none"/>
        <c:crossAx val="146686168"/>
        <c:crosses val="autoZero"/>
        <c:auto val="1"/>
        <c:lblOffset val="100"/>
        <c:baseTimeUnit val="years"/>
      </c:dateAx>
      <c:valAx>
        <c:axId val="14668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8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102.37</c:v>
                </c:pt>
                <c:pt idx="3">
                  <c:v>100.48</c:v>
                </c:pt>
                <c:pt idx="4">
                  <c:v>100.39</c:v>
                </c:pt>
              </c:numCache>
            </c:numRef>
          </c:val>
          <c:extLst xmlns:c16r2="http://schemas.microsoft.com/office/drawing/2015/06/chart">
            <c:ext xmlns:c16="http://schemas.microsoft.com/office/drawing/2014/chart" uri="{C3380CC4-5D6E-409C-BE32-E72D297353CC}">
              <c16:uniqueId val="{00000000-7A23-4812-90D7-7F5157EB9856}"/>
            </c:ext>
          </c:extLst>
        </c:ser>
        <c:dLbls>
          <c:showLegendKey val="0"/>
          <c:showVal val="0"/>
          <c:showCatName val="0"/>
          <c:showSerName val="0"/>
          <c:showPercent val="0"/>
          <c:showBubbleSize val="0"/>
        </c:dLbls>
        <c:gapWidth val="150"/>
        <c:axId val="145661272"/>
        <c:axId val="14566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99.66</c:v>
                </c:pt>
                <c:pt idx="3">
                  <c:v>100.95</c:v>
                </c:pt>
                <c:pt idx="4">
                  <c:v>101.77</c:v>
                </c:pt>
              </c:numCache>
            </c:numRef>
          </c:val>
          <c:smooth val="0"/>
          <c:extLst xmlns:c16r2="http://schemas.microsoft.com/office/drawing/2015/06/chart">
            <c:ext xmlns:c16="http://schemas.microsoft.com/office/drawing/2014/chart" uri="{C3380CC4-5D6E-409C-BE32-E72D297353CC}">
              <c16:uniqueId val="{00000001-7A23-4812-90D7-7F5157EB9856}"/>
            </c:ext>
          </c:extLst>
        </c:ser>
        <c:dLbls>
          <c:showLegendKey val="0"/>
          <c:showVal val="0"/>
          <c:showCatName val="0"/>
          <c:showSerName val="0"/>
          <c:showPercent val="0"/>
          <c:showBubbleSize val="0"/>
        </c:dLbls>
        <c:marker val="1"/>
        <c:smooth val="0"/>
        <c:axId val="145661272"/>
        <c:axId val="145661656"/>
      </c:lineChart>
      <c:dateAx>
        <c:axId val="145661272"/>
        <c:scaling>
          <c:orientation val="minMax"/>
        </c:scaling>
        <c:delete val="1"/>
        <c:axPos val="b"/>
        <c:numFmt formatCode="ge" sourceLinked="1"/>
        <c:majorTickMark val="none"/>
        <c:minorTickMark val="none"/>
        <c:tickLblPos val="none"/>
        <c:crossAx val="145661656"/>
        <c:crosses val="autoZero"/>
        <c:auto val="1"/>
        <c:lblOffset val="100"/>
        <c:baseTimeUnit val="years"/>
      </c:dateAx>
      <c:valAx>
        <c:axId val="14566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6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42.4</c:v>
                </c:pt>
                <c:pt idx="3">
                  <c:v>44.35</c:v>
                </c:pt>
                <c:pt idx="4">
                  <c:v>46.04</c:v>
                </c:pt>
              </c:numCache>
            </c:numRef>
          </c:val>
          <c:extLst xmlns:c16r2="http://schemas.microsoft.com/office/drawing/2015/06/chart">
            <c:ext xmlns:c16="http://schemas.microsoft.com/office/drawing/2014/chart" uri="{C3380CC4-5D6E-409C-BE32-E72D297353CC}">
              <c16:uniqueId val="{00000000-96BF-432F-8654-A4EBD5566631}"/>
            </c:ext>
          </c:extLst>
        </c:ser>
        <c:dLbls>
          <c:showLegendKey val="0"/>
          <c:showVal val="0"/>
          <c:showCatName val="0"/>
          <c:showSerName val="0"/>
          <c:showPercent val="0"/>
          <c:showBubbleSize val="0"/>
        </c:dLbls>
        <c:gapWidth val="150"/>
        <c:axId val="145493792"/>
        <c:axId val="14608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22.9</c:v>
                </c:pt>
                <c:pt idx="3">
                  <c:v>24.87</c:v>
                </c:pt>
                <c:pt idx="4">
                  <c:v>24.13</c:v>
                </c:pt>
              </c:numCache>
            </c:numRef>
          </c:val>
          <c:smooth val="0"/>
          <c:extLst xmlns:c16r2="http://schemas.microsoft.com/office/drawing/2015/06/chart">
            <c:ext xmlns:c16="http://schemas.microsoft.com/office/drawing/2014/chart" uri="{C3380CC4-5D6E-409C-BE32-E72D297353CC}">
              <c16:uniqueId val="{00000001-96BF-432F-8654-A4EBD5566631}"/>
            </c:ext>
          </c:extLst>
        </c:ser>
        <c:dLbls>
          <c:showLegendKey val="0"/>
          <c:showVal val="0"/>
          <c:showCatName val="0"/>
          <c:showSerName val="0"/>
          <c:showPercent val="0"/>
          <c:showBubbleSize val="0"/>
        </c:dLbls>
        <c:marker val="1"/>
        <c:smooth val="0"/>
        <c:axId val="145493792"/>
        <c:axId val="146084840"/>
      </c:lineChart>
      <c:dateAx>
        <c:axId val="145493792"/>
        <c:scaling>
          <c:orientation val="minMax"/>
        </c:scaling>
        <c:delete val="1"/>
        <c:axPos val="b"/>
        <c:numFmt formatCode="ge" sourceLinked="1"/>
        <c:majorTickMark val="none"/>
        <c:minorTickMark val="none"/>
        <c:tickLblPos val="none"/>
        <c:crossAx val="146084840"/>
        <c:crosses val="autoZero"/>
        <c:auto val="1"/>
        <c:lblOffset val="100"/>
        <c:baseTimeUnit val="years"/>
      </c:dateAx>
      <c:valAx>
        <c:axId val="14608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3AD-44F2-ACFE-42442E256ABB}"/>
            </c:ext>
          </c:extLst>
        </c:ser>
        <c:dLbls>
          <c:showLegendKey val="0"/>
          <c:showVal val="0"/>
          <c:showCatName val="0"/>
          <c:showSerName val="0"/>
          <c:showPercent val="0"/>
          <c:showBubbleSize val="0"/>
        </c:dLbls>
        <c:gapWidth val="150"/>
        <c:axId val="146161320"/>
        <c:axId val="14623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33AD-44F2-ACFE-42442E256ABB}"/>
            </c:ext>
          </c:extLst>
        </c:ser>
        <c:dLbls>
          <c:showLegendKey val="0"/>
          <c:showVal val="0"/>
          <c:showCatName val="0"/>
          <c:showSerName val="0"/>
          <c:showPercent val="0"/>
          <c:showBubbleSize val="0"/>
        </c:dLbls>
        <c:marker val="1"/>
        <c:smooth val="0"/>
        <c:axId val="146161320"/>
        <c:axId val="146239248"/>
      </c:lineChart>
      <c:dateAx>
        <c:axId val="146161320"/>
        <c:scaling>
          <c:orientation val="minMax"/>
        </c:scaling>
        <c:delete val="1"/>
        <c:axPos val="b"/>
        <c:numFmt formatCode="ge" sourceLinked="1"/>
        <c:majorTickMark val="none"/>
        <c:minorTickMark val="none"/>
        <c:tickLblPos val="none"/>
        <c:crossAx val="146239248"/>
        <c:crosses val="autoZero"/>
        <c:auto val="1"/>
        <c:lblOffset val="100"/>
        <c:baseTimeUnit val="years"/>
      </c:dateAx>
      <c:valAx>
        <c:axId val="14623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6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304-43A0-B58F-E53588DAC09D}"/>
            </c:ext>
          </c:extLst>
        </c:ser>
        <c:dLbls>
          <c:showLegendKey val="0"/>
          <c:showVal val="0"/>
          <c:showCatName val="0"/>
          <c:showSerName val="0"/>
          <c:showPercent val="0"/>
          <c:showBubbleSize val="0"/>
        </c:dLbls>
        <c:gapWidth val="150"/>
        <c:axId val="146193376"/>
        <c:axId val="14619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225.39</c:v>
                </c:pt>
                <c:pt idx="3">
                  <c:v>224.04</c:v>
                </c:pt>
                <c:pt idx="4">
                  <c:v>227.4</c:v>
                </c:pt>
              </c:numCache>
            </c:numRef>
          </c:val>
          <c:smooth val="0"/>
          <c:extLst xmlns:c16r2="http://schemas.microsoft.com/office/drawing/2015/06/chart">
            <c:ext xmlns:c16="http://schemas.microsoft.com/office/drawing/2014/chart" uri="{C3380CC4-5D6E-409C-BE32-E72D297353CC}">
              <c16:uniqueId val="{00000001-0304-43A0-B58F-E53588DAC09D}"/>
            </c:ext>
          </c:extLst>
        </c:ser>
        <c:dLbls>
          <c:showLegendKey val="0"/>
          <c:showVal val="0"/>
          <c:showCatName val="0"/>
          <c:showSerName val="0"/>
          <c:showPercent val="0"/>
          <c:showBubbleSize val="0"/>
        </c:dLbls>
        <c:marker val="1"/>
        <c:smooth val="0"/>
        <c:axId val="146193376"/>
        <c:axId val="146193768"/>
      </c:lineChart>
      <c:dateAx>
        <c:axId val="146193376"/>
        <c:scaling>
          <c:orientation val="minMax"/>
        </c:scaling>
        <c:delete val="1"/>
        <c:axPos val="b"/>
        <c:numFmt formatCode="ge" sourceLinked="1"/>
        <c:majorTickMark val="none"/>
        <c:minorTickMark val="none"/>
        <c:tickLblPos val="none"/>
        <c:crossAx val="146193768"/>
        <c:crosses val="autoZero"/>
        <c:auto val="1"/>
        <c:lblOffset val="100"/>
        <c:baseTimeUnit val="years"/>
      </c:dateAx>
      <c:valAx>
        <c:axId val="14619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45.11</c:v>
                </c:pt>
                <c:pt idx="3">
                  <c:v>38.159999999999997</c:v>
                </c:pt>
                <c:pt idx="4">
                  <c:v>44.91</c:v>
                </c:pt>
              </c:numCache>
            </c:numRef>
          </c:val>
          <c:extLst xmlns:c16r2="http://schemas.microsoft.com/office/drawing/2015/06/chart">
            <c:ext xmlns:c16="http://schemas.microsoft.com/office/drawing/2014/chart" uri="{C3380CC4-5D6E-409C-BE32-E72D297353CC}">
              <c16:uniqueId val="{00000000-8AF4-437E-A8E1-E69FD6512C3B}"/>
            </c:ext>
          </c:extLst>
        </c:ser>
        <c:dLbls>
          <c:showLegendKey val="0"/>
          <c:showVal val="0"/>
          <c:showCatName val="0"/>
          <c:showSerName val="0"/>
          <c:showPercent val="0"/>
          <c:showBubbleSize val="0"/>
        </c:dLbls>
        <c:gapWidth val="150"/>
        <c:axId val="146194944"/>
        <c:axId val="14619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31.84</c:v>
                </c:pt>
                <c:pt idx="3">
                  <c:v>29.91</c:v>
                </c:pt>
                <c:pt idx="4">
                  <c:v>29.54</c:v>
                </c:pt>
              </c:numCache>
            </c:numRef>
          </c:val>
          <c:smooth val="0"/>
          <c:extLst xmlns:c16r2="http://schemas.microsoft.com/office/drawing/2015/06/chart">
            <c:ext xmlns:c16="http://schemas.microsoft.com/office/drawing/2014/chart" uri="{C3380CC4-5D6E-409C-BE32-E72D297353CC}">
              <c16:uniqueId val="{00000001-8AF4-437E-A8E1-E69FD6512C3B}"/>
            </c:ext>
          </c:extLst>
        </c:ser>
        <c:dLbls>
          <c:showLegendKey val="0"/>
          <c:showVal val="0"/>
          <c:showCatName val="0"/>
          <c:showSerName val="0"/>
          <c:showPercent val="0"/>
          <c:showBubbleSize val="0"/>
        </c:dLbls>
        <c:marker val="1"/>
        <c:smooth val="0"/>
        <c:axId val="146194944"/>
        <c:axId val="146195336"/>
      </c:lineChart>
      <c:dateAx>
        <c:axId val="146194944"/>
        <c:scaling>
          <c:orientation val="minMax"/>
        </c:scaling>
        <c:delete val="1"/>
        <c:axPos val="b"/>
        <c:numFmt formatCode="ge" sourceLinked="1"/>
        <c:majorTickMark val="none"/>
        <c:minorTickMark val="none"/>
        <c:tickLblPos val="none"/>
        <c:crossAx val="146195336"/>
        <c:crosses val="autoZero"/>
        <c:auto val="1"/>
        <c:lblOffset val="100"/>
        <c:baseTimeUnit val="years"/>
      </c:dateAx>
      <c:valAx>
        <c:axId val="14619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2579.04</c:v>
                </c:pt>
                <c:pt idx="3">
                  <c:v>2430.46</c:v>
                </c:pt>
                <c:pt idx="4">
                  <c:v>2546.27</c:v>
                </c:pt>
              </c:numCache>
            </c:numRef>
          </c:val>
          <c:extLst xmlns:c16r2="http://schemas.microsoft.com/office/drawing/2015/06/chart">
            <c:ext xmlns:c16="http://schemas.microsoft.com/office/drawing/2014/chart" uri="{C3380CC4-5D6E-409C-BE32-E72D297353CC}">
              <c16:uniqueId val="{00000000-3307-4C98-9543-F8A564E8D326}"/>
            </c:ext>
          </c:extLst>
        </c:ser>
        <c:dLbls>
          <c:showLegendKey val="0"/>
          <c:showVal val="0"/>
          <c:showCatName val="0"/>
          <c:showSerName val="0"/>
          <c:showPercent val="0"/>
          <c:showBubbleSize val="0"/>
        </c:dLbls>
        <c:gapWidth val="150"/>
        <c:axId val="146196512"/>
        <c:axId val="14648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3307-4C98-9543-F8A564E8D326}"/>
            </c:ext>
          </c:extLst>
        </c:ser>
        <c:dLbls>
          <c:showLegendKey val="0"/>
          <c:showVal val="0"/>
          <c:showCatName val="0"/>
          <c:showSerName val="0"/>
          <c:showPercent val="0"/>
          <c:showBubbleSize val="0"/>
        </c:dLbls>
        <c:marker val="1"/>
        <c:smooth val="0"/>
        <c:axId val="146196512"/>
        <c:axId val="146483912"/>
      </c:lineChart>
      <c:dateAx>
        <c:axId val="146196512"/>
        <c:scaling>
          <c:orientation val="minMax"/>
        </c:scaling>
        <c:delete val="1"/>
        <c:axPos val="b"/>
        <c:numFmt formatCode="ge" sourceLinked="1"/>
        <c:majorTickMark val="none"/>
        <c:minorTickMark val="none"/>
        <c:tickLblPos val="none"/>
        <c:crossAx val="146483912"/>
        <c:crosses val="autoZero"/>
        <c:auto val="1"/>
        <c:lblOffset val="100"/>
        <c:baseTimeUnit val="years"/>
      </c:dateAx>
      <c:valAx>
        <c:axId val="14648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58.13</c:v>
                </c:pt>
                <c:pt idx="3">
                  <c:v>63.53</c:v>
                </c:pt>
                <c:pt idx="4">
                  <c:v>52.37</c:v>
                </c:pt>
              </c:numCache>
            </c:numRef>
          </c:val>
          <c:extLst xmlns:c16r2="http://schemas.microsoft.com/office/drawing/2015/06/chart">
            <c:ext xmlns:c16="http://schemas.microsoft.com/office/drawing/2014/chart" uri="{C3380CC4-5D6E-409C-BE32-E72D297353CC}">
              <c16:uniqueId val="{00000000-1605-4C17-83D1-743F8EC8B1B3}"/>
            </c:ext>
          </c:extLst>
        </c:ser>
        <c:dLbls>
          <c:showLegendKey val="0"/>
          <c:showVal val="0"/>
          <c:showCatName val="0"/>
          <c:showSerName val="0"/>
          <c:showPercent val="0"/>
          <c:showBubbleSize val="0"/>
        </c:dLbls>
        <c:gapWidth val="150"/>
        <c:axId val="146485088"/>
        <c:axId val="14648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1605-4C17-83D1-743F8EC8B1B3}"/>
            </c:ext>
          </c:extLst>
        </c:ser>
        <c:dLbls>
          <c:showLegendKey val="0"/>
          <c:showVal val="0"/>
          <c:showCatName val="0"/>
          <c:showSerName val="0"/>
          <c:showPercent val="0"/>
          <c:showBubbleSize val="0"/>
        </c:dLbls>
        <c:marker val="1"/>
        <c:smooth val="0"/>
        <c:axId val="146485088"/>
        <c:axId val="146485480"/>
      </c:lineChart>
      <c:dateAx>
        <c:axId val="146485088"/>
        <c:scaling>
          <c:orientation val="minMax"/>
        </c:scaling>
        <c:delete val="1"/>
        <c:axPos val="b"/>
        <c:numFmt formatCode="ge" sourceLinked="1"/>
        <c:majorTickMark val="none"/>
        <c:minorTickMark val="none"/>
        <c:tickLblPos val="none"/>
        <c:crossAx val="146485480"/>
        <c:crosses val="autoZero"/>
        <c:auto val="1"/>
        <c:lblOffset val="100"/>
        <c:baseTimeUnit val="years"/>
      </c:dateAx>
      <c:valAx>
        <c:axId val="14648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334.17</c:v>
                </c:pt>
                <c:pt idx="3">
                  <c:v>307.36</c:v>
                </c:pt>
                <c:pt idx="4">
                  <c:v>371.84</c:v>
                </c:pt>
              </c:numCache>
            </c:numRef>
          </c:val>
          <c:extLst xmlns:c16r2="http://schemas.microsoft.com/office/drawing/2015/06/chart">
            <c:ext xmlns:c16="http://schemas.microsoft.com/office/drawing/2014/chart" uri="{C3380CC4-5D6E-409C-BE32-E72D297353CC}">
              <c16:uniqueId val="{00000000-F5A6-430D-BA6D-D10639381348}"/>
            </c:ext>
          </c:extLst>
        </c:ser>
        <c:dLbls>
          <c:showLegendKey val="0"/>
          <c:showVal val="0"/>
          <c:showCatName val="0"/>
          <c:showSerName val="0"/>
          <c:showPercent val="0"/>
          <c:showBubbleSize val="0"/>
        </c:dLbls>
        <c:gapWidth val="150"/>
        <c:axId val="146486656"/>
        <c:axId val="14648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F5A6-430D-BA6D-D10639381348}"/>
            </c:ext>
          </c:extLst>
        </c:ser>
        <c:dLbls>
          <c:showLegendKey val="0"/>
          <c:showVal val="0"/>
          <c:showCatName val="0"/>
          <c:showSerName val="0"/>
          <c:showPercent val="0"/>
          <c:showBubbleSize val="0"/>
        </c:dLbls>
        <c:marker val="1"/>
        <c:smooth val="0"/>
        <c:axId val="146486656"/>
        <c:axId val="146487048"/>
      </c:lineChart>
      <c:dateAx>
        <c:axId val="146486656"/>
        <c:scaling>
          <c:orientation val="minMax"/>
        </c:scaling>
        <c:delete val="1"/>
        <c:axPos val="b"/>
        <c:numFmt formatCode="ge" sourceLinked="1"/>
        <c:majorTickMark val="none"/>
        <c:minorTickMark val="none"/>
        <c:tickLblPos val="none"/>
        <c:crossAx val="146487048"/>
        <c:crosses val="autoZero"/>
        <c:auto val="1"/>
        <c:lblOffset val="100"/>
        <c:baseTimeUnit val="years"/>
      </c:dateAx>
      <c:valAx>
        <c:axId val="14648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美里町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24597</v>
      </c>
      <c r="AM8" s="68"/>
      <c r="AN8" s="68"/>
      <c r="AO8" s="68"/>
      <c r="AP8" s="68"/>
      <c r="AQ8" s="68"/>
      <c r="AR8" s="68"/>
      <c r="AS8" s="68"/>
      <c r="AT8" s="67">
        <f>データ!T6</f>
        <v>74.95</v>
      </c>
      <c r="AU8" s="67"/>
      <c r="AV8" s="67"/>
      <c r="AW8" s="67"/>
      <c r="AX8" s="67"/>
      <c r="AY8" s="67"/>
      <c r="AZ8" s="67"/>
      <c r="BA8" s="67"/>
      <c r="BB8" s="67">
        <f>データ!U6</f>
        <v>328.18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69.209999999999994</v>
      </c>
      <c r="J10" s="67"/>
      <c r="K10" s="67"/>
      <c r="L10" s="67"/>
      <c r="M10" s="67"/>
      <c r="N10" s="67"/>
      <c r="O10" s="67"/>
      <c r="P10" s="67">
        <f>データ!P6</f>
        <v>30.63</v>
      </c>
      <c r="Q10" s="67"/>
      <c r="R10" s="67"/>
      <c r="S10" s="67"/>
      <c r="T10" s="67"/>
      <c r="U10" s="67"/>
      <c r="V10" s="67"/>
      <c r="W10" s="67">
        <f>データ!Q6</f>
        <v>94.66</v>
      </c>
      <c r="X10" s="67"/>
      <c r="Y10" s="67"/>
      <c r="Z10" s="67"/>
      <c r="AA10" s="67"/>
      <c r="AB10" s="67"/>
      <c r="AC10" s="67"/>
      <c r="AD10" s="68">
        <f>データ!R6</f>
        <v>3670</v>
      </c>
      <c r="AE10" s="68"/>
      <c r="AF10" s="68"/>
      <c r="AG10" s="68"/>
      <c r="AH10" s="68"/>
      <c r="AI10" s="68"/>
      <c r="AJ10" s="68"/>
      <c r="AK10" s="2"/>
      <c r="AL10" s="68">
        <f>データ!V6</f>
        <v>7525</v>
      </c>
      <c r="AM10" s="68"/>
      <c r="AN10" s="68"/>
      <c r="AO10" s="68"/>
      <c r="AP10" s="68"/>
      <c r="AQ10" s="68"/>
      <c r="AR10" s="68"/>
      <c r="AS10" s="68"/>
      <c r="AT10" s="67">
        <f>データ!W6</f>
        <v>6.73</v>
      </c>
      <c r="AU10" s="67"/>
      <c r="AV10" s="67"/>
      <c r="AW10" s="67"/>
      <c r="AX10" s="67"/>
      <c r="AY10" s="67"/>
      <c r="AZ10" s="67"/>
      <c r="BA10" s="67"/>
      <c r="BB10" s="67">
        <f>データ!X6</f>
        <v>1118.1300000000001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107</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u4F2EPN+tVzU5r+SElmiCi6LJP4x3SPW+mIYeQTZCXMiduqHK65Y/3hptJMSdZo0bJ+kijl8bv41bmep4zzMzg==" saltValue="ckRNb5IelM5yjHu289/02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45055</v>
      </c>
      <c r="D6" s="33">
        <f t="shared" si="3"/>
        <v>46</v>
      </c>
      <c r="E6" s="33">
        <f t="shared" si="3"/>
        <v>17</v>
      </c>
      <c r="F6" s="33">
        <f t="shared" si="3"/>
        <v>5</v>
      </c>
      <c r="G6" s="33">
        <f t="shared" si="3"/>
        <v>0</v>
      </c>
      <c r="H6" s="33" t="str">
        <f t="shared" si="3"/>
        <v>宮城県　美里町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69.209999999999994</v>
      </c>
      <c r="P6" s="34">
        <f t="shared" si="3"/>
        <v>30.63</v>
      </c>
      <c r="Q6" s="34">
        <f t="shared" si="3"/>
        <v>94.66</v>
      </c>
      <c r="R6" s="34">
        <f t="shared" si="3"/>
        <v>3670</v>
      </c>
      <c r="S6" s="34">
        <f t="shared" si="3"/>
        <v>24597</v>
      </c>
      <c r="T6" s="34">
        <f t="shared" si="3"/>
        <v>74.95</v>
      </c>
      <c r="U6" s="34">
        <f t="shared" si="3"/>
        <v>328.18</v>
      </c>
      <c r="V6" s="34">
        <f t="shared" si="3"/>
        <v>7525</v>
      </c>
      <c r="W6" s="34">
        <f t="shared" si="3"/>
        <v>6.73</v>
      </c>
      <c r="X6" s="34">
        <f t="shared" si="3"/>
        <v>1118.1300000000001</v>
      </c>
      <c r="Y6" s="35" t="str">
        <f>IF(Y7="",NA(),Y7)</f>
        <v>-</v>
      </c>
      <c r="Z6" s="35" t="str">
        <f t="shared" ref="Z6:AH6" si="4">IF(Z7="",NA(),Z7)</f>
        <v>-</v>
      </c>
      <c r="AA6" s="35">
        <f t="shared" si="4"/>
        <v>102.37</v>
      </c>
      <c r="AB6" s="35">
        <f t="shared" si="4"/>
        <v>100.48</v>
      </c>
      <c r="AC6" s="35">
        <f t="shared" si="4"/>
        <v>100.39</v>
      </c>
      <c r="AD6" s="35" t="str">
        <f t="shared" si="4"/>
        <v>-</v>
      </c>
      <c r="AE6" s="35" t="str">
        <f t="shared" si="4"/>
        <v>-</v>
      </c>
      <c r="AF6" s="35">
        <f t="shared" si="4"/>
        <v>99.66</v>
      </c>
      <c r="AG6" s="35">
        <f t="shared" si="4"/>
        <v>100.95</v>
      </c>
      <c r="AH6" s="35">
        <f t="shared" si="4"/>
        <v>101.77</v>
      </c>
      <c r="AI6" s="34" t="str">
        <f>IF(AI7="","",IF(AI7="-","【-】","【"&amp;SUBSTITUTE(TEXT(AI7,"#,##0.00"),"-","△")&amp;"】"))</f>
        <v>【101.60】</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225.39</v>
      </c>
      <c r="AR6" s="35">
        <f t="shared" si="5"/>
        <v>224.04</v>
      </c>
      <c r="AS6" s="35">
        <f t="shared" si="5"/>
        <v>227.4</v>
      </c>
      <c r="AT6" s="34" t="str">
        <f>IF(AT7="","",IF(AT7="-","【-】","【"&amp;SUBSTITUTE(TEXT(AT7,"#,##0.00"),"-","△")&amp;"】"))</f>
        <v>【195.44】</v>
      </c>
      <c r="AU6" s="35" t="str">
        <f>IF(AU7="",NA(),AU7)</f>
        <v>-</v>
      </c>
      <c r="AV6" s="35" t="str">
        <f t="shared" ref="AV6:BD6" si="6">IF(AV7="",NA(),AV7)</f>
        <v>-</v>
      </c>
      <c r="AW6" s="35">
        <f t="shared" si="6"/>
        <v>45.11</v>
      </c>
      <c r="AX6" s="35">
        <f t="shared" si="6"/>
        <v>38.159999999999997</v>
      </c>
      <c r="AY6" s="35">
        <f t="shared" si="6"/>
        <v>44.91</v>
      </c>
      <c r="AZ6" s="35" t="str">
        <f t="shared" si="6"/>
        <v>-</v>
      </c>
      <c r="BA6" s="35" t="str">
        <f t="shared" si="6"/>
        <v>-</v>
      </c>
      <c r="BB6" s="35">
        <f t="shared" si="6"/>
        <v>31.84</v>
      </c>
      <c r="BC6" s="35">
        <f t="shared" si="6"/>
        <v>29.91</v>
      </c>
      <c r="BD6" s="35">
        <f t="shared" si="6"/>
        <v>29.54</v>
      </c>
      <c r="BE6" s="34" t="str">
        <f>IF(BE7="","",IF(BE7="-","【-】","【"&amp;SUBSTITUTE(TEXT(BE7,"#,##0.00"),"-","△")&amp;"】"))</f>
        <v>【34.27】</v>
      </c>
      <c r="BF6" s="35" t="str">
        <f>IF(BF7="",NA(),BF7)</f>
        <v>-</v>
      </c>
      <c r="BG6" s="35" t="str">
        <f t="shared" ref="BG6:BO6" si="7">IF(BG7="",NA(),BG7)</f>
        <v>-</v>
      </c>
      <c r="BH6" s="35">
        <f t="shared" si="7"/>
        <v>2579.04</v>
      </c>
      <c r="BI6" s="35">
        <f t="shared" si="7"/>
        <v>2430.46</v>
      </c>
      <c r="BJ6" s="35">
        <f t="shared" si="7"/>
        <v>2546.27</v>
      </c>
      <c r="BK6" s="35" t="str">
        <f t="shared" si="7"/>
        <v>-</v>
      </c>
      <c r="BL6" s="35" t="str">
        <f t="shared" si="7"/>
        <v>-</v>
      </c>
      <c r="BM6" s="35">
        <f t="shared" si="7"/>
        <v>974.93</v>
      </c>
      <c r="BN6" s="35">
        <f t="shared" si="7"/>
        <v>855.8</v>
      </c>
      <c r="BO6" s="35">
        <f t="shared" si="7"/>
        <v>789.46</v>
      </c>
      <c r="BP6" s="34" t="str">
        <f>IF(BP7="","",IF(BP7="-","【-】","【"&amp;SUBSTITUTE(TEXT(BP7,"#,##0.00"),"-","△")&amp;"】"))</f>
        <v>【747.76】</v>
      </c>
      <c r="BQ6" s="35" t="str">
        <f>IF(BQ7="",NA(),BQ7)</f>
        <v>-</v>
      </c>
      <c r="BR6" s="35" t="str">
        <f t="shared" ref="BR6:BZ6" si="8">IF(BR7="",NA(),BR7)</f>
        <v>-</v>
      </c>
      <c r="BS6" s="35">
        <f t="shared" si="8"/>
        <v>58.13</v>
      </c>
      <c r="BT6" s="35">
        <f t="shared" si="8"/>
        <v>63.53</v>
      </c>
      <c r="BU6" s="35">
        <f t="shared" si="8"/>
        <v>52.37</v>
      </c>
      <c r="BV6" s="35" t="str">
        <f t="shared" si="8"/>
        <v>-</v>
      </c>
      <c r="BW6" s="35" t="str">
        <f t="shared" si="8"/>
        <v>-</v>
      </c>
      <c r="BX6" s="35">
        <f t="shared" si="8"/>
        <v>55.32</v>
      </c>
      <c r="BY6" s="35">
        <f t="shared" si="8"/>
        <v>59.8</v>
      </c>
      <c r="BZ6" s="35">
        <f t="shared" si="8"/>
        <v>57.77</v>
      </c>
      <c r="CA6" s="34" t="str">
        <f>IF(CA7="","",IF(CA7="-","【-】","【"&amp;SUBSTITUTE(TEXT(CA7,"#,##0.00"),"-","△")&amp;"】"))</f>
        <v>【59.51】</v>
      </c>
      <c r="CB6" s="35" t="str">
        <f>IF(CB7="",NA(),CB7)</f>
        <v>-</v>
      </c>
      <c r="CC6" s="35" t="str">
        <f t="shared" ref="CC6:CK6" si="9">IF(CC7="",NA(),CC7)</f>
        <v>-</v>
      </c>
      <c r="CD6" s="35">
        <f t="shared" si="9"/>
        <v>334.17</v>
      </c>
      <c r="CE6" s="35">
        <f t="shared" si="9"/>
        <v>307.36</v>
      </c>
      <c r="CF6" s="35">
        <f t="shared" si="9"/>
        <v>371.84</v>
      </c>
      <c r="CG6" s="35" t="str">
        <f t="shared" si="9"/>
        <v>-</v>
      </c>
      <c r="CH6" s="35" t="str">
        <f t="shared" si="9"/>
        <v>-</v>
      </c>
      <c r="CI6" s="35">
        <f t="shared" si="9"/>
        <v>283.17</v>
      </c>
      <c r="CJ6" s="35">
        <f t="shared" si="9"/>
        <v>263.76</v>
      </c>
      <c r="CK6" s="35">
        <f t="shared" si="9"/>
        <v>274.35000000000002</v>
      </c>
      <c r="CL6" s="34" t="str">
        <f>IF(CL7="","",IF(CL7="-","【-】","【"&amp;SUBSTITUTE(TEXT(CL7,"#,##0.00"),"-","△")&amp;"】"))</f>
        <v>【261.46】</v>
      </c>
      <c r="CM6" s="35" t="str">
        <f>IF(CM7="",NA(),CM7)</f>
        <v>-</v>
      </c>
      <c r="CN6" s="35" t="str">
        <f t="shared" ref="CN6:CV6" si="10">IF(CN7="",NA(),CN7)</f>
        <v>-</v>
      </c>
      <c r="CO6" s="35">
        <f t="shared" si="10"/>
        <v>38.51</v>
      </c>
      <c r="CP6" s="35">
        <f t="shared" si="10"/>
        <v>39.25</v>
      </c>
      <c r="CQ6" s="35">
        <f t="shared" si="10"/>
        <v>39.75</v>
      </c>
      <c r="CR6" s="35" t="str">
        <f t="shared" si="10"/>
        <v>-</v>
      </c>
      <c r="CS6" s="35" t="str">
        <f t="shared" si="10"/>
        <v>-</v>
      </c>
      <c r="CT6" s="35">
        <f t="shared" si="10"/>
        <v>60.65</v>
      </c>
      <c r="CU6" s="35">
        <f t="shared" si="10"/>
        <v>51.75</v>
      </c>
      <c r="CV6" s="35">
        <f t="shared" si="10"/>
        <v>50.68</v>
      </c>
      <c r="CW6" s="34" t="str">
        <f>IF(CW7="","",IF(CW7="-","【-】","【"&amp;SUBSTITUTE(TEXT(CW7,"#,##0.00"),"-","△")&amp;"】"))</f>
        <v>【52.23】</v>
      </c>
      <c r="CX6" s="35" t="str">
        <f>IF(CX7="",NA(),CX7)</f>
        <v>-</v>
      </c>
      <c r="CY6" s="35" t="str">
        <f t="shared" ref="CY6:DG6" si="11">IF(CY7="",NA(),CY7)</f>
        <v>-</v>
      </c>
      <c r="CZ6" s="35">
        <f t="shared" si="11"/>
        <v>76.03</v>
      </c>
      <c r="DA6" s="35">
        <f t="shared" si="11"/>
        <v>76.13</v>
      </c>
      <c r="DB6" s="35">
        <f t="shared" si="11"/>
        <v>77.59</v>
      </c>
      <c r="DC6" s="35" t="str">
        <f t="shared" si="11"/>
        <v>-</v>
      </c>
      <c r="DD6" s="35" t="str">
        <f t="shared" si="11"/>
        <v>-</v>
      </c>
      <c r="DE6" s="35">
        <f t="shared" si="11"/>
        <v>84.58</v>
      </c>
      <c r="DF6" s="35">
        <f t="shared" si="11"/>
        <v>84.84</v>
      </c>
      <c r="DG6" s="35">
        <f t="shared" si="11"/>
        <v>84.86</v>
      </c>
      <c r="DH6" s="34" t="str">
        <f>IF(DH7="","",IF(DH7="-","【-】","【"&amp;SUBSTITUTE(TEXT(DH7,"#,##0.00"),"-","△")&amp;"】"))</f>
        <v>【85.82】</v>
      </c>
      <c r="DI6" s="35" t="str">
        <f>IF(DI7="",NA(),DI7)</f>
        <v>-</v>
      </c>
      <c r="DJ6" s="35" t="str">
        <f t="shared" ref="DJ6:DR6" si="12">IF(DJ7="",NA(),DJ7)</f>
        <v>-</v>
      </c>
      <c r="DK6" s="35">
        <f t="shared" si="12"/>
        <v>42.4</v>
      </c>
      <c r="DL6" s="35">
        <f t="shared" si="12"/>
        <v>44.35</v>
      </c>
      <c r="DM6" s="35">
        <f t="shared" si="12"/>
        <v>46.04</v>
      </c>
      <c r="DN6" s="35" t="str">
        <f t="shared" si="12"/>
        <v>-</v>
      </c>
      <c r="DO6" s="35" t="str">
        <f t="shared" si="12"/>
        <v>-</v>
      </c>
      <c r="DP6" s="35">
        <f t="shared" si="12"/>
        <v>22.9</v>
      </c>
      <c r="DQ6" s="35">
        <f t="shared" si="12"/>
        <v>24.87</v>
      </c>
      <c r="DR6" s="35">
        <f t="shared" si="12"/>
        <v>24.13</v>
      </c>
      <c r="DS6" s="34" t="str">
        <f>IF(DS7="","",IF(DS7="-","【-】","【"&amp;SUBSTITUTE(TEXT(DS7,"#,##0.00"),"-","△")&amp;"】"))</f>
        <v>【24.12】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45055</v>
      </c>
      <c r="D7" s="37">
        <v>46</v>
      </c>
      <c r="E7" s="37">
        <v>17</v>
      </c>
      <c r="F7" s="37">
        <v>5</v>
      </c>
      <c r="G7" s="37">
        <v>0</v>
      </c>
      <c r="H7" s="37" t="s">
        <v>95</v>
      </c>
      <c r="I7" s="37" t="s">
        <v>96</v>
      </c>
      <c r="J7" s="37" t="s">
        <v>97</v>
      </c>
      <c r="K7" s="37" t="s">
        <v>98</v>
      </c>
      <c r="L7" s="37" t="s">
        <v>99</v>
      </c>
      <c r="M7" s="37" t="s">
        <v>100</v>
      </c>
      <c r="N7" s="38" t="s">
        <v>101</v>
      </c>
      <c r="O7" s="38">
        <v>69.209999999999994</v>
      </c>
      <c r="P7" s="38">
        <v>30.63</v>
      </c>
      <c r="Q7" s="38">
        <v>94.66</v>
      </c>
      <c r="R7" s="38">
        <v>3670</v>
      </c>
      <c r="S7" s="38">
        <v>24597</v>
      </c>
      <c r="T7" s="38">
        <v>74.95</v>
      </c>
      <c r="U7" s="38">
        <v>328.18</v>
      </c>
      <c r="V7" s="38">
        <v>7525</v>
      </c>
      <c r="W7" s="38">
        <v>6.73</v>
      </c>
      <c r="X7" s="38">
        <v>1118.1300000000001</v>
      </c>
      <c r="Y7" s="38" t="s">
        <v>101</v>
      </c>
      <c r="Z7" s="38" t="s">
        <v>101</v>
      </c>
      <c r="AA7" s="38">
        <v>102.37</v>
      </c>
      <c r="AB7" s="38">
        <v>100.48</v>
      </c>
      <c r="AC7" s="38">
        <v>100.39</v>
      </c>
      <c r="AD7" s="38" t="s">
        <v>101</v>
      </c>
      <c r="AE7" s="38" t="s">
        <v>101</v>
      </c>
      <c r="AF7" s="38">
        <v>99.66</v>
      </c>
      <c r="AG7" s="38">
        <v>100.95</v>
      </c>
      <c r="AH7" s="38">
        <v>101.77</v>
      </c>
      <c r="AI7" s="38">
        <v>101.6</v>
      </c>
      <c r="AJ7" s="38" t="s">
        <v>101</v>
      </c>
      <c r="AK7" s="38" t="s">
        <v>101</v>
      </c>
      <c r="AL7" s="38">
        <v>0</v>
      </c>
      <c r="AM7" s="38">
        <v>0</v>
      </c>
      <c r="AN7" s="38">
        <v>0</v>
      </c>
      <c r="AO7" s="38" t="s">
        <v>101</v>
      </c>
      <c r="AP7" s="38" t="s">
        <v>101</v>
      </c>
      <c r="AQ7" s="38">
        <v>225.39</v>
      </c>
      <c r="AR7" s="38">
        <v>224.04</v>
      </c>
      <c r="AS7" s="38">
        <v>227.4</v>
      </c>
      <c r="AT7" s="38">
        <v>195.44</v>
      </c>
      <c r="AU7" s="38" t="s">
        <v>101</v>
      </c>
      <c r="AV7" s="38" t="s">
        <v>101</v>
      </c>
      <c r="AW7" s="38">
        <v>45.11</v>
      </c>
      <c r="AX7" s="38">
        <v>38.159999999999997</v>
      </c>
      <c r="AY7" s="38">
        <v>44.91</v>
      </c>
      <c r="AZ7" s="38" t="s">
        <v>101</v>
      </c>
      <c r="BA7" s="38" t="s">
        <v>101</v>
      </c>
      <c r="BB7" s="38">
        <v>31.84</v>
      </c>
      <c r="BC7" s="38">
        <v>29.91</v>
      </c>
      <c r="BD7" s="38">
        <v>29.54</v>
      </c>
      <c r="BE7" s="38">
        <v>34.270000000000003</v>
      </c>
      <c r="BF7" s="38" t="s">
        <v>101</v>
      </c>
      <c r="BG7" s="38" t="s">
        <v>101</v>
      </c>
      <c r="BH7" s="38">
        <v>2579.04</v>
      </c>
      <c r="BI7" s="38">
        <v>2430.46</v>
      </c>
      <c r="BJ7" s="38">
        <v>2546.27</v>
      </c>
      <c r="BK7" s="38" t="s">
        <v>101</v>
      </c>
      <c r="BL7" s="38" t="s">
        <v>101</v>
      </c>
      <c r="BM7" s="38">
        <v>974.93</v>
      </c>
      <c r="BN7" s="38">
        <v>855.8</v>
      </c>
      <c r="BO7" s="38">
        <v>789.46</v>
      </c>
      <c r="BP7" s="38">
        <v>747.76</v>
      </c>
      <c r="BQ7" s="38" t="s">
        <v>101</v>
      </c>
      <c r="BR7" s="38" t="s">
        <v>101</v>
      </c>
      <c r="BS7" s="38">
        <v>58.13</v>
      </c>
      <c r="BT7" s="38">
        <v>63.53</v>
      </c>
      <c r="BU7" s="38">
        <v>52.37</v>
      </c>
      <c r="BV7" s="38" t="s">
        <v>101</v>
      </c>
      <c r="BW7" s="38" t="s">
        <v>101</v>
      </c>
      <c r="BX7" s="38">
        <v>55.32</v>
      </c>
      <c r="BY7" s="38">
        <v>59.8</v>
      </c>
      <c r="BZ7" s="38">
        <v>57.77</v>
      </c>
      <c r="CA7" s="38">
        <v>59.51</v>
      </c>
      <c r="CB7" s="38" t="s">
        <v>101</v>
      </c>
      <c r="CC7" s="38" t="s">
        <v>101</v>
      </c>
      <c r="CD7" s="38">
        <v>334.17</v>
      </c>
      <c r="CE7" s="38">
        <v>307.36</v>
      </c>
      <c r="CF7" s="38">
        <v>371.84</v>
      </c>
      <c r="CG7" s="38" t="s">
        <v>101</v>
      </c>
      <c r="CH7" s="38" t="s">
        <v>101</v>
      </c>
      <c r="CI7" s="38">
        <v>283.17</v>
      </c>
      <c r="CJ7" s="38">
        <v>263.76</v>
      </c>
      <c r="CK7" s="38">
        <v>274.35000000000002</v>
      </c>
      <c r="CL7" s="38">
        <v>261.45999999999998</v>
      </c>
      <c r="CM7" s="38" t="s">
        <v>101</v>
      </c>
      <c r="CN7" s="38" t="s">
        <v>101</v>
      </c>
      <c r="CO7" s="38">
        <v>38.51</v>
      </c>
      <c r="CP7" s="38">
        <v>39.25</v>
      </c>
      <c r="CQ7" s="38">
        <v>39.75</v>
      </c>
      <c r="CR7" s="38" t="s">
        <v>101</v>
      </c>
      <c r="CS7" s="38" t="s">
        <v>101</v>
      </c>
      <c r="CT7" s="38">
        <v>60.65</v>
      </c>
      <c r="CU7" s="38">
        <v>51.75</v>
      </c>
      <c r="CV7" s="38">
        <v>50.68</v>
      </c>
      <c r="CW7" s="38">
        <v>52.23</v>
      </c>
      <c r="CX7" s="38" t="s">
        <v>101</v>
      </c>
      <c r="CY7" s="38" t="s">
        <v>101</v>
      </c>
      <c r="CZ7" s="38">
        <v>76.03</v>
      </c>
      <c r="DA7" s="38">
        <v>76.13</v>
      </c>
      <c r="DB7" s="38">
        <v>77.59</v>
      </c>
      <c r="DC7" s="38" t="s">
        <v>101</v>
      </c>
      <c r="DD7" s="38" t="s">
        <v>101</v>
      </c>
      <c r="DE7" s="38">
        <v>84.58</v>
      </c>
      <c r="DF7" s="38">
        <v>84.84</v>
      </c>
      <c r="DG7" s="38">
        <v>84.86</v>
      </c>
      <c r="DH7" s="38">
        <v>85.82</v>
      </c>
      <c r="DI7" s="38" t="s">
        <v>101</v>
      </c>
      <c r="DJ7" s="38" t="s">
        <v>101</v>
      </c>
      <c r="DK7" s="38">
        <v>42.4</v>
      </c>
      <c r="DL7" s="38">
        <v>44.35</v>
      </c>
      <c r="DM7" s="38">
        <v>46.04</v>
      </c>
      <c r="DN7" s="38" t="s">
        <v>101</v>
      </c>
      <c r="DO7" s="38" t="s">
        <v>101</v>
      </c>
      <c r="DP7" s="38">
        <v>22.9</v>
      </c>
      <c r="DQ7" s="38">
        <v>24.87</v>
      </c>
      <c r="DR7" s="38">
        <v>24.13</v>
      </c>
      <c r="DS7" s="38">
        <v>24.12</v>
      </c>
      <c r="DT7" s="38" t="s">
        <v>101</v>
      </c>
      <c r="DU7" s="38" t="s">
        <v>101</v>
      </c>
      <c r="DV7" s="38">
        <v>0</v>
      </c>
      <c r="DW7" s="38">
        <v>0</v>
      </c>
      <c r="DX7" s="38">
        <v>0</v>
      </c>
      <c r="DY7" s="38" t="s">
        <v>101</v>
      </c>
      <c r="DZ7" s="38" t="s">
        <v>101</v>
      </c>
      <c r="EA7" s="38">
        <v>0</v>
      </c>
      <c r="EB7" s="38">
        <v>0</v>
      </c>
      <c r="EC7" s="38">
        <v>0</v>
      </c>
      <c r="ED7" s="38">
        <v>0</v>
      </c>
      <c r="EE7" s="38" t="s">
        <v>101</v>
      </c>
      <c r="EF7" s="38" t="s">
        <v>101</v>
      </c>
      <c r="EG7" s="38">
        <v>0</v>
      </c>
      <c r="EH7" s="38">
        <v>0</v>
      </c>
      <c r="EI7" s="38">
        <v>0</v>
      </c>
      <c r="EJ7" s="38" t="s">
        <v>101</v>
      </c>
      <c r="EK7" s="38" t="s">
        <v>101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千田 将太郎</cp:lastModifiedBy>
  <dcterms:created xsi:type="dcterms:W3CDTF">2019-12-05T04:52:48Z</dcterms:created>
  <dcterms:modified xsi:type="dcterms:W3CDTF">2020-01-31T12:05:21Z</dcterms:modified>
  <cp:category/>
</cp:coreProperties>
</file>