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rjMkVJyDEifLD8AnWn4a9bZ3OGBKK/H3MmpxTBRERRVk2uSxgKp3GJZV73sXieZ9ACwqWbJ7Nja/3Mla8sRYQ==" workbookSaltValue="1PHuPfXwg968/ImsDoGj8w==" workbookSpinCount="100000" lockStructure="1"/>
  <bookViews>
    <workbookView xWindow="0" yWindow="0" windowWidth="20490" windowHeight="753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E85" i="4"/>
  <c r="BB10" i="4"/>
  <c r="AT10" i="4"/>
  <c r="P10" i="4"/>
  <c r="I10" i="4"/>
  <c r="AT8" i="4"/>
  <c r="AL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<sst xmlns="http://schemas.openxmlformats.org/spreadsheetml/2006/main" count="223" uniqueCount="111">
  <si>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</si>
  <si>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</si>
  <si>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</si>
  <si>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</si>
  <si>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</si>
  <si>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</si>
  <si>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</si>
  <si>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</si>
  <si>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</si>
  <si>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</si>
  <si>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</si>
  <si>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</si>
  <si>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</si>
  <si>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</si>
  <si>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</si>
  <si>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</si>
  <si>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</si>
  <si>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</si>
  <si>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</si>
  <si>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</si>
  <si>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</si>
  <si>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</si>
  <si>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</si>
  <si>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</si>
  <si>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</si>
  <si>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</si>
  <si>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</si>
  <si>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</si>
  <si>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</si>
  <si>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</si>
  <si>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</si>
  <si>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</si>
  <si>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</si>
  <si>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</si>
  <si>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</si>
  <si>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</si>
  <si>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</si>
  <si>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</si>
  <si>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</si>
  <si>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</si>
  <si>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</si>
  <si>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</si>
  <si>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</si>
  <si>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</si>
  <si>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</si>
  <si>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</si>
  <si>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</si>
  <si>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</si>
  <si>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</si>
  <si>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</si>
  <si>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</si>
  <si>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</si>
  <si>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</si>
  <si>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</si>
  <si>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</si>
  <si>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</si>
  <si>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</si>
  <si>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</si>
  <si>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</si>
  <si>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</si>
  <si>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</si>
  <si>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</si>
  <si>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</si>
  <si>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</si>
  <si>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</si>
  <si>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</si>
  <si>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</si>
  <si>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</si>
  <si>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</si>
  <si>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</si>
  <si>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</si>
  <si>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</si>
  <si>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</si>
  <si>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</si>
  <si>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</si>
  <si>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</si>
  <si>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</si>
  <si>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</si>
  <si>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</si>
  <si>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</si>
  <si>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</si>
  <si>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</si>
  <si>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</si>
  <si>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</si>
  <si>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</si>
  <si>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</si>
  <si>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</si>
  <si>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</si>
  <si>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</si>
  <si>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</si>
  <si>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</si>
  <si>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</si>
  <si>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</si>
  <si>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</si>
  <si>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</si>
  <si>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</si>
  <si>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</si>
  <si>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</si>
  <si>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</si>
  <si>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</si>
  <si>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</si>
  <si>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</si>
  <si>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</si>
  <si>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</si>
  <si>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</si>
  <si>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</si>
  <si>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</si>
  <si>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</si>
  <si>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有形固定資産減価償却率については、平均値より低いが増加傾向にあることから、今後の経営状況を的確に見込み、適正な施設更新が求められる。
　管渠改善率は震災による復旧・復興により、一時的に数値が上昇したものの、現在では復旧・復興が落ち着いたことから発生していない。</t>
    <rPh sb="1" eb="3">
      <t>ユウケイ</t>
    </rPh>
    <rPh sb="3" eb="5">
      <t>コテイ</t>
    </rPh>
    <rPh sb="5" eb="7">
      <t>シサン</t>
    </rPh>
    <rPh sb="7" eb="9">
      <t>ゲンカ</t>
    </rPh>
    <rPh sb="9" eb="11">
      <t>ショウキャク</t>
    </rPh>
    <rPh sb="11" eb="12">
      <t>リツ</t>
    </rPh>
    <rPh sb="18" eb="21">
      <t>ヘイキンチ</t>
    </rPh>
    <rPh sb="23" eb="24">
      <t>ヒク</t>
    </rPh>
    <rPh sb="26" eb="28">
      <t>ゾウカ</t>
    </rPh>
    <rPh sb="28" eb="30">
      <t>ケイコウ</t>
    </rPh>
    <rPh sb="38" eb="40">
      <t>コンゴ</t>
    </rPh>
    <rPh sb="41" eb="43">
      <t>ケイエイ</t>
    </rPh>
    <rPh sb="43" eb="45">
      <t>ジョウキョウ</t>
    </rPh>
    <rPh sb="46" eb="48">
      <t>テキカク</t>
    </rPh>
    <rPh sb="49" eb="51">
      <t>ミコミ</t>
    </rPh>
    <rPh sb="53" eb="55">
      <t>テキセイ</t>
    </rPh>
    <rPh sb="56" eb="58">
      <t>シセツ</t>
    </rPh>
    <rPh sb="58" eb="60">
      <t>コウシン</t>
    </rPh>
    <rPh sb="61" eb="62">
      <t>モト</t>
    </rPh>
    <rPh sb="69" eb="71">
      <t>カンキョ</t>
    </rPh>
    <rPh sb="71" eb="73">
      <t>カイゼン</t>
    </rPh>
    <rPh sb="73" eb="74">
      <t>リツ</t>
    </rPh>
    <rPh sb="80" eb="82">
      <t>フッキュウ</t>
    </rPh>
    <rPh sb="83" eb="85">
      <t>フッコウ</t>
    </rPh>
    <rPh sb="89" eb="92">
      <t>イチジテキ</t>
    </rPh>
    <rPh sb="93" eb="95">
      <t>スウチ</t>
    </rPh>
    <rPh sb="96" eb="98">
      <t>ジョウショウ</t>
    </rPh>
    <rPh sb="104" eb="106">
      <t>ゲンザイ</t>
    </rPh>
    <rPh sb="108" eb="110">
      <t>フッキュウ</t>
    </rPh>
    <rPh sb="111" eb="113">
      <t>フッコウ</t>
    </rPh>
    <rPh sb="114" eb="115">
      <t>オ</t>
    </rPh>
    <rPh sb="116" eb="117">
      <t>ツ</t>
    </rPh>
    <rPh sb="123" eb="125">
      <t>ハッセイ</t>
    </rPh>
    <phoneticPr fontId="4"/>
  </si>
  <si>
    <t>　欠損金は年々減少傾向であるが、解消まで長期的になるであると見込まれる。
　また、人口減少に伴い使用料等収入が見込めず、経費回収率の減少が示すとおり使用料で回収すべき経費が使用料以外の収入で賄われている現状から、更なるコスト削減等を行うとともに、効率的で安定した経営の確保に努めていきたい。</t>
    <rPh sb="1" eb="4">
      <t>ケッソンキン</t>
    </rPh>
    <rPh sb="5" eb="7">
      <t>ネンネン</t>
    </rPh>
    <rPh sb="7" eb="9">
      <t>ゲンショウ</t>
    </rPh>
    <rPh sb="9" eb="11">
      <t>ケイコウ</t>
    </rPh>
    <rPh sb="16" eb="18">
      <t>カイショウ</t>
    </rPh>
    <rPh sb="20" eb="23">
      <t>チョウキテキ</t>
    </rPh>
    <rPh sb="30" eb="32">
      <t>ミコ</t>
    </rPh>
    <rPh sb="41" eb="43">
      <t>ジンコウ</t>
    </rPh>
    <rPh sb="43" eb="45">
      <t>ゲンショウ</t>
    </rPh>
    <rPh sb="46" eb="47">
      <t>トモナ</t>
    </rPh>
    <rPh sb="48" eb="51">
      <t>シヨウリョウ</t>
    </rPh>
    <rPh sb="51" eb="52">
      <t>トウ</t>
    </rPh>
    <rPh sb="52" eb="54">
      <t>シュウニュウ</t>
    </rPh>
    <rPh sb="55" eb="57">
      <t>ミコ</t>
    </rPh>
    <rPh sb="60" eb="62">
      <t>ケイヒ</t>
    </rPh>
    <rPh sb="62" eb="64">
      <t>カイシュウ</t>
    </rPh>
    <rPh sb="64" eb="65">
      <t>リツ</t>
    </rPh>
    <rPh sb="66" eb="68">
      <t>ゲンショウ</t>
    </rPh>
    <rPh sb="69" eb="70">
      <t>シメ</t>
    </rPh>
    <rPh sb="74" eb="77">
      <t>シヨウリョウ</t>
    </rPh>
    <rPh sb="78" eb="80">
      <t>カイシュウ</t>
    </rPh>
    <rPh sb="83" eb="85">
      <t>ケイヒ</t>
    </rPh>
    <rPh sb="86" eb="89">
      <t>シヨウリョウ</t>
    </rPh>
    <rPh sb="89" eb="91">
      <t>イガイ</t>
    </rPh>
    <rPh sb="92" eb="94">
      <t>シュウニュウ</t>
    </rPh>
    <rPh sb="95" eb="96">
      <t>マカナ</t>
    </rPh>
    <rPh sb="101" eb="103">
      <t>ゲンジョウ</t>
    </rPh>
    <rPh sb="106" eb="107">
      <t>サラ</t>
    </rPh>
    <rPh sb="112" eb="114">
      <t>サクゲン</t>
    </rPh>
    <rPh sb="114" eb="115">
      <t>トウ</t>
    </rPh>
    <rPh sb="116" eb="117">
      <t>オコナ</t>
    </rPh>
    <rPh sb="123" eb="126">
      <t>コウリツテキ</t>
    </rPh>
    <rPh sb="127" eb="129">
      <t>アンテイ</t>
    </rPh>
    <rPh sb="131" eb="133">
      <t>ケイエイ</t>
    </rPh>
    <rPh sb="134" eb="136">
      <t>カクホ</t>
    </rPh>
    <rPh sb="137" eb="138">
      <t>ツト</t>
    </rPh>
    <phoneticPr fontId="4"/>
  </si>
  <si>
    <t xml:space="preserve">　経常収支比率と経費回収率は、昨年比に対し資産減耗費の計上により共に減少となった。本事業は、使用料で回収すべき経費が使用料以外の繰入金等の収入により賄われていることから、適正な使用料収入の確保及び汚水処理費の削減を行う必要があると考える。
　累積欠損金比率については、純利益の計上により減少したものの、平均値と比較すると多額のものとなってる。今後、純利益は毎年続き、欠損金は減少していくと見込まれる。
　流動比率は増加傾向だが１００％に満たず、料金等収益よりも事業費用が大きいことが要因となっている。
　企業債残高対事業規模比率においては、平均値と概ね同等の数字になっているが、今後管渠や施設等の更新時期を迎えることから、更新計画を見定め、適正な企業債の借入を行うことが重要である。
　施設利用率は平均値よりも高い傾向であるが、将来の人口の減少などを踏まえ、収益性の向上を目的に、適切な施設規模を維持する必要がある。
</t>
    <rPh sb="15" eb="17">
      <t>サクネン</t>
    </rPh>
    <rPh sb="17" eb="18">
      <t>ヒ</t>
    </rPh>
    <rPh sb="19" eb="20">
      <t>タイ</t>
    </rPh>
    <rPh sb="21" eb="23">
      <t>シサン</t>
    </rPh>
    <rPh sb="23" eb="25">
      <t>ゲンモウ</t>
    </rPh>
    <rPh sb="25" eb="26">
      <t>ヒ</t>
    </rPh>
    <rPh sb="27" eb="29">
      <t>ケイジョウ</t>
    </rPh>
    <rPh sb="32" eb="33">
      <t>トモ</t>
    </rPh>
    <rPh sb="34" eb="36">
      <t>ゲンショウ</t>
    </rPh>
    <rPh sb="41" eb="42">
      <t>ホン</t>
    </rPh>
    <rPh sb="42" eb="44">
      <t>ジギョウ</t>
    </rPh>
    <rPh sb="64" eb="66">
      <t>クリイレ</t>
    </rPh>
    <rPh sb="66" eb="67">
      <t>キン</t>
    </rPh>
    <rPh sb="67" eb="68">
      <t>トウ</t>
    </rPh>
    <rPh sb="107" eb="108">
      <t>オコナ</t>
    </rPh>
    <rPh sb="109" eb="111">
      <t>ヒツヨウ</t>
    </rPh>
    <rPh sb="115" eb="116">
      <t>カンガ</t>
    </rPh>
    <rPh sb="134" eb="137">
      <t>ジュンリエキ</t>
    </rPh>
    <rPh sb="138" eb="140">
      <t>ケイジョウ</t>
    </rPh>
    <rPh sb="143" eb="145">
      <t>ゲンショウ</t>
    </rPh>
    <rPh sb="151" eb="154">
      <t>ヘイキンチ</t>
    </rPh>
    <rPh sb="155" eb="157">
      <t>ヒカク</t>
    </rPh>
    <rPh sb="160" eb="162">
      <t>タガク</t>
    </rPh>
    <rPh sb="171" eb="173">
      <t>コンゴ</t>
    </rPh>
    <rPh sb="174" eb="177">
      <t>ジュンリエキ</t>
    </rPh>
    <rPh sb="178" eb="180">
      <t>マイトシ</t>
    </rPh>
    <rPh sb="194" eb="196">
      <t>ミコ</t>
    </rPh>
    <rPh sb="207" eb="209">
      <t>ゾウカ</t>
    </rPh>
    <rPh sb="209" eb="211">
      <t>ケイコウ</t>
    </rPh>
    <rPh sb="270" eb="273">
      <t>ヘイキンチ</t>
    </rPh>
    <rPh sb="274" eb="275">
      <t>オオム</t>
    </rPh>
    <rPh sb="276" eb="278">
      <t>ドウトウ</t>
    </rPh>
    <rPh sb="279" eb="281">
      <t>スウジ</t>
    </rPh>
    <rPh sb="311" eb="313">
      <t>コウシン</t>
    </rPh>
    <rPh sb="313" eb="315">
      <t>ケイカク</t>
    </rPh>
    <rPh sb="316" eb="318">
      <t>ミサダ</t>
    </rPh>
    <rPh sb="349" eb="352">
      <t>ヘイキンチ</t>
    </rPh>
    <rPh sb="364" eb="366">
      <t>ショウライ</t>
    </rPh>
    <rPh sb="375" eb="376">
      <t>フ</t>
    </rPh>
    <rPh sb="379" eb="382">
      <t>シュウエキセイ</t>
    </rPh>
    <rPh sb="383" eb="385">
      <t>コウジョウ</t>
    </rPh>
    <rPh sb="386" eb="388">
      <t>モクテキ</t>
    </rPh>
    <rPh sb="390" eb="392">
      <t>テキセツ</t>
    </rPh>
    <rPh sb="393" eb="395">
      <t>シセツ</t>
    </rPh>
    <rPh sb="395" eb="397">
      <t>キボ</t>
    </rPh>
    <rPh sb="398" eb="400">
      <t>イジ</t>
    </rPh>
    <rPh sb="402" eb="4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</si>
</sst>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4.79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82-4358-B824-1F8B0140119B}"/>
            </c:ext>
          </c:extLst>
        </c:ser>
        <c:dLbls>
          <c:showLegendKey val="0"/>
          <c:showVal val="0"/>
          <c:showCatName val="0"/>
          <c:showSerName val="0"/>
          <c:showPercent val="0"/>
          <c:showBubbleSize val="0"/>
        </c:dLbls>
        <c:gapWidth val="150"/>
        <c:axId val="148063360"/>
        <c:axId val="14806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B182-4358-B824-1F8B0140119B}"/>
            </c:ext>
          </c:extLst>
        </c:ser>
        <c:dLbls>
          <c:showLegendKey val="0"/>
          <c:showVal val="0"/>
          <c:showCatName val="0"/>
          <c:showSerName val="0"/>
          <c:showPercent val="0"/>
          <c:showBubbleSize val="0"/>
        </c:dLbls>
        <c:marker val="1"/>
        <c:smooth val="0"/>
        <c:axId val="148063360"/>
        <c:axId val="148065280"/>
      </c:lineChart>
      <c:dateAx>
        <c:axId val="148063360"/>
        <c:scaling>
          <c:orientation val="minMax"/>
        </c:scaling>
        <c:delete val="1"/>
        <c:axPos val="b"/>
        <c:numFmt formatCode="ge" sourceLinked="1"/>
        <c:majorTickMark val="none"/>
        <c:minorTickMark val="none"/>
        <c:tickLblPos val="none"/>
        <c:crossAx val="148065280"/>
        <c:crosses val="autoZero"/>
        <c:auto val="1"/>
        <c:lblOffset val="100"/>
        <c:baseTimeUnit val="years"/>
      </c:dateAx>
      <c:valAx>
        <c:axId val="1480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50.37</c:v>
                </c:pt>
                <c:pt idx="1">
                  <c:v>47.31</c:v>
                </c:pt>
                <c:pt idx="2">
                  <c:v>44.6</c:v>
                </c:pt>
                <c:pt idx="3">
                  <c:v>48.32</c:v>
                </c:pt>
                <c:pt idx="4">
                  <c:v>47.13</c:v>
                </c:pt>
              </c:numCache>
            </c:numRef>
          </c:val>
          <c:extLst xmlns:c16r2="http://schemas.microsoft.com/office/drawing/2015/06/chart">
            <c:ext xmlns:c16="http://schemas.microsoft.com/office/drawing/2014/chart" uri="{C3380CC4-5D6E-409C-BE32-E72D297353CC}">
              <c16:uniqueId val="{00000000-8883-46B9-9467-E41CBB0E48C5}"/>
            </c:ext>
          </c:extLst>
        </c:ser>
        <c:dLbls>
          <c:showLegendKey val="0"/>
          <c:showVal val="0"/>
          <c:showCatName val="0"/>
          <c:showSerName val="0"/>
          <c:showPercent val="0"/>
          <c:showBubbleSize val="0"/>
        </c:dLbls>
        <c:gapWidth val="150"/>
        <c:axId val="228815616"/>
        <c:axId val="2288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8883-46B9-9467-E41CBB0E48C5}"/>
            </c:ext>
          </c:extLst>
        </c:ser>
        <c:dLbls>
          <c:showLegendKey val="0"/>
          <c:showVal val="0"/>
          <c:showCatName val="0"/>
          <c:showSerName val="0"/>
          <c:showPercent val="0"/>
          <c:showBubbleSize val="0"/>
        </c:dLbls>
        <c:marker val="1"/>
        <c:smooth val="0"/>
        <c:axId val="228815616"/>
        <c:axId val="228817536"/>
      </c:lineChart>
      <c:dateAx>
        <c:axId val="228815616"/>
        <c:scaling>
          <c:orientation val="minMax"/>
        </c:scaling>
        <c:delete val="1"/>
        <c:axPos val="b"/>
        <c:numFmt formatCode="ge" sourceLinked="1"/>
        <c:majorTickMark val="none"/>
        <c:minorTickMark val="none"/>
        <c:tickLblPos val="none"/>
        <c:crossAx val="228817536"/>
        <c:crosses val="autoZero"/>
        <c:auto val="1"/>
        <c:lblOffset val="100"/>
        <c:baseTimeUnit val="years"/>
      </c:dateAx>
      <c:valAx>
        <c:axId val="2288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95.01</c:v>
                </c:pt>
                <c:pt idx="1">
                  <c:v>96.88</c:v>
                </c:pt>
                <c:pt idx="2">
                  <c:v>97.37</c:v>
                </c:pt>
                <c:pt idx="3">
                  <c:v>99.04</c:v>
                </c:pt>
                <c:pt idx="4">
                  <c:v>97.98</c:v>
                </c:pt>
              </c:numCache>
            </c:numRef>
          </c:val>
          <c:extLst xmlns:c16r2="http://schemas.microsoft.com/office/drawing/2015/06/chart">
            <c:ext xmlns:c16="http://schemas.microsoft.com/office/drawing/2014/chart" uri="{C3380CC4-5D6E-409C-BE32-E72D297353CC}">
              <c16:uniqueId val="{00000000-3CE9-4D75-9397-A38063AA4343}"/>
            </c:ext>
          </c:extLst>
        </c:ser>
        <c:dLbls>
          <c:showLegendKey val="0"/>
          <c:showVal val="0"/>
          <c:showCatName val="0"/>
          <c:showSerName val="0"/>
          <c:showPercent val="0"/>
          <c:showBubbleSize val="0"/>
        </c:dLbls>
        <c:gapWidth val="150"/>
        <c:axId val="228926592"/>
        <c:axId val="22892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3CE9-4D75-9397-A38063AA4343}"/>
            </c:ext>
          </c:extLst>
        </c:ser>
        <c:dLbls>
          <c:showLegendKey val="0"/>
          <c:showVal val="0"/>
          <c:showCatName val="0"/>
          <c:showSerName val="0"/>
          <c:showPercent val="0"/>
          <c:showBubbleSize val="0"/>
        </c:dLbls>
        <c:marker val="1"/>
        <c:smooth val="0"/>
        <c:axId val="228926592"/>
        <c:axId val="228928512"/>
      </c:lineChart>
      <c:dateAx>
        <c:axId val="228926592"/>
        <c:scaling>
          <c:orientation val="minMax"/>
        </c:scaling>
        <c:delete val="1"/>
        <c:axPos val="b"/>
        <c:numFmt formatCode="ge" sourceLinked="1"/>
        <c:majorTickMark val="none"/>
        <c:minorTickMark val="none"/>
        <c:tickLblPos val="none"/>
        <c:crossAx val="228928512"/>
        <c:crosses val="autoZero"/>
        <c:auto val="1"/>
        <c:lblOffset val="100"/>
        <c:baseTimeUnit val="years"/>
      </c:dateAx>
      <c:valAx>
        <c:axId val="2289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93.7</c:v>
                </c:pt>
                <c:pt idx="1">
                  <c:v>95.18</c:v>
                </c:pt>
                <c:pt idx="2">
                  <c:v>97.17</c:v>
                </c:pt>
                <c:pt idx="3">
                  <c:v>140.61000000000001</c:v>
                </c:pt>
                <c:pt idx="4">
                  <c:v>125.76</c:v>
                </c:pt>
              </c:numCache>
            </c:numRef>
          </c:val>
          <c:extLst xmlns:c16r2="http://schemas.microsoft.com/office/drawing/2015/06/chart">
            <c:ext xmlns:c16="http://schemas.microsoft.com/office/drawing/2014/chart" uri="{C3380CC4-5D6E-409C-BE32-E72D297353CC}">
              <c16:uniqueId val="{00000000-CEAE-4F1B-9D55-A5345F3F9A8D}"/>
            </c:ext>
          </c:extLst>
        </c:ser>
        <c:dLbls>
          <c:showLegendKey val="0"/>
          <c:showVal val="0"/>
          <c:showCatName val="0"/>
          <c:showSerName val="0"/>
          <c:showPercent val="0"/>
          <c:showBubbleSize val="0"/>
        </c:dLbls>
        <c:gapWidth val="150"/>
        <c:axId val="148096512"/>
        <c:axId val="14809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CEAE-4F1B-9D55-A5345F3F9A8D}"/>
            </c:ext>
          </c:extLst>
        </c:ser>
        <c:dLbls>
          <c:showLegendKey val="0"/>
          <c:showVal val="0"/>
          <c:showCatName val="0"/>
          <c:showSerName val="0"/>
          <c:showPercent val="0"/>
          <c:showBubbleSize val="0"/>
        </c:dLbls>
        <c:marker val="1"/>
        <c:smooth val="0"/>
        <c:axId val="148096512"/>
        <c:axId val="148098432"/>
      </c:lineChart>
      <c:dateAx>
        <c:axId val="148096512"/>
        <c:scaling>
          <c:orientation val="minMax"/>
        </c:scaling>
        <c:delete val="1"/>
        <c:axPos val="b"/>
        <c:numFmt formatCode="ge" sourceLinked="1"/>
        <c:majorTickMark val="none"/>
        <c:minorTickMark val="none"/>
        <c:tickLblPos val="none"/>
        <c:crossAx val="148098432"/>
        <c:crosses val="autoZero"/>
        <c:auto val="1"/>
        <c:lblOffset val="100"/>
        <c:baseTimeUnit val="years"/>
      </c:dateAx>
      <c:valAx>
        <c:axId val="1480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12.67</c:v>
                </c:pt>
                <c:pt idx="1">
                  <c:v>14.9</c:v>
                </c:pt>
                <c:pt idx="2">
                  <c:v>17.28</c:v>
                </c:pt>
                <c:pt idx="3">
                  <c:v>19.989999999999998</c:v>
                </c:pt>
                <c:pt idx="4">
                  <c:v>21.37</c:v>
                </c:pt>
              </c:numCache>
            </c:numRef>
          </c:val>
          <c:extLst xmlns:c16r2="http://schemas.microsoft.com/office/drawing/2015/06/chart">
            <c:ext xmlns:c16="http://schemas.microsoft.com/office/drawing/2014/chart" uri="{C3380CC4-5D6E-409C-BE32-E72D297353CC}">
              <c16:uniqueId val="{00000000-6F49-480D-ABAF-D92C2447AED9}"/>
            </c:ext>
          </c:extLst>
        </c:ser>
        <c:dLbls>
          <c:showLegendKey val="0"/>
          <c:showVal val="0"/>
          <c:showCatName val="0"/>
          <c:showSerName val="0"/>
          <c:showPercent val="0"/>
          <c:showBubbleSize val="0"/>
        </c:dLbls>
        <c:gapWidth val="150"/>
        <c:axId val="149124992"/>
        <c:axId val="14912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6F49-480D-ABAF-D92C2447AED9}"/>
            </c:ext>
          </c:extLst>
        </c:ser>
        <c:dLbls>
          <c:showLegendKey val="0"/>
          <c:showVal val="0"/>
          <c:showCatName val="0"/>
          <c:showSerName val="0"/>
          <c:showPercent val="0"/>
          <c:showBubbleSize val="0"/>
        </c:dLbls>
        <c:marker val="1"/>
        <c:smooth val="0"/>
        <c:axId val="149124992"/>
        <c:axId val="149127168"/>
      </c:lineChart>
      <c:dateAx>
        <c:axId val="149124992"/>
        <c:scaling>
          <c:orientation val="minMax"/>
        </c:scaling>
        <c:delete val="1"/>
        <c:axPos val="b"/>
        <c:numFmt formatCode="ge" sourceLinked="1"/>
        <c:majorTickMark val="none"/>
        <c:minorTickMark val="none"/>
        <c:tickLblPos val="none"/>
        <c:crossAx val="149127168"/>
        <c:crosses val="autoZero"/>
        <c:auto val="1"/>
        <c:lblOffset val="100"/>
        <c:baseTimeUnit val="years"/>
      </c:dateAx>
      <c:valAx>
        <c:axId val="1491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CF-4D4E-BC3B-28015B27DF1D}"/>
            </c:ext>
          </c:extLst>
        </c:ser>
        <c:dLbls>
          <c:showLegendKey val="0"/>
          <c:showVal val="0"/>
          <c:showCatName val="0"/>
          <c:showSerName val="0"/>
          <c:showPercent val="0"/>
          <c:showBubbleSize val="0"/>
        </c:dLbls>
        <c:gapWidth val="150"/>
        <c:axId val="198782976"/>
        <c:axId val="19878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10CF-4D4E-BC3B-28015B27DF1D}"/>
            </c:ext>
          </c:extLst>
        </c:ser>
        <c:dLbls>
          <c:showLegendKey val="0"/>
          <c:showVal val="0"/>
          <c:showCatName val="0"/>
          <c:showSerName val="0"/>
          <c:showPercent val="0"/>
          <c:showBubbleSize val="0"/>
        </c:dLbls>
        <c:marker val="1"/>
        <c:smooth val="0"/>
        <c:axId val="198782976"/>
        <c:axId val="198784896"/>
      </c:lineChart>
      <c:dateAx>
        <c:axId val="198782976"/>
        <c:scaling>
          <c:orientation val="minMax"/>
        </c:scaling>
        <c:delete val="1"/>
        <c:axPos val="b"/>
        <c:numFmt formatCode="ge" sourceLinked="1"/>
        <c:majorTickMark val="none"/>
        <c:minorTickMark val="none"/>
        <c:tickLblPos val="none"/>
        <c:crossAx val="198784896"/>
        <c:crosses val="autoZero"/>
        <c:auto val="1"/>
        <c:lblOffset val="100"/>
        <c:baseTimeUnit val="years"/>
      </c:dateAx>
      <c:valAx>
        <c:axId val="1987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829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336.75</c:v>
                </c:pt>
                <c:pt idx="1">
                  <c:v>568.9</c:v>
                </c:pt>
                <c:pt idx="2">
                  <c:v>563.25</c:v>
                </c:pt>
                <c:pt idx="3">
                  <c:v>311.77</c:v>
                </c:pt>
                <c:pt idx="4">
                  <c:v>275.94</c:v>
                </c:pt>
              </c:numCache>
            </c:numRef>
          </c:val>
          <c:extLst xmlns:c16r2="http://schemas.microsoft.com/office/drawing/2015/06/chart">
            <c:ext xmlns:c16="http://schemas.microsoft.com/office/drawing/2014/chart" uri="{C3380CC4-5D6E-409C-BE32-E72D297353CC}">
              <c16:uniqueId val="{00000000-1C69-45D5-ABEA-5927D6C846D5}"/>
            </c:ext>
          </c:extLst>
        </c:ser>
        <c:dLbls>
          <c:showLegendKey val="0"/>
          <c:showVal val="0"/>
          <c:showCatName val="0"/>
          <c:showSerName val="0"/>
          <c:showPercent val="0"/>
          <c:showBubbleSize val="0"/>
        </c:dLbls>
        <c:gapWidth val="150"/>
        <c:axId val="198816896"/>
        <c:axId val="19881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1C69-45D5-ABEA-5927D6C846D5}"/>
            </c:ext>
          </c:extLst>
        </c:ser>
        <c:dLbls>
          <c:showLegendKey val="0"/>
          <c:showVal val="0"/>
          <c:showCatName val="0"/>
          <c:showSerName val="0"/>
          <c:showPercent val="0"/>
          <c:showBubbleSize val="0"/>
        </c:dLbls>
        <c:marker val="1"/>
        <c:smooth val="0"/>
        <c:axId val="198816896"/>
        <c:axId val="198818816"/>
      </c:lineChart>
      <c:dateAx>
        <c:axId val="198816896"/>
        <c:scaling>
          <c:orientation val="minMax"/>
        </c:scaling>
        <c:delete val="1"/>
        <c:axPos val="b"/>
        <c:numFmt formatCode="ge" sourceLinked="1"/>
        <c:majorTickMark val="none"/>
        <c:minorTickMark val="none"/>
        <c:tickLblPos val="none"/>
        <c:crossAx val="198818816"/>
        <c:crosses val="autoZero"/>
        <c:auto val="1"/>
        <c:lblOffset val="100"/>
        <c:baseTimeUnit val="years"/>
      </c:dateAx>
      <c:valAx>
        <c:axId val="1988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73.010000000000005</c:v>
                </c:pt>
                <c:pt idx="1">
                  <c:v>72.930000000000007</c:v>
                </c:pt>
                <c:pt idx="2">
                  <c:v>58.06</c:v>
                </c:pt>
                <c:pt idx="3">
                  <c:v>77.02</c:v>
                </c:pt>
                <c:pt idx="4">
                  <c:v>88.65</c:v>
                </c:pt>
              </c:numCache>
            </c:numRef>
          </c:val>
          <c:extLst xmlns:c16r2="http://schemas.microsoft.com/office/drawing/2015/06/chart">
            <c:ext xmlns:c16="http://schemas.microsoft.com/office/drawing/2014/chart" uri="{C3380CC4-5D6E-409C-BE32-E72D297353CC}">
              <c16:uniqueId val="{00000000-3A44-406D-8F7F-893F3CF69F00}"/>
            </c:ext>
          </c:extLst>
        </c:ser>
        <c:dLbls>
          <c:showLegendKey val="0"/>
          <c:showVal val="0"/>
          <c:showCatName val="0"/>
          <c:showSerName val="0"/>
          <c:showPercent val="0"/>
          <c:showBubbleSize val="0"/>
        </c:dLbls>
        <c:gapWidth val="150"/>
        <c:axId val="228667392"/>
        <c:axId val="22866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3A44-406D-8F7F-893F3CF69F00}"/>
            </c:ext>
          </c:extLst>
        </c:ser>
        <c:dLbls>
          <c:showLegendKey val="0"/>
          <c:showVal val="0"/>
          <c:showCatName val="0"/>
          <c:showSerName val="0"/>
          <c:showPercent val="0"/>
          <c:showBubbleSize val="0"/>
        </c:dLbls>
        <c:marker val="1"/>
        <c:smooth val="0"/>
        <c:axId val="228667392"/>
        <c:axId val="228669312"/>
      </c:lineChart>
      <c:dateAx>
        <c:axId val="228667392"/>
        <c:scaling>
          <c:orientation val="minMax"/>
        </c:scaling>
        <c:delete val="1"/>
        <c:axPos val="b"/>
        <c:numFmt formatCode="ge" sourceLinked="1"/>
        <c:majorTickMark val="none"/>
        <c:minorTickMark val="none"/>
        <c:tickLblPos val="none"/>
        <c:crossAx val="228669312"/>
        <c:crosses val="autoZero"/>
        <c:auto val="1"/>
        <c:lblOffset val="100"/>
        <c:baseTimeUnit val="years"/>
      </c:dateAx>
      <c:valAx>
        <c:axId val="2286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1595.71</c:v>
                </c:pt>
                <c:pt idx="1">
                  <c:v>1356.32</c:v>
                </c:pt>
                <c:pt idx="2">
                  <c:v>1340.05</c:v>
                </c:pt>
                <c:pt idx="3">
                  <c:v>1031.02</c:v>
                </c:pt>
                <c:pt idx="4">
                  <c:v>1236.04</c:v>
                </c:pt>
              </c:numCache>
            </c:numRef>
          </c:val>
          <c:extLst xmlns:c16r2="http://schemas.microsoft.com/office/drawing/2015/06/chart">
            <c:ext xmlns:c16="http://schemas.microsoft.com/office/drawing/2014/chart" uri="{C3380CC4-5D6E-409C-BE32-E72D297353CC}">
              <c16:uniqueId val="{00000000-4376-48FE-AA6E-1EA88831444E}"/>
            </c:ext>
          </c:extLst>
        </c:ser>
        <c:dLbls>
          <c:showLegendKey val="0"/>
          <c:showVal val="0"/>
          <c:showCatName val="0"/>
          <c:showSerName val="0"/>
          <c:showPercent val="0"/>
          <c:showBubbleSize val="0"/>
        </c:dLbls>
        <c:gapWidth val="150"/>
        <c:axId val="228712832"/>
        <c:axId val="22871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4376-48FE-AA6E-1EA88831444E}"/>
            </c:ext>
          </c:extLst>
        </c:ser>
        <c:dLbls>
          <c:showLegendKey val="0"/>
          <c:showVal val="0"/>
          <c:showCatName val="0"/>
          <c:showSerName val="0"/>
          <c:showPercent val="0"/>
          <c:showBubbleSize val="0"/>
        </c:dLbls>
        <c:marker val="1"/>
        <c:smooth val="0"/>
        <c:axId val="228712832"/>
        <c:axId val="228714752"/>
      </c:lineChart>
      <c:dateAx>
        <c:axId val="228712832"/>
        <c:scaling>
          <c:orientation val="minMax"/>
        </c:scaling>
        <c:delete val="1"/>
        <c:axPos val="b"/>
        <c:numFmt formatCode="ge" sourceLinked="1"/>
        <c:majorTickMark val="none"/>
        <c:minorTickMark val="none"/>
        <c:tickLblPos val="none"/>
        <c:crossAx val="228714752"/>
        <c:crosses val="autoZero"/>
        <c:auto val="1"/>
        <c:lblOffset val="100"/>
        <c:baseTimeUnit val="years"/>
      </c:dateAx>
      <c:valAx>
        <c:axId val="2287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102.35</c:v>
                </c:pt>
                <c:pt idx="1">
                  <c:v>15.16</c:v>
                </c:pt>
                <c:pt idx="2">
                  <c:v>29.32</c:v>
                </c:pt>
                <c:pt idx="3">
                  <c:v>144.28</c:v>
                </c:pt>
                <c:pt idx="4">
                  <c:v>58.12</c:v>
                </c:pt>
              </c:numCache>
            </c:numRef>
          </c:val>
          <c:extLst xmlns:c16r2="http://schemas.microsoft.com/office/drawing/2015/06/chart">
            <c:ext xmlns:c16="http://schemas.microsoft.com/office/drawing/2014/chart" uri="{C3380CC4-5D6E-409C-BE32-E72D297353CC}">
              <c16:uniqueId val="{00000000-9F2F-4E47-B0B4-5BCDED8916BC}"/>
            </c:ext>
          </c:extLst>
        </c:ser>
        <c:dLbls>
          <c:showLegendKey val="0"/>
          <c:showVal val="0"/>
          <c:showCatName val="0"/>
          <c:showSerName val="0"/>
          <c:showPercent val="0"/>
          <c:showBubbleSize val="0"/>
        </c:dLbls>
        <c:gapWidth val="150"/>
        <c:axId val="228749696"/>
        <c:axId val="2287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9F2F-4E47-B0B4-5BCDED8916BC}"/>
            </c:ext>
          </c:extLst>
        </c:ser>
        <c:dLbls>
          <c:showLegendKey val="0"/>
          <c:showVal val="0"/>
          <c:showCatName val="0"/>
          <c:showSerName val="0"/>
          <c:showPercent val="0"/>
          <c:showBubbleSize val="0"/>
        </c:dLbls>
        <c:marker val="1"/>
        <c:smooth val="0"/>
        <c:axId val="228749696"/>
        <c:axId val="228751616"/>
      </c:lineChart>
      <c:dateAx>
        <c:axId val="228749696"/>
        <c:scaling>
          <c:orientation val="minMax"/>
        </c:scaling>
        <c:delete val="1"/>
        <c:axPos val="b"/>
        <c:numFmt formatCode="ge" sourceLinked="1"/>
        <c:majorTickMark val="none"/>
        <c:minorTickMark val="none"/>
        <c:tickLblPos val="none"/>
        <c:crossAx val="228751616"/>
        <c:crosses val="autoZero"/>
        <c:auto val="1"/>
        <c:lblOffset val="100"/>
        <c:baseTimeUnit val="years"/>
      </c:dateAx>
      <c:valAx>
        <c:axId val="2287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184.11</c:v>
                </c:pt>
                <c:pt idx="1">
                  <c:v>1239.17</c:v>
                </c:pt>
                <c:pt idx="2">
                  <c:v>638.23</c:v>
                </c:pt>
                <c:pt idx="3">
                  <c:v>129.47999999999999</c:v>
                </c:pt>
                <c:pt idx="4">
                  <c:v>322.73</c:v>
                </c:pt>
              </c:numCache>
            </c:numRef>
          </c:val>
          <c:extLst xmlns:c16r2="http://schemas.microsoft.com/office/drawing/2015/06/chart">
            <c:ext xmlns:c16="http://schemas.microsoft.com/office/drawing/2014/chart" uri="{C3380CC4-5D6E-409C-BE32-E72D297353CC}">
              <c16:uniqueId val="{00000000-FF1F-4F59-96A8-2B832263AA89}"/>
            </c:ext>
          </c:extLst>
        </c:ser>
        <c:dLbls>
          <c:showLegendKey val="0"/>
          <c:showVal val="0"/>
          <c:showCatName val="0"/>
          <c:showSerName val="0"/>
          <c:showPercent val="0"/>
          <c:showBubbleSize val="0"/>
        </c:dLbls>
        <c:gapWidth val="150"/>
        <c:axId val="228782464"/>
        <c:axId val="22878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FF1F-4F59-96A8-2B832263AA89}"/>
            </c:ext>
          </c:extLst>
        </c:ser>
        <c:dLbls>
          <c:showLegendKey val="0"/>
          <c:showVal val="0"/>
          <c:showCatName val="0"/>
          <c:showSerName val="0"/>
          <c:showPercent val="0"/>
          <c:showBubbleSize val="0"/>
        </c:dLbls>
        <c:marker val="1"/>
        <c:smooth val="0"/>
        <c:axId val="228782464"/>
        <c:axId val="228784384"/>
      </c:lineChart>
      <c:dateAx>
        <c:axId val="228782464"/>
        <c:scaling>
          <c:orientation val="minMax"/>
        </c:scaling>
        <c:delete val="1"/>
        <c:axPos val="b"/>
        <c:numFmt formatCode="ge" sourceLinked="1"/>
        <c:majorTickMark val="none"/>
        <c:minorTickMark val="none"/>
        <c:tickLblPos val="none"/>
        <c:crossAx val="228784384"/>
        <c:crosses val="autoZero"/>
        <c:auto val="1"/>
        <c:lblOffset val="100"/>
        <c:baseTimeUnit val="years"/>
      </c:dateAx>
      <c:valAx>
        <c:axId val="2287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山元町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12264</v>
      </c>
      <c r="AM8" s="50"/>
      <c r="AN8" s="50"/>
      <c r="AO8" s="50"/>
      <c r="AP8" s="50"/>
      <c r="AQ8" s="50"/>
      <c r="AR8" s="50"/>
      <c r="AS8" s="50"/>
      <c r="AT8" s="45">
        <f>データ!T6</f>
        <v>64.58</v>
      </c>
      <c r="AU8" s="45"/>
      <c r="AV8" s="45"/>
      <c r="AW8" s="45"/>
      <c r="AX8" s="45"/>
      <c r="AY8" s="45"/>
      <c r="AZ8" s="45"/>
      <c r="BA8" s="45"/>
      <c r="BB8" s="45">
        <f>データ!U6</f>
        <v>189.9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55.81</v>
      </c>
      <c r="J10" s="45"/>
      <c r="K10" s="45"/>
      <c r="L10" s="45"/>
      <c r="M10" s="45"/>
      <c r="N10" s="45"/>
      <c r="O10" s="45"/>
      <c r="P10" s="45">
        <f>データ!P6</f>
        <v>47.78</v>
      </c>
      <c r="Q10" s="45"/>
      <c r="R10" s="45"/>
      <c r="S10" s="45"/>
      <c r="T10" s="45"/>
      <c r="U10" s="45"/>
      <c r="V10" s="45"/>
      <c r="W10" s="45">
        <f>データ!Q6</f>
        <v>64.62</v>
      </c>
      <c r="X10" s="45"/>
      <c r="Y10" s="45"/>
      <c r="Z10" s="45"/>
      <c r="AA10" s="45"/>
      <c r="AB10" s="45"/>
      <c r="AC10" s="45"/>
      <c r="AD10" s="50">
        <f>データ!R6</f>
        <v>3586</v>
      </c>
      <c r="AE10" s="50"/>
      <c r="AF10" s="50"/>
      <c r="AG10" s="50"/>
      <c r="AH10" s="50"/>
      <c r="AI10" s="50"/>
      <c r="AJ10" s="50"/>
      <c r="AK10" s="2"/>
      <c r="AL10" s="50">
        <f>データ!V6</f>
        <v>5855</v>
      </c>
      <c r="AM10" s="50"/>
      <c r="AN10" s="50"/>
      <c r="AO10" s="50"/>
      <c r="AP10" s="50"/>
      <c r="AQ10" s="50"/>
      <c r="AR10" s="50"/>
      <c r="AS10" s="50"/>
      <c r="AT10" s="45">
        <f>データ!W6</f>
        <v>5.0199999999999996</v>
      </c>
      <c r="AU10" s="45"/>
      <c r="AV10" s="45"/>
      <c r="AW10" s="45"/>
      <c r="AX10" s="45"/>
      <c r="AY10" s="45"/>
      <c r="AZ10" s="45"/>
      <c r="BA10" s="45"/>
      <c r="BB10" s="45">
        <f>データ!X6</f>
        <v>1166.33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IjF3Nqfify+6xLJfas0KL4BGOG64N8TJLKojSaHumAdj68kDsJjxKeCGPamQpXeyemfPAgKbRtcSyFKEVyz/vA==" saltValue="TpiBob02lkzLqyUfHFt10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43621</v>
      </c>
      <c r="D6" s="33">
        <f t="shared" si="3"/>
        <v>46</v>
      </c>
      <c r="E6" s="33">
        <f t="shared" si="3"/>
        <v>17</v>
      </c>
      <c r="F6" s="33">
        <f t="shared" si="3"/>
        <v>4</v>
      </c>
      <c r="G6" s="33">
        <f t="shared" si="3"/>
        <v>0</v>
      </c>
      <c r="H6" s="33" t="str">
        <f t="shared" si="3"/>
        <v>宮城県　山元町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55.81</v>
      </c>
      <c r="P6" s="34">
        <f t="shared" si="3"/>
        <v>47.78</v>
      </c>
      <c r="Q6" s="34">
        <f t="shared" si="3"/>
        <v>64.62</v>
      </c>
      <c r="R6" s="34">
        <f t="shared" si="3"/>
        <v>3586</v>
      </c>
      <c r="S6" s="34">
        <f t="shared" si="3"/>
        <v>12264</v>
      </c>
      <c r="T6" s="34">
        <f t="shared" si="3"/>
        <v>64.58</v>
      </c>
      <c r="U6" s="34">
        <f t="shared" si="3"/>
        <v>189.9</v>
      </c>
      <c r="V6" s="34">
        <f t="shared" si="3"/>
        <v>5855</v>
      </c>
      <c r="W6" s="34">
        <f t="shared" si="3"/>
        <v>5.0199999999999996</v>
      </c>
      <c r="X6" s="34">
        <f t="shared" si="3"/>
        <v>1166.33</v>
      </c>
      <c r="Y6" s="35">
        <f>IF(Y7="",NA(),Y7)</f>
        <v>93.7</v>
      </c>
      <c r="Z6" s="35">
        <f t="shared" ref="Z6:AH6" si="4">IF(Z7="",NA(),Z7)</f>
        <v>95.18</v>
      </c>
      <c r="AA6" s="35">
        <f t="shared" si="4"/>
        <v>97.17</v>
      </c>
      <c r="AB6" s="35">
        <f t="shared" si="4"/>
        <v>140.61000000000001</v>
      </c>
      <c r="AC6" s="35">
        <f t="shared" si="4"/>
        <v>125.76</v>
      </c>
      <c r="AD6" s="35">
        <f t="shared" si="4"/>
        <v>101.24</v>
      </c>
      <c r="AE6" s="35">
        <f t="shared" si="4"/>
        <v>100.94</v>
      </c>
      <c r="AF6" s="35">
        <f t="shared" si="4"/>
        <v>100.85</v>
      </c>
      <c r="AG6" s="35">
        <f t="shared" si="4"/>
        <v>102.13</v>
      </c>
      <c r="AH6" s="35">
        <f t="shared" si="4"/>
        <v>101.72</v>
      </c>
      <c r="AI6" s="34" t="str">
        <f>IF(AI7="","",IF(AI7="-","【-】","【"&amp;SUBSTITUTE(TEXT(AI7,"#,##0.00"),"-","△")&amp;"】"))</f>
        <v>【101.92】</v>
      </c>
      <c r="AJ6" s="35">
        <f>IF(AJ7="",NA(),AJ7)</f>
        <v>336.75</v>
      </c>
      <c r="AK6" s="35">
        <f t="shared" ref="AK6:AS6" si="5">IF(AK7="",NA(),AK7)</f>
        <v>568.9</v>
      </c>
      <c r="AL6" s="35">
        <f t="shared" si="5"/>
        <v>563.25</v>
      </c>
      <c r="AM6" s="35">
        <f t="shared" si="5"/>
        <v>311.77</v>
      </c>
      <c r="AN6" s="35">
        <f t="shared" si="5"/>
        <v>275.94</v>
      </c>
      <c r="AO6" s="35">
        <f t="shared" si="5"/>
        <v>184.13</v>
      </c>
      <c r="AP6" s="35">
        <f t="shared" si="5"/>
        <v>101.85</v>
      </c>
      <c r="AQ6" s="35">
        <f t="shared" si="5"/>
        <v>110.77</v>
      </c>
      <c r="AR6" s="35">
        <f t="shared" si="5"/>
        <v>109.51</v>
      </c>
      <c r="AS6" s="35">
        <f t="shared" si="5"/>
        <v>112.88</v>
      </c>
      <c r="AT6" s="34" t="str">
        <f>IF(AT7="","",IF(AT7="-","【-】","【"&amp;SUBSTITUTE(TEXT(AT7,"#,##0.00"),"-","△")&amp;"】"))</f>
        <v>【88.06】</v>
      </c>
      <c r="AU6" s="35">
        <f>IF(AU7="",NA(),AU7)</f>
        <v>73.010000000000005</v>
      </c>
      <c r="AV6" s="35">
        <f t="shared" ref="AV6:BD6" si="6">IF(AV7="",NA(),AV7)</f>
        <v>72.930000000000007</v>
      </c>
      <c r="AW6" s="35">
        <f t="shared" si="6"/>
        <v>58.06</v>
      </c>
      <c r="AX6" s="35">
        <f t="shared" si="6"/>
        <v>77.02</v>
      </c>
      <c r="AY6" s="35">
        <f t="shared" si="6"/>
        <v>88.65</v>
      </c>
      <c r="AZ6" s="35">
        <f t="shared" si="6"/>
        <v>63.22</v>
      </c>
      <c r="BA6" s="35">
        <f t="shared" si="6"/>
        <v>49.07</v>
      </c>
      <c r="BB6" s="35">
        <f t="shared" si="6"/>
        <v>46.78</v>
      </c>
      <c r="BC6" s="35">
        <f t="shared" si="6"/>
        <v>47.44</v>
      </c>
      <c r="BD6" s="35">
        <f t="shared" si="6"/>
        <v>49.18</v>
      </c>
      <c r="BE6" s="34" t="str">
        <f>IF(BE7="","",IF(BE7="-","【-】","【"&amp;SUBSTITUTE(TEXT(BE7,"#,##0.00"),"-","△")&amp;"】"))</f>
        <v>【54.23】</v>
      </c>
      <c r="BF6" s="35">
        <f>IF(BF7="",NA(),BF7)</f>
        <v>1595.71</v>
      </c>
      <c r="BG6" s="35">
        <f t="shared" ref="BG6:BO6" si="7">IF(BG7="",NA(),BG7)</f>
        <v>1356.32</v>
      </c>
      <c r="BH6" s="35">
        <f t="shared" si="7"/>
        <v>1340.05</v>
      </c>
      <c r="BI6" s="35">
        <f t="shared" si="7"/>
        <v>1031.02</v>
      </c>
      <c r="BJ6" s="35">
        <f t="shared" si="7"/>
        <v>1236.04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102.35</v>
      </c>
      <c r="BR6" s="35">
        <f t="shared" ref="BR6:BZ6" si="8">IF(BR7="",NA(),BR7)</f>
        <v>15.16</v>
      </c>
      <c r="BS6" s="35">
        <f t="shared" si="8"/>
        <v>29.32</v>
      </c>
      <c r="BT6" s="35">
        <f t="shared" si="8"/>
        <v>144.28</v>
      </c>
      <c r="BU6" s="35">
        <f t="shared" si="8"/>
        <v>58.12</v>
      </c>
      <c r="BV6" s="35">
        <f t="shared" si="8"/>
        <v>66.56</v>
      </c>
      <c r="BW6" s="35">
        <f t="shared" si="8"/>
        <v>66.22</v>
      </c>
      <c r="BX6" s="35">
        <f t="shared" si="8"/>
        <v>69.87</v>
      </c>
      <c r="BY6" s="35">
        <f t="shared" si="8"/>
        <v>74.3</v>
      </c>
      <c r="BZ6" s="35">
        <f t="shared" si="8"/>
        <v>72.260000000000005</v>
      </c>
      <c r="CA6" s="34" t="str">
        <f>IF(CA7="","",IF(CA7="-","【-】","【"&amp;SUBSTITUTE(TEXT(CA7,"#,##0.00"),"-","△")&amp;"】"))</f>
        <v>【74.48】</v>
      </c>
      <c r="CB6" s="35">
        <f>IF(CB7="",NA(),CB7)</f>
        <v>184.11</v>
      </c>
      <c r="CC6" s="35">
        <f t="shared" ref="CC6:CK6" si="9">IF(CC7="",NA(),CC7)</f>
        <v>1239.17</v>
      </c>
      <c r="CD6" s="35">
        <f t="shared" si="9"/>
        <v>638.23</v>
      </c>
      <c r="CE6" s="35">
        <f t="shared" si="9"/>
        <v>129.47999999999999</v>
      </c>
      <c r="CF6" s="35">
        <f t="shared" si="9"/>
        <v>322.73</v>
      </c>
      <c r="CG6" s="35">
        <f t="shared" si="9"/>
        <v>244.29</v>
      </c>
      <c r="CH6" s="35">
        <f t="shared" si="9"/>
        <v>246.72</v>
      </c>
      <c r="CI6" s="35">
        <f t="shared" si="9"/>
        <v>234.96</v>
      </c>
      <c r="CJ6" s="35">
        <f t="shared" si="9"/>
        <v>221.81</v>
      </c>
      <c r="CK6" s="35">
        <f t="shared" si="9"/>
        <v>230.02</v>
      </c>
      <c r="CL6" s="34" t="str">
        <f>IF(CL7="","",IF(CL7="-","【-】","【"&amp;SUBSTITUTE(TEXT(CL7,"#,##0.00"),"-","△")&amp;"】"))</f>
        <v>【219.46】</v>
      </c>
      <c r="CM6" s="35">
        <f>IF(CM7="",NA(),CM7)</f>
        <v>50.37</v>
      </c>
      <c r="CN6" s="35">
        <f t="shared" ref="CN6:CV6" si="10">IF(CN7="",NA(),CN7)</f>
        <v>47.31</v>
      </c>
      <c r="CO6" s="35">
        <f t="shared" si="10"/>
        <v>44.6</v>
      </c>
      <c r="CP6" s="35">
        <f t="shared" si="10"/>
        <v>48.32</v>
      </c>
      <c r="CQ6" s="35">
        <f t="shared" si="10"/>
        <v>47.13</v>
      </c>
      <c r="CR6" s="35">
        <f t="shared" si="10"/>
        <v>43.58</v>
      </c>
      <c r="CS6" s="35">
        <f t="shared" si="10"/>
        <v>41.35</v>
      </c>
      <c r="CT6" s="35">
        <f t="shared" si="10"/>
        <v>42.9</v>
      </c>
      <c r="CU6" s="35">
        <f t="shared" si="10"/>
        <v>43.36</v>
      </c>
      <c r="CV6" s="35">
        <f t="shared" si="10"/>
        <v>42.56</v>
      </c>
      <c r="CW6" s="34" t="str">
        <f>IF(CW7="","",IF(CW7="-","【-】","【"&amp;SUBSTITUTE(TEXT(CW7,"#,##0.00"),"-","△")&amp;"】"))</f>
        <v>【42.82】</v>
      </c>
      <c r="CX6" s="35">
        <f>IF(CX7="",NA(),CX7)</f>
        <v>95.01</v>
      </c>
      <c r="CY6" s="35">
        <f t="shared" ref="CY6:DG6" si="11">IF(CY7="",NA(),CY7)</f>
        <v>96.88</v>
      </c>
      <c r="CZ6" s="35">
        <f t="shared" si="11"/>
        <v>97.37</v>
      </c>
      <c r="DA6" s="35">
        <f t="shared" si="11"/>
        <v>99.04</v>
      </c>
      <c r="DB6" s="35">
        <f t="shared" si="11"/>
        <v>97.98</v>
      </c>
      <c r="DC6" s="35">
        <f t="shared" si="11"/>
        <v>82.35</v>
      </c>
      <c r="DD6" s="35">
        <f t="shared" si="11"/>
        <v>82.9</v>
      </c>
      <c r="DE6" s="35">
        <f t="shared" si="11"/>
        <v>83.5</v>
      </c>
      <c r="DF6" s="35">
        <f t="shared" si="11"/>
        <v>83.06</v>
      </c>
      <c r="DG6" s="35">
        <f t="shared" si="11"/>
        <v>83.32</v>
      </c>
      <c r="DH6" s="34" t="str">
        <f>IF(DH7="","",IF(DH7="-","【-】","【"&amp;SUBSTITUTE(TEXT(DH7,"#,##0.00"),"-","△")&amp;"】"))</f>
        <v>【83.36】</v>
      </c>
      <c r="DI6" s="35">
        <f>IF(DI7="",NA(),DI7)</f>
        <v>12.67</v>
      </c>
      <c r="DJ6" s="35">
        <f t="shared" ref="DJ6:DR6" si="12">IF(DJ7="",NA(),DJ7)</f>
        <v>14.9</v>
      </c>
      <c r="DK6" s="35">
        <f t="shared" si="12"/>
        <v>17.28</v>
      </c>
      <c r="DL6" s="35">
        <f t="shared" si="12"/>
        <v>19.989999999999998</v>
      </c>
      <c r="DM6" s="35">
        <f t="shared" si="12"/>
        <v>21.37</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5">
        <f>IF(EE7="",NA(),EE7)</f>
        <v>4.79</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43621</v>
      </c>
      <c r="D7" s="37">
        <v>46</v>
      </c>
      <c r="E7" s="37">
        <v>17</v>
      </c>
      <c r="F7" s="37">
        <v>4</v>
      </c>
      <c r="G7" s="37">
        <v>0</v>
      </c>
      <c r="H7" s="37" t="s">
        <v>96</v>
      </c>
      <c r="I7" s="37" t="s">
        <v>97</v>
      </c>
      <c r="J7" s="37" t="s">
        <v>98</v>
      </c>
      <c r="K7" s="37" t="s">
        <v>99</v>
      </c>
      <c r="L7" s="37" t="s">
        <v>100</v>
      </c>
      <c r="M7" s="37" t="s">
        <v>101</v>
      </c>
      <c r="N7" s="38" t="s">
        <v>102</v>
      </c>
      <c r="O7" s="38">
        <v>55.81</v>
      </c>
      <c r="P7" s="38">
        <v>47.78</v>
      </c>
      <c r="Q7" s="38">
        <v>64.62</v>
      </c>
      <c r="R7" s="38">
        <v>3586</v>
      </c>
      <c r="S7" s="38">
        <v>12264</v>
      </c>
      <c r="T7" s="38">
        <v>64.58</v>
      </c>
      <c r="U7" s="38">
        <v>189.9</v>
      </c>
      <c r="V7" s="38">
        <v>5855</v>
      </c>
      <c r="W7" s="38">
        <v>5.0199999999999996</v>
      </c>
      <c r="X7" s="38">
        <v>1166.33</v>
      </c>
      <c r="Y7" s="38">
        <v>93.7</v>
      </c>
      <c r="Z7" s="38">
        <v>95.18</v>
      </c>
      <c r="AA7" s="38">
        <v>97.17</v>
      </c>
      <c r="AB7" s="38">
        <v>140.61000000000001</v>
      </c>
      <c r="AC7" s="38">
        <v>125.76</v>
      </c>
      <c r="AD7" s="38">
        <v>101.24</v>
      </c>
      <c r="AE7" s="38">
        <v>100.94</v>
      </c>
      <c r="AF7" s="38">
        <v>100.85</v>
      </c>
      <c r="AG7" s="38">
        <v>102.13</v>
      </c>
      <c r="AH7" s="38">
        <v>101.72</v>
      </c>
      <c r="AI7" s="38">
        <v>101.92</v>
      </c>
      <c r="AJ7" s="38">
        <v>336.75</v>
      </c>
      <c r="AK7" s="38">
        <v>568.9</v>
      </c>
      <c r="AL7" s="38">
        <v>563.25</v>
      </c>
      <c r="AM7" s="38">
        <v>311.77</v>
      </c>
      <c r="AN7" s="38">
        <v>275.94</v>
      </c>
      <c r="AO7" s="38">
        <v>184.13</v>
      </c>
      <c r="AP7" s="38">
        <v>101.85</v>
      </c>
      <c r="AQ7" s="38">
        <v>110.77</v>
      </c>
      <c r="AR7" s="38">
        <v>109.51</v>
      </c>
      <c r="AS7" s="38">
        <v>112.88</v>
      </c>
      <c r="AT7" s="38">
        <v>88.06</v>
      </c>
      <c r="AU7" s="38">
        <v>73.010000000000005</v>
      </c>
      <c r="AV7" s="38">
        <v>72.930000000000007</v>
      </c>
      <c r="AW7" s="38">
        <v>58.06</v>
      </c>
      <c r="AX7" s="38">
        <v>77.02</v>
      </c>
      <c r="AY7" s="38">
        <v>88.65</v>
      </c>
      <c r="AZ7" s="38">
        <v>63.22</v>
      </c>
      <c r="BA7" s="38">
        <v>49.07</v>
      </c>
      <c r="BB7" s="38">
        <v>46.78</v>
      </c>
      <c r="BC7" s="38">
        <v>47.44</v>
      </c>
      <c r="BD7" s="38">
        <v>49.18</v>
      </c>
      <c r="BE7" s="38">
        <v>54.23</v>
      </c>
      <c r="BF7" s="38">
        <v>1595.71</v>
      </c>
      <c r="BG7" s="38">
        <v>1356.32</v>
      </c>
      <c r="BH7" s="38">
        <v>1340.05</v>
      </c>
      <c r="BI7" s="38">
        <v>1031.02</v>
      </c>
      <c r="BJ7" s="38">
        <v>1236.04</v>
      </c>
      <c r="BK7" s="38">
        <v>1436</v>
      </c>
      <c r="BL7" s="38">
        <v>1434.89</v>
      </c>
      <c r="BM7" s="38">
        <v>1298.9100000000001</v>
      </c>
      <c r="BN7" s="38">
        <v>1243.71</v>
      </c>
      <c r="BO7" s="38">
        <v>1194.1500000000001</v>
      </c>
      <c r="BP7" s="38">
        <v>1209.4000000000001</v>
      </c>
      <c r="BQ7" s="38">
        <v>102.35</v>
      </c>
      <c r="BR7" s="38">
        <v>15.16</v>
      </c>
      <c r="BS7" s="38">
        <v>29.32</v>
      </c>
      <c r="BT7" s="38">
        <v>144.28</v>
      </c>
      <c r="BU7" s="38">
        <v>58.12</v>
      </c>
      <c r="BV7" s="38">
        <v>66.56</v>
      </c>
      <c r="BW7" s="38">
        <v>66.22</v>
      </c>
      <c r="BX7" s="38">
        <v>69.87</v>
      </c>
      <c r="BY7" s="38">
        <v>74.3</v>
      </c>
      <c r="BZ7" s="38">
        <v>72.260000000000005</v>
      </c>
      <c r="CA7" s="38">
        <v>74.48</v>
      </c>
      <c r="CB7" s="38">
        <v>184.11</v>
      </c>
      <c r="CC7" s="38">
        <v>1239.17</v>
      </c>
      <c r="CD7" s="38">
        <v>638.23</v>
      </c>
      <c r="CE7" s="38">
        <v>129.47999999999999</v>
      </c>
      <c r="CF7" s="38">
        <v>322.73</v>
      </c>
      <c r="CG7" s="38">
        <v>244.29</v>
      </c>
      <c r="CH7" s="38">
        <v>246.72</v>
      </c>
      <c r="CI7" s="38">
        <v>234.96</v>
      </c>
      <c r="CJ7" s="38">
        <v>221.81</v>
      </c>
      <c r="CK7" s="38">
        <v>230.02</v>
      </c>
      <c r="CL7" s="38">
        <v>219.46</v>
      </c>
      <c r="CM7" s="38">
        <v>50.37</v>
      </c>
      <c r="CN7" s="38">
        <v>47.31</v>
      </c>
      <c r="CO7" s="38">
        <v>44.6</v>
      </c>
      <c r="CP7" s="38">
        <v>48.32</v>
      </c>
      <c r="CQ7" s="38">
        <v>47.13</v>
      </c>
      <c r="CR7" s="38">
        <v>43.58</v>
      </c>
      <c r="CS7" s="38">
        <v>41.35</v>
      </c>
      <c r="CT7" s="38">
        <v>42.9</v>
      </c>
      <c r="CU7" s="38">
        <v>43.36</v>
      </c>
      <c r="CV7" s="38">
        <v>42.56</v>
      </c>
      <c r="CW7" s="38">
        <v>42.82</v>
      </c>
      <c r="CX7" s="38">
        <v>95.01</v>
      </c>
      <c r="CY7" s="38">
        <v>96.88</v>
      </c>
      <c r="CZ7" s="38">
        <v>97.37</v>
      </c>
      <c r="DA7" s="38">
        <v>99.04</v>
      </c>
      <c r="DB7" s="38">
        <v>97.98</v>
      </c>
      <c r="DC7" s="38">
        <v>82.35</v>
      </c>
      <c r="DD7" s="38">
        <v>82.9</v>
      </c>
      <c r="DE7" s="38">
        <v>83.5</v>
      </c>
      <c r="DF7" s="38">
        <v>83.06</v>
      </c>
      <c r="DG7" s="38">
        <v>83.32</v>
      </c>
      <c r="DH7" s="38">
        <v>83.36</v>
      </c>
      <c r="DI7" s="38">
        <v>12.67</v>
      </c>
      <c r="DJ7" s="38">
        <v>14.9</v>
      </c>
      <c r="DK7" s="38">
        <v>17.28</v>
      </c>
      <c r="DL7" s="38">
        <v>19.989999999999998</v>
      </c>
      <c r="DM7" s="38">
        <v>21.37</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4.79</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大祐</cp:lastModifiedBy>
  <cp:lastPrinted>2020-01-29T08:34:19Z</cp:lastPrinted>
  <dcterms:created xsi:type="dcterms:W3CDTF">2019-12-05T04:48:46Z</dcterms:created>
  <dcterms:modified xsi:type="dcterms:W3CDTF">2020-02-10T01:50:36Z</dcterms:modified>
  <cp:category/>
</cp:coreProperties>
</file>