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0250y045055\doc2\025 企画財政課\0300 財政係\07001001　財務庶務　【５年保存】\平成31年度（令和元年度）\20200110【宮城県市町村課・依頼（131〆）】公営企業に係る経営比較分析表の分析等について\県へ回答\"/>
    </mc:Choice>
  </mc:AlternateContent>
  <workbookProtection workbookAlgorithmName="SHA-512" workbookHashValue="+X3mZgbVK7HJWl5qkprJF5Kq9b+Mn9YW4eBRhs+7buWKk1TeTjQSNT9CNW7IML8LLrWmlOsvKSzTZwcBlPqFmw==" workbookSaltValue="EkMfdQThaT/aO8D8qyVVh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Q6" i="5"/>
  <c r="W10" i="4" s="1"/>
  <c r="P6" i="5"/>
  <c r="P10" i="4" s="1"/>
  <c r="O6" i="5"/>
  <c r="N6" i="5"/>
  <c r="M6" i="5"/>
  <c r="AD8" i="4" s="1"/>
  <c r="L6" i="5"/>
  <c r="W8" i="4" s="1"/>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D10" i="4"/>
  <c r="I10" i="4"/>
  <c r="B10" i="4"/>
  <c r="AT8" i="4"/>
  <c r="AL8" i="4"/>
  <c r="P8" i="4"/>
  <c r="B6" i="4"/>
  <c r="C10" i="5" l="1"/>
  <c r="D10" i="5"/>
  <c r="E10" i="5"/>
  <c r="B10" i="5"/>
</calcChain>
</file>

<file path=xl/sharedStrings.xml><?xml version="1.0" encoding="utf-8"?>
<sst xmlns="http://schemas.openxmlformats.org/spreadsheetml/2006/main" count="270" uniqueCount="111">
  <si>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</si>
  <si>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</si>
  <si>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</si>
  <si>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</si>
  <si>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</si>
  <si>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</si>
  <si>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</si>
  <si>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</si>
  <si>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</si>
  <si>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</si>
  <si>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</si>
  <si>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</si>
  <si>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</si>
  <si>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</si>
  <si>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</si>
  <si>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</si>
  <si>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</si>
  <si>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</si>
  <si>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</si>
  <si>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</si>
  <si>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</si>
  <si>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</si>
  <si>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</si>
  <si>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</si>
  <si>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</si>
  <si>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</si>
  <si>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</si>
  <si>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</si>
  <si>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</si>
  <si>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</si>
  <si>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</si>
  <si>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</si>
  <si>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</si>
  <si>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</si>
  <si>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</si>
  <si>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</si>
  <si>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</si>
  <si>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</si>
  <si>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</si>
  <si>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</si>
  <si>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</si>
  <si>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</si>
  <si>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</si>
  <si>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</si>
  <si>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</si>
  <si>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</si>
  <si>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</si>
  <si>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</si>
  <si>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</si>
  <si>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</si>
  <si>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</si>
  <si>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</si>
  <si>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</si>
  <si>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</si>
  <si>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</si>
  <si>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</si>
  <si>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</si>
  <si>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</si>
  <si>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</si>
  <si>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</si>
  <si>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</si>
  <si>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</si>
  <si>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</si>
  <si>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</si>
  <si>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</si>
  <si>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</si>
  <si>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</si>
  <si>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</si>
  <si>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</si>
  <si>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</si>
  <si>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</si>
  <si>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</si>
  <si>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</si>
  <si>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</si>
  <si>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</si>
  <si>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</si>
  <si>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</si>
  <si>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</si>
  <si>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</si>
  <si>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</si>
  <si>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</si>
  <si>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</si>
  <si>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</si>
  <si>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</si>
  <si>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</si>
  <si>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</si>
  <si>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</si>
  <si>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</si>
  <si>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</si>
  <si>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</si>
  <si>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</si>
  <si>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</si>
  <si>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</si>
  <si>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</si>
  <si>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</si>
  <si>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</si>
  <si>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美里町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</si>
  <si>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</si>
  <si>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</si>
  <si>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</si>
  <si>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</si>
  <si>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</si>
  <si>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</si>
  <si>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</si>
  <si>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</si>
  <si>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</si>
  <si>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</si>
  <si>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</si>
  <si>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③流動比率について
　類似団体平均値を上回っているものの、100％を下回っている。これは、平成27年度まで法非適会計であったため、現金の蓄積がなかったことが要因と考えられる。今後の現金残高の見込みを把握しつつ、資金不足に陥らないように努める。
④企業債残高対事業規模比率について
　類似団体を上回っている。整備途中であるため、企業債残高が短期的に大きく減少することは見込めないが、普及活動により水洗化率を上げ、使用料収入を増やすことで改善を図る必要がある。
⑤経費回収率について
　100％を下回っている。費用が過大とならないよう抑制に努めるとともに有収水量が伸びるよう普及活動に努める。
⑥汚水処理原価について
　前年に比べ増となった。今後も整備が続くため、費用が過大とならないよう抑制に努めるとともに有収水量が伸びるよう普及活動に努める。
⑧水洗化率について
　整備途中であるため、水洗化率が伸びにくい状況である。整備率の向上に併せ、新規供用開始区域及び既供与開始区域の未接続者に対し、さらなる普及活動に努める。</t>
    <rPh sb="15" eb="17">
      <t>ヘイキン</t>
    </rPh>
    <rPh sb="17" eb="18">
      <t>チ</t>
    </rPh>
    <rPh sb="19" eb="21">
      <t>ウワマワ</t>
    </rPh>
    <rPh sb="34" eb="36">
      <t>シタマワ</t>
    </rPh>
    <rPh sb="78" eb="80">
      <t>ヨウイン</t>
    </rPh>
    <rPh sb="81" eb="82">
      <t>カンガ</t>
    </rPh>
    <rPh sb="164" eb="166">
      <t>キギョウ</t>
    </rPh>
    <rPh sb="166" eb="167">
      <t>サイ</t>
    </rPh>
    <rPh sb="167" eb="169">
      <t>ザンダカ</t>
    </rPh>
    <rPh sb="170" eb="173">
      <t>タンキテキ</t>
    </rPh>
    <rPh sb="174" eb="175">
      <t>オオ</t>
    </rPh>
    <rPh sb="177" eb="179">
      <t>ゲンショウ</t>
    </rPh>
    <rPh sb="184" eb="186">
      <t>ミコ</t>
    </rPh>
    <rPh sb="198" eb="201">
      <t>スイセンカ</t>
    </rPh>
    <rPh sb="201" eb="202">
      <t>リツ</t>
    </rPh>
    <rPh sb="203" eb="204">
      <t>ア</t>
    </rPh>
    <rPh sb="206" eb="208">
      <t>シヨウ</t>
    </rPh>
    <rPh sb="208" eb="209">
      <t>リョウ</t>
    </rPh>
    <rPh sb="209" eb="211">
      <t>シュウニュウ</t>
    </rPh>
    <rPh sb="212" eb="213">
      <t>フ</t>
    </rPh>
    <rPh sb="218" eb="220">
      <t>カイゼン</t>
    </rPh>
    <rPh sb="221" eb="222">
      <t>ハカ</t>
    </rPh>
    <rPh sb="223" eb="225">
      <t>ヒツヨウ</t>
    </rPh>
    <rPh sb="299" eb="301">
      <t>オスイ</t>
    </rPh>
    <rPh sb="301" eb="303">
      <t>ショリ</t>
    </rPh>
    <rPh sb="303" eb="305">
      <t>ゲンカ</t>
    </rPh>
    <rPh sb="311" eb="313">
      <t>ゼンネン</t>
    </rPh>
    <rPh sb="314" eb="315">
      <t>クラ</t>
    </rPh>
    <rPh sb="322" eb="324">
      <t>コンゴ</t>
    </rPh>
    <rPh sb="325" eb="327">
      <t>セイビ</t>
    </rPh>
    <rPh sb="328" eb="329">
      <t>ツヅ</t>
    </rPh>
    <rPh sb="333" eb="335">
      <t>ヒヨウ</t>
    </rPh>
    <rPh sb="336" eb="338">
      <t>カダイ</t>
    </rPh>
    <rPh sb="345" eb="347">
      <t>ヨクセイ</t>
    </rPh>
    <rPh sb="348" eb="349">
      <t>ツト</t>
    </rPh>
    <rPh sb="355" eb="356">
      <t>ユウ</t>
    </rPh>
    <rPh sb="356" eb="357">
      <t>シュウ</t>
    </rPh>
    <rPh sb="357" eb="359">
      <t>スイリョウ</t>
    </rPh>
    <rPh sb="360" eb="361">
      <t>ノ</t>
    </rPh>
    <rPh sb="365" eb="367">
      <t>フキュウ</t>
    </rPh>
    <rPh sb="367" eb="369">
      <t>カツドウ</t>
    </rPh>
    <rPh sb="370" eb="371">
      <t>ツト</t>
    </rPh>
    <phoneticPr fontId="4"/>
  </si>
  <si>
    <t>①有形固定資産減価償却率について
　マンホールポンプ等の機器が耐用年数を迎えようとしているため、計画的に順次更新を行わなければならない。</t>
    <rPh sb="48" eb="50">
      <t>ケイカク</t>
    </rPh>
    <phoneticPr fontId="4"/>
  </si>
  <si>
    <t>　短期的な課題としては、水洗化率の向上が挙げられる。
　水洗化率を向上させることが、料金収入の向上に繋がり、経費回収率等の他の指標の改善も期待できる。
　中長期的な課題としては、汚水管きょ整備の完了が挙げられる。
　整備途上であり早期完成させ、より多くの住民に利用してもらえる環境を作らなければならない。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</si>
</sst>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466-4830-BB32-4B65E67F32D0}"/>
            </c:ext>
          </c:extLst>
        </c:ser>
        <c:dLbls>
          <c:showLegendKey val="0"/>
          <c:showVal val="0"/>
          <c:showCatName val="0"/>
          <c:showSerName val="0"/>
          <c:showPercent val="0"/>
          <c:showBubbleSize val="0"/>
        </c:dLbls>
        <c:gapWidth val="150"/>
        <c:axId val="152618960"/>
        <c:axId val="152619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0.16</c:v>
                </c:pt>
                <c:pt idx="4">
                  <c:v>0.13</c:v>
                </c:pt>
              </c:numCache>
            </c:numRef>
          </c:val>
          <c:smooth val="0"/>
          <c:extLst xmlns:c16r2="http://schemas.microsoft.com/office/drawing/2015/06/chart">
            <c:ext xmlns:c16="http://schemas.microsoft.com/office/drawing/2014/chart" uri="{C3380CC4-5D6E-409C-BE32-E72D297353CC}">
              <c16:uniqueId val="{00000001-B466-4830-BB32-4B65E67F32D0}"/>
            </c:ext>
          </c:extLst>
        </c:ser>
        <c:dLbls>
          <c:showLegendKey val="0"/>
          <c:showVal val="0"/>
          <c:showCatName val="0"/>
          <c:showSerName val="0"/>
          <c:showPercent val="0"/>
          <c:showBubbleSize val="0"/>
        </c:dLbls>
        <c:marker val="1"/>
        <c:smooth val="0"/>
        <c:axId val="152618960"/>
        <c:axId val="152619352"/>
      </c:lineChart>
      <c:dateAx>
        <c:axId val="152618960"/>
        <c:scaling>
          <c:orientation val="minMax"/>
        </c:scaling>
        <c:delete val="1"/>
        <c:axPos val="b"/>
        <c:numFmt formatCode="ge" sourceLinked="1"/>
        <c:majorTickMark val="none"/>
        <c:minorTickMark val="none"/>
        <c:tickLblPos val="none"/>
        <c:crossAx val="152619352"/>
        <c:crosses val="autoZero"/>
        <c:auto val="1"/>
        <c:lblOffset val="100"/>
        <c:baseTimeUnit val="years"/>
      </c:dateAx>
      <c:valAx>
        <c:axId val="152619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61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ED5-4992-8EA7-C86CF3911319}"/>
            </c:ext>
          </c:extLst>
        </c:ser>
        <c:dLbls>
          <c:showLegendKey val="0"/>
          <c:showVal val="0"/>
          <c:showCatName val="0"/>
          <c:showSerName val="0"/>
          <c:showPercent val="0"/>
          <c:showBubbleSize val="0"/>
        </c:dLbls>
        <c:gapWidth val="150"/>
        <c:axId val="155047528"/>
        <c:axId val="15506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53.51</c:v>
                </c:pt>
                <c:pt idx="3">
                  <c:v>53.5</c:v>
                </c:pt>
                <c:pt idx="4">
                  <c:v>52.58</c:v>
                </c:pt>
              </c:numCache>
            </c:numRef>
          </c:val>
          <c:smooth val="0"/>
          <c:extLst xmlns:c16r2="http://schemas.microsoft.com/office/drawing/2015/06/chart">
            <c:ext xmlns:c16="http://schemas.microsoft.com/office/drawing/2014/chart" uri="{C3380CC4-5D6E-409C-BE32-E72D297353CC}">
              <c16:uniqueId val="{00000001-2ED5-4992-8EA7-C86CF3911319}"/>
            </c:ext>
          </c:extLst>
        </c:ser>
        <c:dLbls>
          <c:showLegendKey val="0"/>
          <c:showVal val="0"/>
          <c:showCatName val="0"/>
          <c:showSerName val="0"/>
          <c:showPercent val="0"/>
          <c:showBubbleSize val="0"/>
        </c:dLbls>
        <c:marker val="1"/>
        <c:smooth val="0"/>
        <c:axId val="155047528"/>
        <c:axId val="155069184"/>
      </c:lineChart>
      <c:dateAx>
        <c:axId val="155047528"/>
        <c:scaling>
          <c:orientation val="minMax"/>
        </c:scaling>
        <c:delete val="1"/>
        <c:axPos val="b"/>
        <c:numFmt formatCode="ge" sourceLinked="1"/>
        <c:majorTickMark val="none"/>
        <c:minorTickMark val="none"/>
        <c:tickLblPos val="none"/>
        <c:crossAx val="155069184"/>
        <c:crosses val="autoZero"/>
        <c:auto val="1"/>
        <c:lblOffset val="100"/>
        <c:baseTimeUnit val="years"/>
      </c:dateAx>
      <c:valAx>
        <c:axId val="15506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047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74</c:v>
                </c:pt>
                <c:pt idx="3">
                  <c:v>74.31</c:v>
                </c:pt>
                <c:pt idx="4">
                  <c:v>76.760000000000005</c:v>
                </c:pt>
              </c:numCache>
            </c:numRef>
          </c:val>
          <c:extLst xmlns:c16r2="http://schemas.microsoft.com/office/drawing/2015/06/chart">
            <c:ext xmlns:c16="http://schemas.microsoft.com/office/drawing/2014/chart" uri="{C3380CC4-5D6E-409C-BE32-E72D297353CC}">
              <c16:uniqueId val="{00000000-43DC-46CD-9A8F-E1DCFBC6F466}"/>
            </c:ext>
          </c:extLst>
        </c:ser>
        <c:dLbls>
          <c:showLegendKey val="0"/>
          <c:showVal val="0"/>
          <c:showCatName val="0"/>
          <c:showSerName val="0"/>
          <c:showPercent val="0"/>
          <c:showBubbleSize val="0"/>
        </c:dLbls>
        <c:gapWidth val="150"/>
        <c:axId val="155497160"/>
        <c:axId val="15549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83.91</c:v>
                </c:pt>
                <c:pt idx="3">
                  <c:v>83.51</c:v>
                </c:pt>
                <c:pt idx="4">
                  <c:v>83.02</c:v>
                </c:pt>
              </c:numCache>
            </c:numRef>
          </c:val>
          <c:smooth val="0"/>
          <c:extLst xmlns:c16r2="http://schemas.microsoft.com/office/drawing/2015/06/chart">
            <c:ext xmlns:c16="http://schemas.microsoft.com/office/drawing/2014/chart" uri="{C3380CC4-5D6E-409C-BE32-E72D297353CC}">
              <c16:uniqueId val="{00000001-43DC-46CD-9A8F-E1DCFBC6F466}"/>
            </c:ext>
          </c:extLst>
        </c:ser>
        <c:dLbls>
          <c:showLegendKey val="0"/>
          <c:showVal val="0"/>
          <c:showCatName val="0"/>
          <c:showSerName val="0"/>
          <c:showPercent val="0"/>
          <c:showBubbleSize val="0"/>
        </c:dLbls>
        <c:marker val="1"/>
        <c:smooth val="0"/>
        <c:axId val="155497160"/>
        <c:axId val="155497552"/>
      </c:lineChart>
      <c:dateAx>
        <c:axId val="155497160"/>
        <c:scaling>
          <c:orientation val="minMax"/>
        </c:scaling>
        <c:delete val="1"/>
        <c:axPos val="b"/>
        <c:numFmt formatCode="ge" sourceLinked="1"/>
        <c:majorTickMark val="none"/>
        <c:minorTickMark val="none"/>
        <c:tickLblPos val="none"/>
        <c:crossAx val="155497552"/>
        <c:crosses val="autoZero"/>
        <c:auto val="1"/>
        <c:lblOffset val="100"/>
        <c:baseTimeUnit val="years"/>
      </c:dateAx>
      <c:valAx>
        <c:axId val="15549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9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99.05</c:v>
                </c:pt>
                <c:pt idx="3">
                  <c:v>101.48</c:v>
                </c:pt>
                <c:pt idx="4">
                  <c:v>100.96</c:v>
                </c:pt>
              </c:numCache>
            </c:numRef>
          </c:val>
          <c:extLst xmlns:c16r2="http://schemas.microsoft.com/office/drawing/2015/06/chart">
            <c:ext xmlns:c16="http://schemas.microsoft.com/office/drawing/2014/chart" uri="{C3380CC4-5D6E-409C-BE32-E72D297353CC}">
              <c16:uniqueId val="{00000000-C873-4F0B-B2D8-4297EFE43657}"/>
            </c:ext>
          </c:extLst>
        </c:ser>
        <c:dLbls>
          <c:showLegendKey val="0"/>
          <c:showVal val="0"/>
          <c:showCatName val="0"/>
          <c:showSerName val="0"/>
          <c:showPercent val="0"/>
          <c:showBubbleSize val="0"/>
        </c:dLbls>
        <c:gapWidth val="150"/>
        <c:axId val="152620528"/>
        <c:axId val="152620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106.85</c:v>
                </c:pt>
                <c:pt idx="3">
                  <c:v>108.11</c:v>
                </c:pt>
                <c:pt idx="4">
                  <c:v>104.14</c:v>
                </c:pt>
              </c:numCache>
            </c:numRef>
          </c:val>
          <c:smooth val="0"/>
          <c:extLst xmlns:c16r2="http://schemas.microsoft.com/office/drawing/2015/06/chart">
            <c:ext xmlns:c16="http://schemas.microsoft.com/office/drawing/2014/chart" uri="{C3380CC4-5D6E-409C-BE32-E72D297353CC}">
              <c16:uniqueId val="{00000001-C873-4F0B-B2D8-4297EFE43657}"/>
            </c:ext>
          </c:extLst>
        </c:ser>
        <c:dLbls>
          <c:showLegendKey val="0"/>
          <c:showVal val="0"/>
          <c:showCatName val="0"/>
          <c:showSerName val="0"/>
          <c:showPercent val="0"/>
          <c:showBubbleSize val="0"/>
        </c:dLbls>
        <c:marker val="1"/>
        <c:smooth val="0"/>
        <c:axId val="152620528"/>
        <c:axId val="152620920"/>
      </c:lineChart>
      <c:dateAx>
        <c:axId val="152620528"/>
        <c:scaling>
          <c:orientation val="minMax"/>
        </c:scaling>
        <c:delete val="1"/>
        <c:axPos val="b"/>
        <c:numFmt formatCode="ge" sourceLinked="1"/>
        <c:majorTickMark val="none"/>
        <c:minorTickMark val="none"/>
        <c:tickLblPos val="none"/>
        <c:crossAx val="152620920"/>
        <c:crosses val="autoZero"/>
        <c:auto val="1"/>
        <c:lblOffset val="100"/>
        <c:baseTimeUnit val="years"/>
      </c:dateAx>
      <c:valAx>
        <c:axId val="152620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62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27.49</c:v>
                </c:pt>
                <c:pt idx="3">
                  <c:v>27.48</c:v>
                </c:pt>
                <c:pt idx="4">
                  <c:v>28.42</c:v>
                </c:pt>
              </c:numCache>
            </c:numRef>
          </c:val>
          <c:extLst xmlns:c16r2="http://schemas.microsoft.com/office/drawing/2015/06/chart">
            <c:ext xmlns:c16="http://schemas.microsoft.com/office/drawing/2014/chart" uri="{C3380CC4-5D6E-409C-BE32-E72D297353CC}">
              <c16:uniqueId val="{00000000-8174-42F2-A866-2DF5B652FCA5}"/>
            </c:ext>
          </c:extLst>
        </c:ser>
        <c:dLbls>
          <c:showLegendKey val="0"/>
          <c:showVal val="0"/>
          <c:showCatName val="0"/>
          <c:showSerName val="0"/>
          <c:showPercent val="0"/>
          <c:showBubbleSize val="0"/>
        </c:dLbls>
        <c:gapWidth val="150"/>
        <c:axId val="152622096"/>
        <c:axId val="15527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21.09</c:v>
                </c:pt>
                <c:pt idx="3">
                  <c:v>21.16</c:v>
                </c:pt>
                <c:pt idx="4">
                  <c:v>15.95</c:v>
                </c:pt>
              </c:numCache>
            </c:numRef>
          </c:val>
          <c:smooth val="0"/>
          <c:extLst xmlns:c16r2="http://schemas.microsoft.com/office/drawing/2015/06/chart">
            <c:ext xmlns:c16="http://schemas.microsoft.com/office/drawing/2014/chart" uri="{C3380CC4-5D6E-409C-BE32-E72D297353CC}">
              <c16:uniqueId val="{00000001-8174-42F2-A866-2DF5B652FCA5}"/>
            </c:ext>
          </c:extLst>
        </c:ser>
        <c:dLbls>
          <c:showLegendKey val="0"/>
          <c:showVal val="0"/>
          <c:showCatName val="0"/>
          <c:showSerName val="0"/>
          <c:showPercent val="0"/>
          <c:showBubbleSize val="0"/>
        </c:dLbls>
        <c:marker val="1"/>
        <c:smooth val="0"/>
        <c:axId val="152622096"/>
        <c:axId val="155279248"/>
      </c:lineChart>
      <c:dateAx>
        <c:axId val="152622096"/>
        <c:scaling>
          <c:orientation val="minMax"/>
        </c:scaling>
        <c:delete val="1"/>
        <c:axPos val="b"/>
        <c:numFmt formatCode="ge" sourceLinked="1"/>
        <c:majorTickMark val="none"/>
        <c:minorTickMark val="none"/>
        <c:tickLblPos val="none"/>
        <c:crossAx val="155279248"/>
        <c:crosses val="autoZero"/>
        <c:auto val="1"/>
        <c:lblOffset val="100"/>
        <c:baseTimeUnit val="years"/>
      </c:dateAx>
      <c:valAx>
        <c:axId val="15527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62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1EEC-4D49-8BF7-C6800B25C40C}"/>
            </c:ext>
          </c:extLst>
        </c:ser>
        <c:dLbls>
          <c:showLegendKey val="0"/>
          <c:showVal val="0"/>
          <c:showCatName val="0"/>
          <c:showSerName val="0"/>
          <c:showPercent val="0"/>
          <c:showBubbleSize val="0"/>
        </c:dLbls>
        <c:gapWidth val="150"/>
        <c:axId val="155280424"/>
        <c:axId val="15528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1EEC-4D49-8BF7-C6800B25C40C}"/>
            </c:ext>
          </c:extLst>
        </c:ser>
        <c:dLbls>
          <c:showLegendKey val="0"/>
          <c:showVal val="0"/>
          <c:showCatName val="0"/>
          <c:showSerName val="0"/>
          <c:showPercent val="0"/>
          <c:showBubbleSize val="0"/>
        </c:dLbls>
        <c:marker val="1"/>
        <c:smooth val="0"/>
        <c:axId val="155280424"/>
        <c:axId val="155280816"/>
      </c:lineChart>
      <c:dateAx>
        <c:axId val="155280424"/>
        <c:scaling>
          <c:orientation val="minMax"/>
        </c:scaling>
        <c:delete val="1"/>
        <c:axPos val="b"/>
        <c:numFmt formatCode="ge" sourceLinked="1"/>
        <c:majorTickMark val="none"/>
        <c:minorTickMark val="none"/>
        <c:tickLblPos val="none"/>
        <c:crossAx val="155280816"/>
        <c:crosses val="autoZero"/>
        <c:auto val="1"/>
        <c:lblOffset val="100"/>
        <c:baseTimeUnit val="years"/>
      </c:dateAx>
      <c:valAx>
        <c:axId val="15528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8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3.16</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FE1-46B6-85A0-8A8ED5A81FBF}"/>
            </c:ext>
          </c:extLst>
        </c:ser>
        <c:dLbls>
          <c:showLegendKey val="0"/>
          <c:showVal val="0"/>
          <c:showCatName val="0"/>
          <c:showSerName val="0"/>
          <c:showPercent val="0"/>
          <c:showBubbleSize val="0"/>
        </c:dLbls>
        <c:gapWidth val="150"/>
        <c:axId val="155282384"/>
        <c:axId val="155282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92.92</c:v>
                </c:pt>
                <c:pt idx="3">
                  <c:v>86.54</c:v>
                </c:pt>
                <c:pt idx="4">
                  <c:v>73.180000000000007</c:v>
                </c:pt>
              </c:numCache>
            </c:numRef>
          </c:val>
          <c:smooth val="0"/>
          <c:extLst xmlns:c16r2="http://schemas.microsoft.com/office/drawing/2015/06/chart">
            <c:ext xmlns:c16="http://schemas.microsoft.com/office/drawing/2014/chart" uri="{C3380CC4-5D6E-409C-BE32-E72D297353CC}">
              <c16:uniqueId val="{00000001-DFE1-46B6-85A0-8A8ED5A81FBF}"/>
            </c:ext>
          </c:extLst>
        </c:ser>
        <c:dLbls>
          <c:showLegendKey val="0"/>
          <c:showVal val="0"/>
          <c:showCatName val="0"/>
          <c:showSerName val="0"/>
          <c:showPercent val="0"/>
          <c:showBubbleSize val="0"/>
        </c:dLbls>
        <c:marker val="1"/>
        <c:smooth val="0"/>
        <c:axId val="155282384"/>
        <c:axId val="155282776"/>
      </c:lineChart>
      <c:dateAx>
        <c:axId val="155282384"/>
        <c:scaling>
          <c:orientation val="minMax"/>
        </c:scaling>
        <c:delete val="1"/>
        <c:axPos val="b"/>
        <c:numFmt formatCode="ge" sourceLinked="1"/>
        <c:majorTickMark val="none"/>
        <c:minorTickMark val="none"/>
        <c:tickLblPos val="none"/>
        <c:crossAx val="155282776"/>
        <c:crosses val="autoZero"/>
        <c:auto val="1"/>
        <c:lblOffset val="100"/>
        <c:baseTimeUnit val="years"/>
      </c:dateAx>
      <c:valAx>
        <c:axId val="155282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8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53.38</c:v>
                </c:pt>
                <c:pt idx="3">
                  <c:v>49.34</c:v>
                </c:pt>
                <c:pt idx="4">
                  <c:v>61.58</c:v>
                </c:pt>
              </c:numCache>
            </c:numRef>
          </c:val>
          <c:extLst xmlns:c16r2="http://schemas.microsoft.com/office/drawing/2015/06/chart">
            <c:ext xmlns:c16="http://schemas.microsoft.com/office/drawing/2014/chart" uri="{C3380CC4-5D6E-409C-BE32-E72D297353CC}">
              <c16:uniqueId val="{00000000-9C94-4922-B360-AACF01E50E33}"/>
            </c:ext>
          </c:extLst>
        </c:ser>
        <c:dLbls>
          <c:showLegendKey val="0"/>
          <c:showVal val="0"/>
          <c:showCatName val="0"/>
          <c:showSerName val="0"/>
          <c:showPercent val="0"/>
          <c:showBubbleSize val="0"/>
        </c:dLbls>
        <c:gapWidth val="150"/>
        <c:axId val="155047920"/>
        <c:axId val="155048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50.66</c:v>
                </c:pt>
                <c:pt idx="3">
                  <c:v>62.25</c:v>
                </c:pt>
                <c:pt idx="4">
                  <c:v>52.32</c:v>
                </c:pt>
              </c:numCache>
            </c:numRef>
          </c:val>
          <c:smooth val="0"/>
          <c:extLst xmlns:c16r2="http://schemas.microsoft.com/office/drawing/2015/06/chart">
            <c:ext xmlns:c16="http://schemas.microsoft.com/office/drawing/2014/chart" uri="{C3380CC4-5D6E-409C-BE32-E72D297353CC}">
              <c16:uniqueId val="{00000001-9C94-4922-B360-AACF01E50E33}"/>
            </c:ext>
          </c:extLst>
        </c:ser>
        <c:dLbls>
          <c:showLegendKey val="0"/>
          <c:showVal val="0"/>
          <c:showCatName val="0"/>
          <c:showSerName val="0"/>
          <c:showPercent val="0"/>
          <c:showBubbleSize val="0"/>
        </c:dLbls>
        <c:marker val="1"/>
        <c:smooth val="0"/>
        <c:axId val="155047920"/>
        <c:axId val="155048312"/>
      </c:lineChart>
      <c:dateAx>
        <c:axId val="155047920"/>
        <c:scaling>
          <c:orientation val="minMax"/>
        </c:scaling>
        <c:delete val="1"/>
        <c:axPos val="b"/>
        <c:numFmt formatCode="ge" sourceLinked="1"/>
        <c:majorTickMark val="none"/>
        <c:minorTickMark val="none"/>
        <c:tickLblPos val="none"/>
        <c:crossAx val="155048312"/>
        <c:crosses val="autoZero"/>
        <c:auto val="1"/>
        <c:lblOffset val="100"/>
        <c:baseTimeUnit val="years"/>
      </c:dateAx>
      <c:valAx>
        <c:axId val="155048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04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2906.99</c:v>
                </c:pt>
                <c:pt idx="3">
                  <c:v>2881.14</c:v>
                </c:pt>
                <c:pt idx="4">
                  <c:v>3358.39</c:v>
                </c:pt>
              </c:numCache>
            </c:numRef>
          </c:val>
          <c:extLst xmlns:c16r2="http://schemas.microsoft.com/office/drawing/2015/06/chart">
            <c:ext xmlns:c16="http://schemas.microsoft.com/office/drawing/2014/chart" uri="{C3380CC4-5D6E-409C-BE32-E72D297353CC}">
              <c16:uniqueId val="{00000000-D777-49B2-8901-6C4B52C025E8}"/>
            </c:ext>
          </c:extLst>
        </c:ser>
        <c:dLbls>
          <c:showLegendKey val="0"/>
          <c:showVal val="0"/>
          <c:showCatName val="0"/>
          <c:showSerName val="0"/>
          <c:showPercent val="0"/>
          <c:showBubbleSize val="0"/>
        </c:dLbls>
        <c:gapWidth val="150"/>
        <c:axId val="155066048"/>
        <c:axId val="155066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1111.31</c:v>
                </c:pt>
                <c:pt idx="3">
                  <c:v>966.33</c:v>
                </c:pt>
                <c:pt idx="4">
                  <c:v>958.81</c:v>
                </c:pt>
              </c:numCache>
            </c:numRef>
          </c:val>
          <c:smooth val="0"/>
          <c:extLst xmlns:c16r2="http://schemas.microsoft.com/office/drawing/2015/06/chart">
            <c:ext xmlns:c16="http://schemas.microsoft.com/office/drawing/2014/chart" uri="{C3380CC4-5D6E-409C-BE32-E72D297353CC}">
              <c16:uniqueId val="{00000001-D777-49B2-8901-6C4B52C025E8}"/>
            </c:ext>
          </c:extLst>
        </c:ser>
        <c:dLbls>
          <c:showLegendKey val="0"/>
          <c:showVal val="0"/>
          <c:showCatName val="0"/>
          <c:showSerName val="0"/>
          <c:showPercent val="0"/>
          <c:showBubbleSize val="0"/>
        </c:dLbls>
        <c:marker val="1"/>
        <c:smooth val="0"/>
        <c:axId val="155066048"/>
        <c:axId val="155066440"/>
      </c:lineChart>
      <c:dateAx>
        <c:axId val="155066048"/>
        <c:scaling>
          <c:orientation val="minMax"/>
        </c:scaling>
        <c:delete val="1"/>
        <c:axPos val="b"/>
        <c:numFmt formatCode="ge" sourceLinked="1"/>
        <c:majorTickMark val="none"/>
        <c:minorTickMark val="none"/>
        <c:tickLblPos val="none"/>
        <c:crossAx val="155066440"/>
        <c:crosses val="autoZero"/>
        <c:auto val="1"/>
        <c:lblOffset val="100"/>
        <c:baseTimeUnit val="years"/>
      </c:dateAx>
      <c:valAx>
        <c:axId val="155066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06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93.91</c:v>
                </c:pt>
                <c:pt idx="3">
                  <c:v>91.75</c:v>
                </c:pt>
                <c:pt idx="4">
                  <c:v>69.41</c:v>
                </c:pt>
              </c:numCache>
            </c:numRef>
          </c:val>
          <c:extLst xmlns:c16r2="http://schemas.microsoft.com/office/drawing/2015/06/chart">
            <c:ext xmlns:c16="http://schemas.microsoft.com/office/drawing/2014/chart" uri="{C3380CC4-5D6E-409C-BE32-E72D297353CC}">
              <c16:uniqueId val="{00000000-CFB9-4684-9159-C6EE854726C7}"/>
            </c:ext>
          </c:extLst>
        </c:ser>
        <c:dLbls>
          <c:showLegendKey val="0"/>
          <c:showVal val="0"/>
          <c:showCatName val="0"/>
          <c:showSerName val="0"/>
          <c:showPercent val="0"/>
          <c:showBubbleSize val="0"/>
        </c:dLbls>
        <c:gapWidth val="150"/>
        <c:axId val="155067616"/>
        <c:axId val="155068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75.540000000000006</c:v>
                </c:pt>
                <c:pt idx="3">
                  <c:v>81.739999999999995</c:v>
                </c:pt>
                <c:pt idx="4">
                  <c:v>82.88</c:v>
                </c:pt>
              </c:numCache>
            </c:numRef>
          </c:val>
          <c:smooth val="0"/>
          <c:extLst xmlns:c16r2="http://schemas.microsoft.com/office/drawing/2015/06/chart">
            <c:ext xmlns:c16="http://schemas.microsoft.com/office/drawing/2014/chart" uri="{C3380CC4-5D6E-409C-BE32-E72D297353CC}">
              <c16:uniqueId val="{00000001-CFB9-4684-9159-C6EE854726C7}"/>
            </c:ext>
          </c:extLst>
        </c:ser>
        <c:dLbls>
          <c:showLegendKey val="0"/>
          <c:showVal val="0"/>
          <c:showCatName val="0"/>
          <c:showSerName val="0"/>
          <c:showPercent val="0"/>
          <c:showBubbleSize val="0"/>
        </c:dLbls>
        <c:marker val="1"/>
        <c:smooth val="0"/>
        <c:axId val="155067616"/>
        <c:axId val="155068008"/>
      </c:lineChart>
      <c:dateAx>
        <c:axId val="155067616"/>
        <c:scaling>
          <c:orientation val="minMax"/>
        </c:scaling>
        <c:delete val="1"/>
        <c:axPos val="b"/>
        <c:numFmt formatCode="ge" sourceLinked="1"/>
        <c:majorTickMark val="none"/>
        <c:minorTickMark val="none"/>
        <c:tickLblPos val="none"/>
        <c:crossAx val="155068008"/>
        <c:crosses val="autoZero"/>
        <c:auto val="1"/>
        <c:lblOffset val="100"/>
        <c:baseTimeUnit val="years"/>
      </c:dateAx>
      <c:valAx>
        <c:axId val="15506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06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209.61</c:v>
                </c:pt>
                <c:pt idx="3">
                  <c:v>214.68</c:v>
                </c:pt>
                <c:pt idx="4">
                  <c:v>282.45</c:v>
                </c:pt>
              </c:numCache>
            </c:numRef>
          </c:val>
          <c:extLst xmlns:c16r2="http://schemas.microsoft.com/office/drawing/2015/06/chart">
            <c:ext xmlns:c16="http://schemas.microsoft.com/office/drawing/2014/chart" uri="{C3380CC4-5D6E-409C-BE32-E72D297353CC}">
              <c16:uniqueId val="{00000000-6FD7-4561-8BD8-B0E2FD88782F}"/>
            </c:ext>
          </c:extLst>
        </c:ser>
        <c:dLbls>
          <c:showLegendKey val="0"/>
          <c:showVal val="0"/>
          <c:showCatName val="0"/>
          <c:showSerName val="0"/>
          <c:showPercent val="0"/>
          <c:showBubbleSize val="0"/>
        </c:dLbls>
        <c:gapWidth val="150"/>
        <c:axId val="155047136"/>
        <c:axId val="155046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207.96</c:v>
                </c:pt>
                <c:pt idx="3">
                  <c:v>194.31</c:v>
                </c:pt>
                <c:pt idx="4">
                  <c:v>190.99</c:v>
                </c:pt>
              </c:numCache>
            </c:numRef>
          </c:val>
          <c:smooth val="0"/>
          <c:extLst xmlns:c16r2="http://schemas.microsoft.com/office/drawing/2015/06/chart">
            <c:ext xmlns:c16="http://schemas.microsoft.com/office/drawing/2014/chart" uri="{C3380CC4-5D6E-409C-BE32-E72D297353CC}">
              <c16:uniqueId val="{00000001-6FD7-4561-8BD8-B0E2FD88782F}"/>
            </c:ext>
          </c:extLst>
        </c:ser>
        <c:dLbls>
          <c:showLegendKey val="0"/>
          <c:showVal val="0"/>
          <c:showCatName val="0"/>
          <c:showSerName val="0"/>
          <c:showPercent val="0"/>
          <c:showBubbleSize val="0"/>
        </c:dLbls>
        <c:marker val="1"/>
        <c:smooth val="0"/>
        <c:axId val="155047136"/>
        <c:axId val="155046744"/>
      </c:lineChart>
      <c:dateAx>
        <c:axId val="155047136"/>
        <c:scaling>
          <c:orientation val="minMax"/>
        </c:scaling>
        <c:delete val="1"/>
        <c:axPos val="b"/>
        <c:numFmt formatCode="ge" sourceLinked="1"/>
        <c:majorTickMark val="none"/>
        <c:minorTickMark val="none"/>
        <c:tickLblPos val="none"/>
        <c:crossAx val="155046744"/>
        <c:crosses val="autoZero"/>
        <c:auto val="1"/>
        <c:lblOffset val="100"/>
        <c:baseTimeUnit val="years"/>
      </c:dateAx>
      <c:valAx>
        <c:axId val="155046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04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C71" sqref="CC7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美里町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24597</v>
      </c>
      <c r="AM8" s="50"/>
      <c r="AN8" s="50"/>
      <c r="AO8" s="50"/>
      <c r="AP8" s="50"/>
      <c r="AQ8" s="50"/>
      <c r="AR8" s="50"/>
      <c r="AS8" s="50"/>
      <c r="AT8" s="45">
        <f>データ!T6</f>
        <v>74.95</v>
      </c>
      <c r="AU8" s="45"/>
      <c r="AV8" s="45"/>
      <c r="AW8" s="45"/>
      <c r="AX8" s="45"/>
      <c r="AY8" s="45"/>
      <c r="AZ8" s="45"/>
      <c r="BA8" s="45"/>
      <c r="BB8" s="45">
        <f>データ!U6</f>
        <v>328.18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46.53</v>
      </c>
      <c r="J10" s="45"/>
      <c r="K10" s="45"/>
      <c r="L10" s="45"/>
      <c r="M10" s="45"/>
      <c r="N10" s="45"/>
      <c r="O10" s="45"/>
      <c r="P10" s="45">
        <f>データ!P6</f>
        <v>41.44</v>
      </c>
      <c r="Q10" s="45"/>
      <c r="R10" s="45"/>
      <c r="S10" s="45"/>
      <c r="T10" s="45"/>
      <c r="U10" s="45"/>
      <c r="V10" s="45"/>
      <c r="W10" s="45">
        <f>データ!Q6</f>
        <v>91.36</v>
      </c>
      <c r="X10" s="45"/>
      <c r="Y10" s="45"/>
      <c r="Z10" s="45"/>
      <c r="AA10" s="45"/>
      <c r="AB10" s="45"/>
      <c r="AC10" s="45"/>
      <c r="AD10" s="50">
        <f>データ!R6</f>
        <v>3670</v>
      </c>
      <c r="AE10" s="50"/>
      <c r="AF10" s="50"/>
      <c r="AG10" s="50"/>
      <c r="AH10" s="50"/>
      <c r="AI10" s="50"/>
      <c r="AJ10" s="50"/>
      <c r="AK10" s="2"/>
      <c r="AL10" s="50">
        <f>データ!V6</f>
        <v>10180</v>
      </c>
      <c r="AM10" s="50"/>
      <c r="AN10" s="50"/>
      <c r="AO10" s="50"/>
      <c r="AP10" s="50"/>
      <c r="AQ10" s="50"/>
      <c r="AR10" s="50"/>
      <c r="AS10" s="50"/>
      <c r="AT10" s="45">
        <f>データ!W6</f>
        <v>3.23</v>
      </c>
      <c r="AU10" s="45"/>
      <c r="AV10" s="45"/>
      <c r="AW10" s="45"/>
      <c r="AX10" s="45"/>
      <c r="AY10" s="45"/>
      <c r="AZ10" s="45"/>
      <c r="BA10" s="45"/>
      <c r="BB10" s="45">
        <f>データ!X6</f>
        <v>3151.7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108</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zYfRNRwkZCWEJV74fLD4K4mR5bHvWV3CE2o/AV/KNkO4xTrjz4Yg6wV6bDs/t7mpNReDNtq5Rxk1lbVzXb9QUw==" saltValue="gJ5+r/gksTZmJrQIojfvX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45055</v>
      </c>
      <c r="D6" s="33">
        <f t="shared" si="3"/>
        <v>46</v>
      </c>
      <c r="E6" s="33">
        <f t="shared" si="3"/>
        <v>17</v>
      </c>
      <c r="F6" s="33">
        <f t="shared" si="3"/>
        <v>1</v>
      </c>
      <c r="G6" s="33">
        <f t="shared" si="3"/>
        <v>0</v>
      </c>
      <c r="H6" s="33" t="str">
        <f t="shared" si="3"/>
        <v>宮城県　美里町</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46.53</v>
      </c>
      <c r="P6" s="34">
        <f t="shared" si="3"/>
        <v>41.44</v>
      </c>
      <c r="Q6" s="34">
        <f t="shared" si="3"/>
        <v>91.36</v>
      </c>
      <c r="R6" s="34">
        <f t="shared" si="3"/>
        <v>3670</v>
      </c>
      <c r="S6" s="34">
        <f t="shared" si="3"/>
        <v>24597</v>
      </c>
      <c r="T6" s="34">
        <f t="shared" si="3"/>
        <v>74.95</v>
      </c>
      <c r="U6" s="34">
        <f t="shared" si="3"/>
        <v>328.18</v>
      </c>
      <c r="V6" s="34">
        <f t="shared" si="3"/>
        <v>10180</v>
      </c>
      <c r="W6" s="34">
        <f t="shared" si="3"/>
        <v>3.23</v>
      </c>
      <c r="X6" s="34">
        <f t="shared" si="3"/>
        <v>3151.7</v>
      </c>
      <c r="Y6" s="35" t="str">
        <f>IF(Y7="",NA(),Y7)</f>
        <v>-</v>
      </c>
      <c r="Z6" s="35" t="str">
        <f t="shared" ref="Z6:AH6" si="4">IF(Z7="",NA(),Z7)</f>
        <v>-</v>
      </c>
      <c r="AA6" s="35">
        <f t="shared" si="4"/>
        <v>99.05</v>
      </c>
      <c r="AB6" s="35">
        <f t="shared" si="4"/>
        <v>101.48</v>
      </c>
      <c r="AC6" s="35">
        <f t="shared" si="4"/>
        <v>100.96</v>
      </c>
      <c r="AD6" s="35" t="str">
        <f t="shared" si="4"/>
        <v>-</v>
      </c>
      <c r="AE6" s="35" t="str">
        <f t="shared" si="4"/>
        <v>-</v>
      </c>
      <c r="AF6" s="35">
        <f t="shared" si="4"/>
        <v>106.85</v>
      </c>
      <c r="AG6" s="35">
        <f t="shared" si="4"/>
        <v>108.11</v>
      </c>
      <c r="AH6" s="35">
        <f t="shared" si="4"/>
        <v>104.14</v>
      </c>
      <c r="AI6" s="34" t="str">
        <f>IF(AI7="","",IF(AI7="-","【-】","【"&amp;SUBSTITUTE(TEXT(AI7,"#,##0.00"),"-","△")&amp;"】"))</f>
        <v>【108.69】</v>
      </c>
      <c r="AJ6" s="35" t="str">
        <f>IF(AJ7="",NA(),AJ7)</f>
        <v>-</v>
      </c>
      <c r="AK6" s="35" t="str">
        <f t="shared" ref="AK6:AS6" si="5">IF(AK7="",NA(),AK7)</f>
        <v>-</v>
      </c>
      <c r="AL6" s="35">
        <f t="shared" si="5"/>
        <v>3.16</v>
      </c>
      <c r="AM6" s="34">
        <f t="shared" si="5"/>
        <v>0</v>
      </c>
      <c r="AN6" s="34">
        <f t="shared" si="5"/>
        <v>0</v>
      </c>
      <c r="AO6" s="35" t="str">
        <f t="shared" si="5"/>
        <v>-</v>
      </c>
      <c r="AP6" s="35" t="str">
        <f t="shared" si="5"/>
        <v>-</v>
      </c>
      <c r="AQ6" s="35">
        <f t="shared" si="5"/>
        <v>92.92</v>
      </c>
      <c r="AR6" s="35">
        <f t="shared" si="5"/>
        <v>86.54</v>
      </c>
      <c r="AS6" s="35">
        <f t="shared" si="5"/>
        <v>73.180000000000007</v>
      </c>
      <c r="AT6" s="34" t="str">
        <f>IF(AT7="","",IF(AT7="-","【-】","【"&amp;SUBSTITUTE(TEXT(AT7,"#,##0.00"),"-","△")&amp;"】"))</f>
        <v>【3.28】</v>
      </c>
      <c r="AU6" s="35" t="str">
        <f>IF(AU7="",NA(),AU7)</f>
        <v>-</v>
      </c>
      <c r="AV6" s="35" t="str">
        <f t="shared" ref="AV6:BD6" si="6">IF(AV7="",NA(),AV7)</f>
        <v>-</v>
      </c>
      <c r="AW6" s="35">
        <f t="shared" si="6"/>
        <v>53.38</v>
      </c>
      <c r="AX6" s="35">
        <f t="shared" si="6"/>
        <v>49.34</v>
      </c>
      <c r="AY6" s="35">
        <f t="shared" si="6"/>
        <v>61.58</v>
      </c>
      <c r="AZ6" s="35" t="str">
        <f t="shared" si="6"/>
        <v>-</v>
      </c>
      <c r="BA6" s="35" t="str">
        <f t="shared" si="6"/>
        <v>-</v>
      </c>
      <c r="BB6" s="35">
        <f t="shared" si="6"/>
        <v>50.66</v>
      </c>
      <c r="BC6" s="35">
        <f t="shared" si="6"/>
        <v>62.25</v>
      </c>
      <c r="BD6" s="35">
        <f t="shared" si="6"/>
        <v>52.32</v>
      </c>
      <c r="BE6" s="34" t="str">
        <f>IF(BE7="","",IF(BE7="-","【-】","【"&amp;SUBSTITUTE(TEXT(BE7,"#,##0.00"),"-","△")&amp;"】"))</f>
        <v>【69.49】</v>
      </c>
      <c r="BF6" s="35" t="str">
        <f>IF(BF7="",NA(),BF7)</f>
        <v>-</v>
      </c>
      <c r="BG6" s="35" t="str">
        <f t="shared" ref="BG6:BO6" si="7">IF(BG7="",NA(),BG7)</f>
        <v>-</v>
      </c>
      <c r="BH6" s="35">
        <f t="shared" si="7"/>
        <v>2906.99</v>
      </c>
      <c r="BI6" s="35">
        <f t="shared" si="7"/>
        <v>2881.14</v>
      </c>
      <c r="BJ6" s="35">
        <f t="shared" si="7"/>
        <v>3358.39</v>
      </c>
      <c r="BK6" s="35" t="str">
        <f t="shared" si="7"/>
        <v>-</v>
      </c>
      <c r="BL6" s="35" t="str">
        <f t="shared" si="7"/>
        <v>-</v>
      </c>
      <c r="BM6" s="35">
        <f t="shared" si="7"/>
        <v>1111.31</v>
      </c>
      <c r="BN6" s="35">
        <f t="shared" si="7"/>
        <v>966.33</v>
      </c>
      <c r="BO6" s="35">
        <f t="shared" si="7"/>
        <v>958.81</v>
      </c>
      <c r="BP6" s="34" t="str">
        <f>IF(BP7="","",IF(BP7="-","【-】","【"&amp;SUBSTITUTE(TEXT(BP7,"#,##0.00"),"-","△")&amp;"】"))</f>
        <v>【682.78】</v>
      </c>
      <c r="BQ6" s="35" t="str">
        <f>IF(BQ7="",NA(),BQ7)</f>
        <v>-</v>
      </c>
      <c r="BR6" s="35" t="str">
        <f t="shared" ref="BR6:BZ6" si="8">IF(BR7="",NA(),BR7)</f>
        <v>-</v>
      </c>
      <c r="BS6" s="35">
        <f t="shared" si="8"/>
        <v>93.91</v>
      </c>
      <c r="BT6" s="35">
        <f t="shared" si="8"/>
        <v>91.75</v>
      </c>
      <c r="BU6" s="35">
        <f t="shared" si="8"/>
        <v>69.41</v>
      </c>
      <c r="BV6" s="35" t="str">
        <f t="shared" si="8"/>
        <v>-</v>
      </c>
      <c r="BW6" s="35" t="str">
        <f t="shared" si="8"/>
        <v>-</v>
      </c>
      <c r="BX6" s="35">
        <f t="shared" si="8"/>
        <v>75.540000000000006</v>
      </c>
      <c r="BY6" s="35">
        <f t="shared" si="8"/>
        <v>81.739999999999995</v>
      </c>
      <c r="BZ6" s="35">
        <f t="shared" si="8"/>
        <v>82.88</v>
      </c>
      <c r="CA6" s="34" t="str">
        <f>IF(CA7="","",IF(CA7="-","【-】","【"&amp;SUBSTITUTE(TEXT(CA7,"#,##0.00"),"-","△")&amp;"】"))</f>
        <v>【100.91】</v>
      </c>
      <c r="CB6" s="35" t="str">
        <f>IF(CB7="",NA(),CB7)</f>
        <v>-</v>
      </c>
      <c r="CC6" s="35" t="str">
        <f t="shared" ref="CC6:CK6" si="9">IF(CC7="",NA(),CC7)</f>
        <v>-</v>
      </c>
      <c r="CD6" s="35">
        <f t="shared" si="9"/>
        <v>209.61</v>
      </c>
      <c r="CE6" s="35">
        <f t="shared" si="9"/>
        <v>214.68</v>
      </c>
      <c r="CF6" s="35">
        <f t="shared" si="9"/>
        <v>282.45</v>
      </c>
      <c r="CG6" s="35" t="str">
        <f t="shared" si="9"/>
        <v>-</v>
      </c>
      <c r="CH6" s="35" t="str">
        <f t="shared" si="9"/>
        <v>-</v>
      </c>
      <c r="CI6" s="35">
        <f t="shared" si="9"/>
        <v>207.96</v>
      </c>
      <c r="CJ6" s="35">
        <f t="shared" si="9"/>
        <v>194.31</v>
      </c>
      <c r="CK6" s="35">
        <f t="shared" si="9"/>
        <v>190.99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53.51</v>
      </c>
      <c r="CU6" s="35">
        <f t="shared" si="10"/>
        <v>53.5</v>
      </c>
      <c r="CV6" s="35">
        <f t="shared" si="10"/>
        <v>52.58</v>
      </c>
      <c r="CW6" s="34" t="str">
        <f>IF(CW7="","",IF(CW7="-","【-】","【"&amp;SUBSTITUTE(TEXT(CW7,"#,##0.00"),"-","△")&amp;"】"))</f>
        <v>【58.98】</v>
      </c>
      <c r="CX6" s="35" t="str">
        <f>IF(CX7="",NA(),CX7)</f>
        <v>-</v>
      </c>
      <c r="CY6" s="35" t="str">
        <f t="shared" ref="CY6:DG6" si="11">IF(CY7="",NA(),CY7)</f>
        <v>-</v>
      </c>
      <c r="CZ6" s="35">
        <f t="shared" si="11"/>
        <v>74</v>
      </c>
      <c r="DA6" s="35">
        <f t="shared" si="11"/>
        <v>74.31</v>
      </c>
      <c r="DB6" s="35">
        <f t="shared" si="11"/>
        <v>76.760000000000005</v>
      </c>
      <c r="DC6" s="35" t="str">
        <f t="shared" si="11"/>
        <v>-</v>
      </c>
      <c r="DD6" s="35" t="str">
        <f t="shared" si="11"/>
        <v>-</v>
      </c>
      <c r="DE6" s="35">
        <f t="shared" si="11"/>
        <v>83.91</v>
      </c>
      <c r="DF6" s="35">
        <f t="shared" si="11"/>
        <v>83.51</v>
      </c>
      <c r="DG6" s="35">
        <f t="shared" si="11"/>
        <v>83.02</v>
      </c>
      <c r="DH6" s="34" t="str">
        <f>IF(DH7="","",IF(DH7="-","【-】","【"&amp;SUBSTITUTE(TEXT(DH7,"#,##0.00"),"-","△")&amp;"】"))</f>
        <v>【95.20】</v>
      </c>
      <c r="DI6" s="35" t="str">
        <f>IF(DI7="",NA(),DI7)</f>
        <v>-</v>
      </c>
      <c r="DJ6" s="35" t="str">
        <f t="shared" ref="DJ6:DR6" si="12">IF(DJ7="",NA(),DJ7)</f>
        <v>-</v>
      </c>
      <c r="DK6" s="35">
        <f t="shared" si="12"/>
        <v>27.49</v>
      </c>
      <c r="DL6" s="35">
        <f t="shared" si="12"/>
        <v>27.48</v>
      </c>
      <c r="DM6" s="35">
        <f t="shared" si="12"/>
        <v>28.42</v>
      </c>
      <c r="DN6" s="35" t="str">
        <f t="shared" si="12"/>
        <v>-</v>
      </c>
      <c r="DO6" s="35" t="str">
        <f t="shared" si="12"/>
        <v>-</v>
      </c>
      <c r="DP6" s="35">
        <f t="shared" si="12"/>
        <v>21.09</v>
      </c>
      <c r="DQ6" s="35">
        <f t="shared" si="12"/>
        <v>21.16</v>
      </c>
      <c r="DR6" s="35">
        <f t="shared" si="12"/>
        <v>15.95</v>
      </c>
      <c r="DS6" s="34" t="str">
        <f>IF(DS7="","",IF(DS7="-","【-】","【"&amp;SUBSTITUTE(TEXT(DS7,"#,##0.00"),"-","△")&amp;"】"))</f>
        <v>【38.60】</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【5.64】</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0.15</v>
      </c>
      <c r="EM6" s="35">
        <f t="shared" si="14"/>
        <v>0.16</v>
      </c>
      <c r="EN6" s="35">
        <f t="shared" si="14"/>
        <v>0.13</v>
      </c>
      <c r="EO6" s="34" t="str">
        <f>IF(EO7="","",IF(EO7="-","【-】","【"&amp;SUBSTITUTE(TEXT(EO7,"#,##0.00"),"-","△")&amp;"】"))</f>
        <v>【0.23】</v>
      </c>
    </row>
    <row r="7" spans="1:148" s="36" customFormat="1" x14ac:dyDescent="0.15">
      <c r="A7" s="28"/>
      <c r="B7" s="37">
        <v>2018</v>
      </c>
      <c r="C7" s="37">
        <v>45055</v>
      </c>
      <c r="D7" s="37">
        <v>46</v>
      </c>
      <c r="E7" s="37">
        <v>17</v>
      </c>
      <c r="F7" s="37">
        <v>1</v>
      </c>
      <c r="G7" s="37">
        <v>0</v>
      </c>
      <c r="H7" s="37" t="s">
        <v>96</v>
      </c>
      <c r="I7" s="37" t="s">
        <v>97</v>
      </c>
      <c r="J7" s="37" t="s">
        <v>98</v>
      </c>
      <c r="K7" s="37" t="s">
        <v>99</v>
      </c>
      <c r="L7" s="37" t="s">
        <v>100</v>
      </c>
      <c r="M7" s="37" t="s">
        <v>101</v>
      </c>
      <c r="N7" s="38" t="s">
        <v>102</v>
      </c>
      <c r="O7" s="38">
        <v>46.53</v>
      </c>
      <c r="P7" s="38">
        <v>41.44</v>
      </c>
      <c r="Q7" s="38">
        <v>91.36</v>
      </c>
      <c r="R7" s="38">
        <v>3670</v>
      </c>
      <c r="S7" s="38">
        <v>24597</v>
      </c>
      <c r="T7" s="38">
        <v>74.95</v>
      </c>
      <c r="U7" s="38">
        <v>328.18</v>
      </c>
      <c r="V7" s="38">
        <v>10180</v>
      </c>
      <c r="W7" s="38">
        <v>3.23</v>
      </c>
      <c r="X7" s="38">
        <v>3151.7</v>
      </c>
      <c r="Y7" s="38" t="s">
        <v>102</v>
      </c>
      <c r="Z7" s="38" t="s">
        <v>102</v>
      </c>
      <c r="AA7" s="38">
        <v>99.05</v>
      </c>
      <c r="AB7" s="38">
        <v>101.48</v>
      </c>
      <c r="AC7" s="38">
        <v>100.96</v>
      </c>
      <c r="AD7" s="38" t="s">
        <v>102</v>
      </c>
      <c r="AE7" s="38" t="s">
        <v>102</v>
      </c>
      <c r="AF7" s="38">
        <v>106.85</v>
      </c>
      <c r="AG7" s="38">
        <v>108.11</v>
      </c>
      <c r="AH7" s="38">
        <v>104.14</v>
      </c>
      <c r="AI7" s="38">
        <v>108.69</v>
      </c>
      <c r="AJ7" s="38" t="s">
        <v>102</v>
      </c>
      <c r="AK7" s="38" t="s">
        <v>102</v>
      </c>
      <c r="AL7" s="38">
        <v>3.16</v>
      </c>
      <c r="AM7" s="38">
        <v>0</v>
      </c>
      <c r="AN7" s="38">
        <v>0</v>
      </c>
      <c r="AO7" s="38" t="s">
        <v>102</v>
      </c>
      <c r="AP7" s="38" t="s">
        <v>102</v>
      </c>
      <c r="AQ7" s="38">
        <v>92.92</v>
      </c>
      <c r="AR7" s="38">
        <v>86.54</v>
      </c>
      <c r="AS7" s="38">
        <v>73.180000000000007</v>
      </c>
      <c r="AT7" s="38">
        <v>3.28</v>
      </c>
      <c r="AU7" s="38" t="s">
        <v>102</v>
      </c>
      <c r="AV7" s="38" t="s">
        <v>102</v>
      </c>
      <c r="AW7" s="38">
        <v>53.38</v>
      </c>
      <c r="AX7" s="38">
        <v>49.34</v>
      </c>
      <c r="AY7" s="38">
        <v>61.58</v>
      </c>
      <c r="AZ7" s="38" t="s">
        <v>102</v>
      </c>
      <c r="BA7" s="38" t="s">
        <v>102</v>
      </c>
      <c r="BB7" s="38">
        <v>50.66</v>
      </c>
      <c r="BC7" s="38">
        <v>62.25</v>
      </c>
      <c r="BD7" s="38">
        <v>52.32</v>
      </c>
      <c r="BE7" s="38">
        <v>69.489999999999995</v>
      </c>
      <c r="BF7" s="38" t="s">
        <v>102</v>
      </c>
      <c r="BG7" s="38" t="s">
        <v>102</v>
      </c>
      <c r="BH7" s="38">
        <v>2906.99</v>
      </c>
      <c r="BI7" s="38">
        <v>2881.14</v>
      </c>
      <c r="BJ7" s="38">
        <v>3358.39</v>
      </c>
      <c r="BK7" s="38" t="s">
        <v>102</v>
      </c>
      <c r="BL7" s="38" t="s">
        <v>102</v>
      </c>
      <c r="BM7" s="38">
        <v>1111.31</v>
      </c>
      <c r="BN7" s="38">
        <v>966.33</v>
      </c>
      <c r="BO7" s="38">
        <v>958.81</v>
      </c>
      <c r="BP7" s="38">
        <v>682.78</v>
      </c>
      <c r="BQ7" s="38" t="s">
        <v>102</v>
      </c>
      <c r="BR7" s="38" t="s">
        <v>102</v>
      </c>
      <c r="BS7" s="38">
        <v>93.91</v>
      </c>
      <c r="BT7" s="38">
        <v>91.75</v>
      </c>
      <c r="BU7" s="38">
        <v>69.41</v>
      </c>
      <c r="BV7" s="38" t="s">
        <v>102</v>
      </c>
      <c r="BW7" s="38" t="s">
        <v>102</v>
      </c>
      <c r="BX7" s="38">
        <v>75.540000000000006</v>
      </c>
      <c r="BY7" s="38">
        <v>81.739999999999995</v>
      </c>
      <c r="BZ7" s="38">
        <v>82.88</v>
      </c>
      <c r="CA7" s="38">
        <v>100.91</v>
      </c>
      <c r="CB7" s="38" t="s">
        <v>102</v>
      </c>
      <c r="CC7" s="38" t="s">
        <v>102</v>
      </c>
      <c r="CD7" s="38">
        <v>209.61</v>
      </c>
      <c r="CE7" s="38">
        <v>214.68</v>
      </c>
      <c r="CF7" s="38">
        <v>282.45</v>
      </c>
      <c r="CG7" s="38" t="s">
        <v>102</v>
      </c>
      <c r="CH7" s="38" t="s">
        <v>102</v>
      </c>
      <c r="CI7" s="38">
        <v>207.96</v>
      </c>
      <c r="CJ7" s="38">
        <v>194.31</v>
      </c>
      <c r="CK7" s="38">
        <v>190.99</v>
      </c>
      <c r="CL7" s="38">
        <v>136.86000000000001</v>
      </c>
      <c r="CM7" s="38" t="s">
        <v>102</v>
      </c>
      <c r="CN7" s="38" t="s">
        <v>102</v>
      </c>
      <c r="CO7" s="38" t="s">
        <v>102</v>
      </c>
      <c r="CP7" s="38" t="s">
        <v>102</v>
      </c>
      <c r="CQ7" s="38" t="s">
        <v>102</v>
      </c>
      <c r="CR7" s="38" t="s">
        <v>102</v>
      </c>
      <c r="CS7" s="38" t="s">
        <v>102</v>
      </c>
      <c r="CT7" s="38">
        <v>53.51</v>
      </c>
      <c r="CU7" s="38">
        <v>53.5</v>
      </c>
      <c r="CV7" s="38">
        <v>52.58</v>
      </c>
      <c r="CW7" s="38">
        <v>58.98</v>
      </c>
      <c r="CX7" s="38" t="s">
        <v>102</v>
      </c>
      <c r="CY7" s="38" t="s">
        <v>102</v>
      </c>
      <c r="CZ7" s="38">
        <v>74</v>
      </c>
      <c r="DA7" s="38">
        <v>74.31</v>
      </c>
      <c r="DB7" s="38">
        <v>76.760000000000005</v>
      </c>
      <c r="DC7" s="38" t="s">
        <v>102</v>
      </c>
      <c r="DD7" s="38" t="s">
        <v>102</v>
      </c>
      <c r="DE7" s="38">
        <v>83.91</v>
      </c>
      <c r="DF7" s="38">
        <v>83.51</v>
      </c>
      <c r="DG7" s="38">
        <v>83.02</v>
      </c>
      <c r="DH7" s="38">
        <v>95.2</v>
      </c>
      <c r="DI7" s="38" t="s">
        <v>102</v>
      </c>
      <c r="DJ7" s="38" t="s">
        <v>102</v>
      </c>
      <c r="DK7" s="38">
        <v>27.49</v>
      </c>
      <c r="DL7" s="38">
        <v>27.48</v>
      </c>
      <c r="DM7" s="38">
        <v>28.42</v>
      </c>
      <c r="DN7" s="38" t="s">
        <v>102</v>
      </c>
      <c r="DO7" s="38" t="s">
        <v>102</v>
      </c>
      <c r="DP7" s="38">
        <v>21.09</v>
      </c>
      <c r="DQ7" s="38">
        <v>21.16</v>
      </c>
      <c r="DR7" s="38">
        <v>15.95</v>
      </c>
      <c r="DS7" s="38">
        <v>38.6</v>
      </c>
      <c r="DT7" s="38" t="s">
        <v>102</v>
      </c>
      <c r="DU7" s="38" t="s">
        <v>102</v>
      </c>
      <c r="DV7" s="38">
        <v>0</v>
      </c>
      <c r="DW7" s="38">
        <v>0</v>
      </c>
      <c r="DX7" s="38">
        <v>0</v>
      </c>
      <c r="DY7" s="38" t="s">
        <v>102</v>
      </c>
      <c r="DZ7" s="38" t="s">
        <v>102</v>
      </c>
      <c r="EA7" s="38">
        <v>0</v>
      </c>
      <c r="EB7" s="38">
        <v>0</v>
      </c>
      <c r="EC7" s="38">
        <v>0</v>
      </c>
      <c r="ED7" s="38">
        <v>5.64</v>
      </c>
      <c r="EE7" s="38" t="s">
        <v>102</v>
      </c>
      <c r="EF7" s="38" t="s">
        <v>102</v>
      </c>
      <c r="EG7" s="38">
        <v>0</v>
      </c>
      <c r="EH7" s="38">
        <v>0</v>
      </c>
      <c r="EI7" s="38">
        <v>0</v>
      </c>
      <c r="EJ7" s="38" t="s">
        <v>102</v>
      </c>
      <c r="EK7" s="38" t="s">
        <v>102</v>
      </c>
      <c r="EL7" s="38">
        <v>0.15</v>
      </c>
      <c r="EM7" s="38">
        <v>0.16</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千田 将太郎</cp:lastModifiedBy>
  <cp:lastPrinted>2020-01-31T12:08:05Z</cp:lastPrinted>
  <dcterms:created xsi:type="dcterms:W3CDTF">2019-12-05T04:42:42Z</dcterms:created>
  <dcterms:modified xsi:type="dcterms:W3CDTF">2020-01-31T12:08:14Z</dcterms:modified>
  <cp:category/>
</cp:coreProperties>
</file>