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athens-2018\share\上下水道事業所\004総務係\001上下水共通\012_照会・回答\026公営企業に係る「経営比較分析表」の分析等\H31(R1)\"/>
    </mc:Choice>
  </mc:AlternateContent>
  <xr:revisionPtr revIDLastSave="0" documentId="13_ncr:1_{6DC2D0A9-3503-497D-BFD3-AB28C99FA314}" xr6:coauthVersionLast="36" xr6:coauthVersionMax="36" xr10:uidLastSave="{00000000-0000-0000-0000-000000000000}"/>
  <workbookProtection workbookAlgorithmName="SHA-512" workbookHashValue="2uFOIxL9mLuldRrxXbfSpOE0af77ei45OdVS2NFrzY1C740OaaOPVmzkdhSbJMYpjH3wMSvrDu2pf24t0Bv0kA==" workbookSaltValue="tlKseB0BxttBf0ikY6sXl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P6" i="5"/>
  <c r="O6" i="5"/>
  <c r="N6" i="5"/>
  <c r="B10" i="4" s="1"/>
  <c r="M6" i="5"/>
  <c r="AD8" i="4" s="1"/>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W10" i="4"/>
  <c r="P10" i="4"/>
  <c r="I10" i="4"/>
  <c r="AL8" i="4"/>
  <c r="P8" i="4"/>
  <c r="B8" i="4"/>
  <c r="C10" i="5" l="1"/>
  <c r="D10" i="5"/>
  <c r="E10" i="5"/>
  <c r="B10" i="5"/>
</calcChain>
</file>

<file path=xl/sharedStrings.xml><?xml version="1.0" encoding="utf-8"?>
<sst xmlns="http://schemas.openxmlformats.org/spreadsheetml/2006/main" count="228" uniqueCount="110">
  <si>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</si>
  <si>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</si>
  <si>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</si>
  <si>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</si>
  <si>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</si>
  <si>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</si>
  <si>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</si>
  <si>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</si>
  <si>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</si>
  <si>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</si>
  <si>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</si>
  <si>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</si>
  <si>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</si>
  <si>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</si>
  <si>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</si>
  <si>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</si>
  <si>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</si>
  <si>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</si>
  <si>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</si>
  <si>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</si>
  <si>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</si>
  <si>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</si>
  <si>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</si>
  <si>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</si>
  <si>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</si>
  <si>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</si>
  <si>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</si>
  <si>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</si>
  <si>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</si>
  <si>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</si>
  <si>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</si>
  <si>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</si>
  <si>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</si>
  <si>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</si>
  <si>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</si>
  <si>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</si>
  <si>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</si>
  <si>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</si>
  <si>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</si>
  <si>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</si>
  <si>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</si>
  <si>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</si>
  <si>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</si>
  <si>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</si>
  <si>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</si>
  <si>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</si>
  <si>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</si>
  <si>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</si>
  <si>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</si>
  <si>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</si>
  <si>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</si>
  <si>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</si>
  <si>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</si>
  <si>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</si>
  <si>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</si>
  <si>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</si>
  <si>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</si>
  <si>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</si>
  <si>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</si>
  <si>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</si>
  <si>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</si>
  <si>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</si>
  <si>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</si>
  <si>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</si>
  <si>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</si>
  <si>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</si>
  <si>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</si>
  <si>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</si>
  <si>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</si>
  <si>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</si>
  <si>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</si>
  <si>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</si>
  <si>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</si>
  <si>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</si>
  <si>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</si>
  <si>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</si>
  <si>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</si>
  <si>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</si>
  <si>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</si>
  <si>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</si>
  <si>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</si>
  <si>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</si>
  <si>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</si>
  <si>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</si>
  <si>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</si>
  <si>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</si>
  <si>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</si>
  <si>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</si>
  <si>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</si>
  <si>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</si>
  <si>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</si>
  <si>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</si>
  <si>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</si>
  <si>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</si>
  <si>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</si>
  <si>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</si>
  <si>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</si>
  <si>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</si>
  <si>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</si>
  <si>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</si>
  <si>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</si>
  <si>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</si>
  <si>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</si>
  <si>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</si>
  <si>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</si>
  <si>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</si>
  <si>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</si>
  <si>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①経常収支比率は、平成29年度を上回ったものの、100％未満となっており、経費削減等の経営努力が必要である。
②累積欠損金比率は、東日本大震災に伴う固定資産除却損（平成30年度はない）が多額のため、類似団体平均値（以下「平均値」）より大きく上回っている。しかし、平成30年10月の使用料改定の効果により、平成29年度よりは28.05ポイント減少している。依然として短期的解消は難しい状況であり、経費削減等の経営努力が必要である。
③流動比率は、平均値を大きく下回っており、100％未満である。平成29年度と比較する5.09ポイントとわずかに上回っており、使用料改定の効果であるが、引き続き、経費削減等の経営努力が必要である。
④企業債残高対事業規模比率は、使用料収入に対し企業債残高の占める割合が高く、平均値を上回っており、施設の計画的な更新に努める必要がある。
⑤経費回収率は、使用料改定の効果もあり、平均値を上回っており、100％を超えている。
⑥汚水処理原価は、平均値を下回っている。引き続き維持管理費や施設の計画的な更新による経費削減等の経営努力が必要である。
⑧水洗化率は、平成29年度に引き続き平均値を上回っているが、戸別訪問等により、接続の普及促進に努め、さらなる向上を図り、使用料収入に結びつけたい。</t>
    <rPh sb="1" eb="3">
      <t>ケイジョウ</t>
    </rPh>
    <rPh sb="3" eb="5">
      <t>シュウシ</t>
    </rPh>
    <rPh sb="5" eb="7">
      <t>ヒリツ</t>
    </rPh>
    <rPh sb="16" eb="18">
      <t>ウワマワ</t>
    </rPh>
    <rPh sb="28" eb="30">
      <t>ミマン</t>
    </rPh>
    <rPh sb="37" eb="39">
      <t>ケイヒ</t>
    </rPh>
    <rPh sb="39" eb="41">
      <t>サクゲン</t>
    </rPh>
    <rPh sb="41" eb="42">
      <t>トウ</t>
    </rPh>
    <rPh sb="43" eb="45">
      <t>ケイエイ</t>
    </rPh>
    <rPh sb="45" eb="47">
      <t>ドリョク</t>
    </rPh>
    <rPh sb="48" eb="50">
      <t>ヒツヨウ</t>
    </rPh>
    <rPh sb="56" eb="58">
      <t>ルイセキ</t>
    </rPh>
    <rPh sb="58" eb="61">
      <t>ケッソンキン</t>
    </rPh>
    <rPh sb="61" eb="63">
      <t>ヒリツ</t>
    </rPh>
    <rPh sb="82" eb="84">
      <t>ヘイセイ</t>
    </rPh>
    <rPh sb="86" eb="88">
      <t>ネンド</t>
    </rPh>
    <rPh sb="107" eb="109">
      <t>イカ</t>
    </rPh>
    <rPh sb="110" eb="112">
      <t>ヘイキン</t>
    </rPh>
    <rPh sb="112" eb="113">
      <t>チ</t>
    </rPh>
    <rPh sb="140" eb="142">
      <t>シヨウ</t>
    </rPh>
    <rPh sb="142" eb="143">
      <t>リョウ</t>
    </rPh>
    <rPh sb="146" eb="148">
      <t>コウカ</t>
    </rPh>
    <rPh sb="152" eb="154">
      <t>ヘイセイ</t>
    </rPh>
    <rPh sb="156" eb="157">
      <t>ネン</t>
    </rPh>
    <rPh sb="157" eb="158">
      <t>ド</t>
    </rPh>
    <rPh sb="170" eb="172">
      <t>ゲンショウ</t>
    </rPh>
    <rPh sb="177" eb="179">
      <t>イゼン</t>
    </rPh>
    <rPh sb="182" eb="185">
      <t>タンキテキ</t>
    </rPh>
    <rPh sb="185" eb="187">
      <t>カイショウ</t>
    </rPh>
    <rPh sb="188" eb="189">
      <t>ムズカ</t>
    </rPh>
    <rPh sb="191" eb="193">
      <t>ジョウキョウ</t>
    </rPh>
    <rPh sb="197" eb="199">
      <t>ケイヒ</t>
    </rPh>
    <rPh sb="199" eb="201">
      <t>サクゲン</t>
    </rPh>
    <rPh sb="201" eb="202">
      <t>トウ</t>
    </rPh>
    <rPh sb="203" eb="205">
      <t>ケイエイ</t>
    </rPh>
    <rPh sb="205" eb="207">
      <t>ドリョク</t>
    </rPh>
    <rPh sb="208" eb="210">
      <t>ヒツヨウ</t>
    </rPh>
    <rPh sb="216" eb="218">
      <t>リュウドウ</t>
    </rPh>
    <rPh sb="218" eb="220">
      <t>ヒリツ</t>
    </rPh>
    <rPh sb="224" eb="225">
      <t>チ</t>
    </rPh>
    <rPh sb="226" eb="227">
      <t>オオ</t>
    </rPh>
    <rPh sb="229" eb="231">
      <t>シタマワ</t>
    </rPh>
    <rPh sb="240" eb="242">
      <t>ミマン</t>
    </rPh>
    <rPh sb="246" eb="248">
      <t>ヘイセイ</t>
    </rPh>
    <rPh sb="250" eb="252">
      <t>ネンド</t>
    </rPh>
    <rPh sb="253" eb="255">
      <t>ヒカク</t>
    </rPh>
    <rPh sb="270" eb="272">
      <t>ウワマワ</t>
    </rPh>
    <rPh sb="277" eb="280">
      <t>シヨウリョウ</t>
    </rPh>
    <rPh sb="280" eb="282">
      <t>カイテイ</t>
    </rPh>
    <rPh sb="290" eb="291">
      <t>ヒ</t>
    </rPh>
    <rPh sb="292" eb="293">
      <t>ツヅ</t>
    </rPh>
    <rPh sb="295" eb="297">
      <t>ケイヒ</t>
    </rPh>
    <rPh sb="297" eb="299">
      <t>サクゲン</t>
    </rPh>
    <rPh sb="299" eb="300">
      <t>トウ</t>
    </rPh>
    <rPh sb="301" eb="303">
      <t>ケイエイ</t>
    </rPh>
    <rPh sb="303" eb="305">
      <t>ドリョク</t>
    </rPh>
    <rPh sb="306" eb="308">
      <t>ヒツヨウ</t>
    </rPh>
    <rPh sb="314" eb="317">
      <t>キギョウサイ</t>
    </rPh>
    <rPh sb="317" eb="319">
      <t>ザンダカ</t>
    </rPh>
    <rPh sb="319" eb="320">
      <t>タイ</t>
    </rPh>
    <rPh sb="320" eb="322">
      <t>ジギョウ</t>
    </rPh>
    <rPh sb="322" eb="324">
      <t>キボ</t>
    </rPh>
    <rPh sb="324" eb="326">
      <t>ヒリツ</t>
    </rPh>
    <rPh sb="353" eb="354">
      <t>チ</t>
    </rPh>
    <rPh sb="355" eb="357">
      <t>ウワマワ</t>
    </rPh>
    <rPh sb="362" eb="364">
      <t>シセツ</t>
    </rPh>
    <rPh sb="365" eb="367">
      <t>ケイカク</t>
    </rPh>
    <rPh sb="367" eb="368">
      <t>テキ</t>
    </rPh>
    <rPh sb="369" eb="371">
      <t>コウシン</t>
    </rPh>
    <rPh sb="372" eb="373">
      <t>ツト</t>
    </rPh>
    <rPh sb="375" eb="377">
      <t>ヒツヨウ</t>
    </rPh>
    <rPh sb="383" eb="385">
      <t>ケイヒ</t>
    </rPh>
    <rPh sb="385" eb="388">
      <t>カイシュウリツ</t>
    </rPh>
    <rPh sb="390" eb="393">
      <t>シヨウリョウ</t>
    </rPh>
    <rPh sb="393" eb="395">
      <t>カイテイ</t>
    </rPh>
    <rPh sb="396" eb="398">
      <t>コウカ</t>
    </rPh>
    <rPh sb="402" eb="404">
      <t>ヘイキン</t>
    </rPh>
    <rPh sb="404" eb="405">
      <t>チ</t>
    </rPh>
    <rPh sb="406" eb="408">
      <t>ウワマワ</t>
    </rPh>
    <rPh sb="418" eb="419">
      <t>コ</t>
    </rPh>
    <rPh sb="426" eb="428">
      <t>オスイ</t>
    </rPh>
    <rPh sb="428" eb="430">
      <t>ショリ</t>
    </rPh>
    <rPh sb="430" eb="432">
      <t>ゲンカ</t>
    </rPh>
    <rPh sb="436" eb="437">
      <t>チ</t>
    </rPh>
    <rPh sb="445" eb="446">
      <t>ヒ</t>
    </rPh>
    <rPh sb="447" eb="448">
      <t>ツヅ</t>
    </rPh>
    <rPh sb="449" eb="451">
      <t>イジ</t>
    </rPh>
    <rPh sb="451" eb="454">
      <t>カンリヒ</t>
    </rPh>
    <rPh sb="455" eb="457">
      <t>シセツ</t>
    </rPh>
    <rPh sb="458" eb="461">
      <t>ケイカクテキ</t>
    </rPh>
    <rPh sb="462" eb="464">
      <t>コウシン</t>
    </rPh>
    <rPh sb="467" eb="469">
      <t>ケイヒ</t>
    </rPh>
    <rPh sb="469" eb="471">
      <t>サクゲン</t>
    </rPh>
    <rPh sb="471" eb="472">
      <t>トウ</t>
    </rPh>
    <rPh sb="473" eb="475">
      <t>ケイエイ</t>
    </rPh>
    <rPh sb="475" eb="477">
      <t>ドリョク</t>
    </rPh>
    <rPh sb="478" eb="480">
      <t>ヒツヨウ</t>
    </rPh>
    <rPh sb="486" eb="489">
      <t>スイセンカ</t>
    </rPh>
    <rPh sb="489" eb="490">
      <t>リツ</t>
    </rPh>
    <rPh sb="492" eb="494">
      <t>ヘイセイ</t>
    </rPh>
    <rPh sb="499" eb="500">
      <t>ヒ</t>
    </rPh>
    <rPh sb="501" eb="502">
      <t>ツヅ</t>
    </rPh>
    <rPh sb="503" eb="505">
      <t>ヘイキン</t>
    </rPh>
    <rPh sb="505" eb="506">
      <t>チ</t>
    </rPh>
    <rPh sb="507" eb="509">
      <t>ウワマワ</t>
    </rPh>
    <rPh sb="515" eb="517">
      <t>コベツ</t>
    </rPh>
    <rPh sb="517" eb="519">
      <t>ホウモン</t>
    </rPh>
    <rPh sb="519" eb="520">
      <t>トウ</t>
    </rPh>
    <rPh sb="524" eb="526">
      <t>セツゾク</t>
    </rPh>
    <rPh sb="527" eb="529">
      <t>フキュウ</t>
    </rPh>
    <rPh sb="529" eb="531">
      <t>ソクシン</t>
    </rPh>
    <rPh sb="532" eb="533">
      <t>ツト</t>
    </rPh>
    <rPh sb="539" eb="541">
      <t>コウジョウ</t>
    </rPh>
    <rPh sb="542" eb="543">
      <t>ハカ</t>
    </rPh>
    <rPh sb="545" eb="547">
      <t>シヨウ</t>
    </rPh>
    <rPh sb="547" eb="548">
      <t>リョウ</t>
    </rPh>
    <rPh sb="548" eb="550">
      <t>シュウニュウ</t>
    </rPh>
    <rPh sb="551" eb="552">
      <t>ムス</t>
    </rPh>
    <phoneticPr fontId="4"/>
  </si>
  <si>
    <t>　当市の管路施設は、昭和50年から整備され、昭和63年に供用開始を行っている。
①有形固定資産減価償却率は平均値を下回っているものの、年々数値が上昇しており、法定耐用年数に近い資産が多いことを示している。
③管渠改善率は、平成30年度は管渠更新工事がなかったため、0％となった。
　本格的な更新時期を迎えることを見据え、計画的維持管理と老朽化対策を図る必要がある。（平成31年度からストックマネジメント計画策定に着手している）</t>
    <rPh sb="1" eb="3">
      <t>トウシ</t>
    </rPh>
    <rPh sb="4" eb="6">
      <t>カンロ</t>
    </rPh>
    <rPh sb="6" eb="8">
      <t>シセツ</t>
    </rPh>
    <rPh sb="10" eb="12">
      <t>ショウワ</t>
    </rPh>
    <rPh sb="14" eb="15">
      <t>ネン</t>
    </rPh>
    <rPh sb="17" eb="19">
      <t>セイビ</t>
    </rPh>
    <rPh sb="22" eb="24">
      <t>ショウワ</t>
    </rPh>
    <rPh sb="26" eb="27">
      <t>ネン</t>
    </rPh>
    <rPh sb="28" eb="30">
      <t>キョウヨウ</t>
    </rPh>
    <rPh sb="30" eb="32">
      <t>カイシ</t>
    </rPh>
    <rPh sb="33" eb="34">
      <t>オコナ</t>
    </rPh>
    <rPh sb="41" eb="43">
      <t>ユウケイ</t>
    </rPh>
    <rPh sb="43" eb="47">
      <t>コテイシサン</t>
    </rPh>
    <rPh sb="47" eb="49">
      <t>ゲンカ</t>
    </rPh>
    <rPh sb="49" eb="52">
      <t>ショウキャクリツ</t>
    </rPh>
    <rPh sb="53" eb="56">
      <t>ヘイキンチ</t>
    </rPh>
    <rPh sb="57" eb="59">
      <t>シタマワ</t>
    </rPh>
    <rPh sb="67" eb="69">
      <t>ネンネン</t>
    </rPh>
    <rPh sb="69" eb="71">
      <t>スウチ</t>
    </rPh>
    <rPh sb="72" eb="74">
      <t>ジョウショウ</t>
    </rPh>
    <rPh sb="79" eb="81">
      <t>ホウテイ</t>
    </rPh>
    <rPh sb="81" eb="83">
      <t>タイヨウ</t>
    </rPh>
    <rPh sb="83" eb="85">
      <t>ネンスウ</t>
    </rPh>
    <rPh sb="86" eb="87">
      <t>チカ</t>
    </rPh>
    <rPh sb="88" eb="90">
      <t>シサン</t>
    </rPh>
    <rPh sb="91" eb="92">
      <t>オオ</t>
    </rPh>
    <rPh sb="96" eb="97">
      <t>シメ</t>
    </rPh>
    <rPh sb="104" eb="106">
      <t>カンキョ</t>
    </rPh>
    <rPh sb="106" eb="108">
      <t>カイゼン</t>
    </rPh>
    <rPh sb="108" eb="109">
      <t>リツ</t>
    </rPh>
    <rPh sb="111" eb="113">
      <t>ヘイセイ</t>
    </rPh>
    <rPh sb="115" eb="117">
      <t>ネンド</t>
    </rPh>
    <rPh sb="118" eb="120">
      <t>カンキョ</t>
    </rPh>
    <rPh sb="120" eb="122">
      <t>コウシン</t>
    </rPh>
    <rPh sb="122" eb="124">
      <t>コウジ</t>
    </rPh>
    <rPh sb="141" eb="144">
      <t>ホンカクテキ</t>
    </rPh>
    <rPh sb="145" eb="147">
      <t>コウシン</t>
    </rPh>
    <rPh sb="147" eb="149">
      <t>ジキ</t>
    </rPh>
    <rPh sb="150" eb="151">
      <t>ムカ</t>
    </rPh>
    <rPh sb="156" eb="158">
      <t>ミス</t>
    </rPh>
    <rPh sb="174" eb="175">
      <t>ハカ</t>
    </rPh>
    <rPh sb="176" eb="178">
      <t>ヒツヨウ</t>
    </rPh>
    <rPh sb="201" eb="203">
      <t>ケイカク</t>
    </rPh>
    <rPh sb="206" eb="208">
      <t>チャクシュ</t>
    </rPh>
    <phoneticPr fontId="4"/>
  </si>
  <si>
    <t>　平成30年10月の使用料改定により使用料は増加したが、一般会計繰入金の減少（供用開始から30年が経過し、高資本対策費に要する経費の対象外となったため）により経常収益は減少した。経常費用は、借換や償還終了による企業債支払い利息の減少等により減少しているものの、修繕費等の増加により、累積欠損金は依然として多額である。施設の更新財源確保の課題もあり、持続可能な事業として収支バランスの改善を図り、経営の健全化・効率化に努めていく。</t>
    <rPh sb="1" eb="3">
      <t>ヘイセイ</t>
    </rPh>
    <rPh sb="5" eb="6">
      <t>ネン</t>
    </rPh>
    <rPh sb="8" eb="9">
      <t>ガツ</t>
    </rPh>
    <rPh sb="10" eb="13">
      <t>シヨウリョウ</t>
    </rPh>
    <rPh sb="13" eb="15">
      <t>カイテイ</t>
    </rPh>
    <rPh sb="18" eb="21">
      <t>シヨウリョウ</t>
    </rPh>
    <rPh sb="22" eb="24">
      <t>ゾウカ</t>
    </rPh>
    <rPh sb="36" eb="38">
      <t>ゲンショウ</t>
    </rPh>
    <rPh sb="39" eb="41">
      <t>キョウヨウ</t>
    </rPh>
    <rPh sb="41" eb="43">
      <t>カイシ</t>
    </rPh>
    <rPh sb="47" eb="48">
      <t>ネン</t>
    </rPh>
    <rPh sb="49" eb="51">
      <t>ケイカ</t>
    </rPh>
    <rPh sb="53" eb="56">
      <t>コウシホン</t>
    </rPh>
    <rPh sb="56" eb="58">
      <t>タイサク</t>
    </rPh>
    <rPh sb="58" eb="59">
      <t>ヒ</t>
    </rPh>
    <rPh sb="60" eb="61">
      <t>ヨウ</t>
    </rPh>
    <rPh sb="63" eb="65">
      <t>ケイヒ</t>
    </rPh>
    <rPh sb="66" eb="69">
      <t>タイショウガイ</t>
    </rPh>
    <rPh sb="79" eb="81">
      <t>ケイジョウ</t>
    </rPh>
    <rPh sb="81" eb="83">
      <t>シュウエキ</t>
    </rPh>
    <rPh sb="84" eb="86">
      <t>ゲンショウ</t>
    </rPh>
    <rPh sb="89" eb="91">
      <t>ケイジョウ</t>
    </rPh>
    <rPh sb="91" eb="93">
      <t>ヒヨウ</t>
    </rPh>
    <rPh sb="95" eb="97">
      <t>カリカエ</t>
    </rPh>
    <rPh sb="98" eb="100">
      <t>ショウカン</t>
    </rPh>
    <rPh sb="100" eb="102">
      <t>シュウリョウ</t>
    </rPh>
    <rPh sb="105" eb="108">
      <t>キギョウサイ</t>
    </rPh>
    <rPh sb="108" eb="110">
      <t>シハラ</t>
    </rPh>
    <rPh sb="111" eb="113">
      <t>リソク</t>
    </rPh>
    <rPh sb="114" eb="116">
      <t>ゲンショウ</t>
    </rPh>
    <rPh sb="116" eb="117">
      <t>トウ</t>
    </rPh>
    <rPh sb="120" eb="122">
      <t>ゲンショウ</t>
    </rPh>
    <rPh sb="130" eb="133">
      <t>シュウゼンヒ</t>
    </rPh>
    <rPh sb="133" eb="134">
      <t>トウ</t>
    </rPh>
    <rPh sb="135" eb="137">
      <t>ゾウカ</t>
    </rPh>
    <rPh sb="141" eb="143">
      <t>ルイセキ</t>
    </rPh>
    <rPh sb="143" eb="146">
      <t>ケッソンキン</t>
    </rPh>
    <rPh sb="147" eb="149">
      <t>イゼン</t>
    </rPh>
    <rPh sb="152" eb="154">
      <t>タガク</t>
    </rPh>
    <rPh sb="158" eb="160">
      <t>シセツ</t>
    </rPh>
    <rPh sb="161" eb="163">
      <t>コウシン</t>
    </rPh>
    <rPh sb="163" eb="165">
      <t>ザイゲン</t>
    </rPh>
    <rPh sb="165" eb="167">
      <t>カクホ</t>
    </rPh>
    <rPh sb="168" eb="170">
      <t>カダイ</t>
    </rPh>
    <rPh sb="174" eb="176">
      <t>ジゾク</t>
    </rPh>
    <rPh sb="176" eb="178">
      <t>カノウ</t>
    </rPh>
    <rPh sb="179" eb="181">
      <t>ジギョウ</t>
    </rPh>
    <rPh sb="184" eb="186">
      <t>シュウシ</t>
    </rPh>
    <rPh sb="191" eb="193">
      <t>カイゼン</t>
    </rPh>
    <rPh sb="194" eb="195">
      <t>ハカ</t>
    </rPh>
    <rPh sb="197" eb="199">
      <t>ケイエイ</t>
    </rPh>
    <rPh sb="200" eb="203">
      <t>ケンゼンカ</t>
    </rPh>
    <rPh sb="204" eb="207">
      <t>コウリツカ</t>
    </rPh>
    <rPh sb="208" eb="20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</si>
</sst>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7.0000000000000007E-2</c:v>
                </c:pt>
                <c:pt idx="2">
                  <c:v>7.0000000000000007E-2</c:v>
                </c:pt>
                <c:pt idx="3">
                  <c:v>0.28999999999999998</c:v>
                </c:pt>
                <c:pt idx="4" formatCode="#,##0.00;&quot;△&quot;#,##0.00">
                  <c:v>0</c:v>
                </c:pt>
              </c:numCache>
            </c:numRef>
          </c:val>
          <c:extLst>
            <c:ext xmlns:c16="http://schemas.microsoft.com/office/drawing/2014/chart" uri="{C3380CC4-5D6E-409C-BE32-E72D297353CC}">
              <c16:uniqueId val="{00000000-165E-461F-B5BA-A9D1FB7430A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0.21</c:v>
                </c:pt>
              </c:numCache>
            </c:numRef>
          </c:val>
          <c:smooth val="0"/>
          <c:extLst>
            <c:ext xmlns:c16="http://schemas.microsoft.com/office/drawing/2014/chart" uri="{C3380CC4-5D6E-409C-BE32-E72D297353CC}">
              <c16:uniqueId val="{00000001-165E-461F-B5BA-A9D1FB7430A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7E-45FC-9D6D-8FAE09D5992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58</c:v>
                </c:pt>
              </c:numCache>
            </c:numRef>
          </c:val>
          <c:smooth val="0"/>
          <c:extLst>
            <c:ext xmlns:c16="http://schemas.microsoft.com/office/drawing/2014/chart" uri="{C3380CC4-5D6E-409C-BE32-E72D297353CC}">
              <c16:uniqueId val="{00000001-287E-45FC-9D6D-8FAE09D5992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92.79</c:v>
                </c:pt>
                <c:pt idx="1">
                  <c:v>93.46</c:v>
                </c:pt>
                <c:pt idx="2">
                  <c:v>94.13</c:v>
                </c:pt>
                <c:pt idx="3">
                  <c:v>95.37</c:v>
                </c:pt>
                <c:pt idx="4">
                  <c:v>96.43</c:v>
                </c:pt>
              </c:numCache>
            </c:numRef>
          </c:val>
          <c:extLst>
            <c:ext xmlns:c16="http://schemas.microsoft.com/office/drawing/2014/chart" uri="{C3380CC4-5D6E-409C-BE32-E72D297353CC}">
              <c16:uniqueId val="{00000000-ED5B-42FB-999A-584702E82D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89.79</c:v>
                </c:pt>
              </c:numCache>
            </c:numRef>
          </c:val>
          <c:smooth val="0"/>
          <c:extLst>
            <c:ext xmlns:c16="http://schemas.microsoft.com/office/drawing/2014/chart" uri="{C3380CC4-5D6E-409C-BE32-E72D297353CC}">
              <c16:uniqueId val="{00000001-ED5B-42FB-999A-584702E82D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107.11</c:v>
                </c:pt>
                <c:pt idx="1">
                  <c:v>107.3</c:v>
                </c:pt>
                <c:pt idx="2">
                  <c:v>99.86</c:v>
                </c:pt>
                <c:pt idx="3">
                  <c:v>95.4</c:v>
                </c:pt>
                <c:pt idx="4">
                  <c:v>98.79</c:v>
                </c:pt>
              </c:numCache>
            </c:numRef>
          </c:val>
          <c:extLst>
            <c:ext xmlns:c16="http://schemas.microsoft.com/office/drawing/2014/chart" uri="{C3380CC4-5D6E-409C-BE32-E72D297353CC}">
              <c16:uniqueId val="{00000000-8C5C-4361-93FC-6AC5A9D2B1F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108.56</c:v>
                </c:pt>
                <c:pt idx="1">
                  <c:v>109.12</c:v>
                </c:pt>
                <c:pt idx="2">
                  <c:v>106.85</c:v>
                </c:pt>
                <c:pt idx="3">
                  <c:v>108.11</c:v>
                </c:pt>
                <c:pt idx="4">
                  <c:v>105.06</c:v>
                </c:pt>
              </c:numCache>
            </c:numRef>
          </c:val>
          <c:smooth val="0"/>
          <c:extLst>
            <c:ext xmlns:c16="http://schemas.microsoft.com/office/drawing/2014/chart" uri="{C3380CC4-5D6E-409C-BE32-E72D297353CC}">
              <c16:uniqueId val="{00000001-8C5C-4361-93FC-6AC5A9D2B1F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16.93</c:v>
                </c:pt>
                <c:pt idx="1">
                  <c:v>18.84</c:v>
                </c:pt>
                <c:pt idx="2">
                  <c:v>20.149999999999999</c:v>
                </c:pt>
                <c:pt idx="3">
                  <c:v>21.55</c:v>
                </c:pt>
                <c:pt idx="4">
                  <c:v>23.79</c:v>
                </c:pt>
              </c:numCache>
            </c:numRef>
          </c:val>
          <c:extLst>
            <c:ext xmlns:c16="http://schemas.microsoft.com/office/drawing/2014/chart" uri="{C3380CC4-5D6E-409C-BE32-E72D297353CC}">
              <c16:uniqueId val="{00000000-817E-4F82-A4C9-AC5246EFE0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21.28</c:v>
                </c:pt>
                <c:pt idx="1">
                  <c:v>23.95</c:v>
                </c:pt>
                <c:pt idx="2">
                  <c:v>21.09</c:v>
                </c:pt>
                <c:pt idx="3">
                  <c:v>21.16</c:v>
                </c:pt>
                <c:pt idx="4">
                  <c:v>30.6</c:v>
                </c:pt>
              </c:numCache>
            </c:numRef>
          </c:val>
          <c:smooth val="0"/>
          <c:extLst>
            <c:ext xmlns:c16="http://schemas.microsoft.com/office/drawing/2014/chart" uri="{C3380CC4-5D6E-409C-BE32-E72D297353CC}">
              <c16:uniqueId val="{00000001-817E-4F82-A4C9-AC5246EFE0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A7-4794-9C10-9714D21CC3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1.83</c:v>
                </c:pt>
              </c:numCache>
            </c:numRef>
          </c:val>
          <c:smooth val="0"/>
          <c:extLst>
            <c:ext xmlns:c16="http://schemas.microsoft.com/office/drawing/2014/chart" uri="{C3380CC4-5D6E-409C-BE32-E72D297353CC}">
              <c16:uniqueId val="{00000001-B6A7-4794-9C10-9714D21CC3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118.18</c:v>
                </c:pt>
                <c:pt idx="1">
                  <c:v>139.61000000000001</c:v>
                </c:pt>
                <c:pt idx="2">
                  <c:v>201.47</c:v>
                </c:pt>
                <c:pt idx="3">
                  <c:v>266.33</c:v>
                </c:pt>
                <c:pt idx="4">
                  <c:v>238.28</c:v>
                </c:pt>
              </c:numCache>
            </c:numRef>
          </c:val>
          <c:extLst>
            <c:ext xmlns:c16="http://schemas.microsoft.com/office/drawing/2014/chart" uri="{C3380CC4-5D6E-409C-BE32-E72D297353CC}">
              <c16:uniqueId val="{00000000-B4D2-4F43-8D62-2D0F3D2AE45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100.32</c:v>
                </c:pt>
                <c:pt idx="1">
                  <c:v>116.49</c:v>
                </c:pt>
                <c:pt idx="2">
                  <c:v>92.92</c:v>
                </c:pt>
                <c:pt idx="3">
                  <c:v>86.54</c:v>
                </c:pt>
                <c:pt idx="4">
                  <c:v>41.56</c:v>
                </c:pt>
              </c:numCache>
            </c:numRef>
          </c:val>
          <c:smooth val="0"/>
          <c:extLst>
            <c:ext xmlns:c16="http://schemas.microsoft.com/office/drawing/2014/chart" uri="{C3380CC4-5D6E-409C-BE32-E72D297353CC}">
              <c16:uniqueId val="{00000001-B4D2-4F43-8D62-2D0F3D2AE45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46.23</c:v>
                </c:pt>
                <c:pt idx="1">
                  <c:v>53.07</c:v>
                </c:pt>
                <c:pt idx="2">
                  <c:v>51.87</c:v>
                </c:pt>
                <c:pt idx="3">
                  <c:v>45.91</c:v>
                </c:pt>
                <c:pt idx="4">
                  <c:v>51</c:v>
                </c:pt>
              </c:numCache>
            </c:numRef>
          </c:val>
          <c:extLst>
            <c:ext xmlns:c16="http://schemas.microsoft.com/office/drawing/2014/chart" uri="{C3380CC4-5D6E-409C-BE32-E72D297353CC}">
              <c16:uniqueId val="{00000000-905C-47CD-9053-79C41407C7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49.23</c:v>
                </c:pt>
                <c:pt idx="1">
                  <c:v>44.37</c:v>
                </c:pt>
                <c:pt idx="2">
                  <c:v>50.66</c:v>
                </c:pt>
                <c:pt idx="3">
                  <c:v>62.25</c:v>
                </c:pt>
                <c:pt idx="4">
                  <c:v>80.81</c:v>
                </c:pt>
              </c:numCache>
            </c:numRef>
          </c:val>
          <c:smooth val="0"/>
          <c:extLst>
            <c:ext xmlns:c16="http://schemas.microsoft.com/office/drawing/2014/chart" uri="{C3380CC4-5D6E-409C-BE32-E72D297353CC}">
              <c16:uniqueId val="{00000001-905C-47CD-9053-79C41407C7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1354.68</c:v>
                </c:pt>
                <c:pt idx="1">
                  <c:v>1401.55</c:v>
                </c:pt>
                <c:pt idx="2">
                  <c:v>1065.54</c:v>
                </c:pt>
                <c:pt idx="3">
                  <c:v>1306.75</c:v>
                </c:pt>
                <c:pt idx="4">
                  <c:v>1045.1400000000001</c:v>
                </c:pt>
              </c:numCache>
            </c:numRef>
          </c:val>
          <c:extLst>
            <c:ext xmlns:c16="http://schemas.microsoft.com/office/drawing/2014/chart" uri="{C3380CC4-5D6E-409C-BE32-E72D297353CC}">
              <c16:uniqueId val="{00000000-8DA1-423B-90FF-C315F08E32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768.62</c:v>
                </c:pt>
              </c:numCache>
            </c:numRef>
          </c:val>
          <c:smooth val="0"/>
          <c:extLst>
            <c:ext xmlns:c16="http://schemas.microsoft.com/office/drawing/2014/chart" uri="{C3380CC4-5D6E-409C-BE32-E72D297353CC}">
              <c16:uniqueId val="{00000001-8DA1-423B-90FF-C315F08E32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111.12</c:v>
                </c:pt>
                <c:pt idx="1">
                  <c:v>111.15</c:v>
                </c:pt>
                <c:pt idx="2">
                  <c:v>103.98</c:v>
                </c:pt>
                <c:pt idx="3">
                  <c:v>101.98</c:v>
                </c:pt>
                <c:pt idx="4">
                  <c:v>110.45</c:v>
                </c:pt>
              </c:numCache>
            </c:numRef>
          </c:val>
          <c:extLst>
            <c:ext xmlns:c16="http://schemas.microsoft.com/office/drawing/2014/chart" uri="{C3380CC4-5D6E-409C-BE32-E72D297353CC}">
              <c16:uniqueId val="{00000000-740B-430D-89E8-19D7D6297E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88.06</c:v>
                </c:pt>
              </c:numCache>
            </c:numRef>
          </c:val>
          <c:smooth val="0"/>
          <c:extLst>
            <c:ext xmlns:c16="http://schemas.microsoft.com/office/drawing/2014/chart" uri="{C3380CC4-5D6E-409C-BE32-E72D297353CC}">
              <c16:uniqueId val="{00000001-740B-430D-89E8-19D7D6297E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150.18</c:v>
                </c:pt>
                <c:pt idx="2">
                  <c:v>160.62</c:v>
                </c:pt>
                <c:pt idx="3">
                  <c:v>163.96</c:v>
                </c:pt>
                <c:pt idx="4">
                  <c:v>170.68</c:v>
                </c:pt>
              </c:numCache>
            </c:numRef>
          </c:val>
          <c:extLst>
            <c:ext xmlns:c16="http://schemas.microsoft.com/office/drawing/2014/chart" uri="{C3380CC4-5D6E-409C-BE32-E72D297353CC}">
              <c16:uniqueId val="{00000000-C79C-4046-B50E-88A5982DFE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179.32</c:v>
                </c:pt>
              </c:numCache>
            </c:numRef>
          </c:val>
          <c:smooth val="0"/>
          <c:extLst>
            <c:ext xmlns:c16="http://schemas.microsoft.com/office/drawing/2014/chart" uri="{C3380CC4-5D6E-409C-BE32-E72D297353CC}">
              <c16:uniqueId val="{00000001-C79C-4046-B50E-88A5982DFE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E43" zoomScaleNormal="100" workbookViewId="0">
      <selection activeCell="B60" sqref="B60:BJ61"/>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白石市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34243</v>
      </c>
      <c r="AM8" s="50"/>
      <c r="AN8" s="50"/>
      <c r="AO8" s="50"/>
      <c r="AP8" s="50"/>
      <c r="AQ8" s="50"/>
      <c r="AR8" s="50"/>
      <c r="AS8" s="50"/>
      <c r="AT8" s="45">
        <f>データ!T6</f>
        <v>286.48</v>
      </c>
      <c r="AU8" s="45"/>
      <c r="AV8" s="45"/>
      <c r="AW8" s="45"/>
      <c r="AX8" s="45"/>
      <c r="AY8" s="45"/>
      <c r="AZ8" s="45"/>
      <c r="BA8" s="45"/>
      <c r="BB8" s="45">
        <f>データ!U6</f>
        <v>119.53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50.15</v>
      </c>
      <c r="J10" s="45"/>
      <c r="K10" s="45"/>
      <c r="L10" s="45"/>
      <c r="M10" s="45"/>
      <c r="N10" s="45"/>
      <c r="O10" s="45"/>
      <c r="P10" s="45">
        <f>データ!P6</f>
        <v>66.38</v>
      </c>
      <c r="Q10" s="45"/>
      <c r="R10" s="45"/>
      <c r="S10" s="45"/>
      <c r="T10" s="45"/>
      <c r="U10" s="45"/>
      <c r="V10" s="45"/>
      <c r="W10" s="45">
        <f>データ!Q6</f>
        <v>92.43</v>
      </c>
      <c r="X10" s="45"/>
      <c r="Y10" s="45"/>
      <c r="Z10" s="45"/>
      <c r="AA10" s="45"/>
      <c r="AB10" s="45"/>
      <c r="AC10" s="45"/>
      <c r="AD10" s="50">
        <f>データ!R6</f>
        <v>4158</v>
      </c>
      <c r="AE10" s="50"/>
      <c r="AF10" s="50"/>
      <c r="AG10" s="50"/>
      <c r="AH10" s="50"/>
      <c r="AI10" s="50"/>
      <c r="AJ10" s="50"/>
      <c r="AK10" s="2"/>
      <c r="AL10" s="50">
        <f>データ!V6</f>
        <v>22587</v>
      </c>
      <c r="AM10" s="50"/>
      <c r="AN10" s="50"/>
      <c r="AO10" s="50"/>
      <c r="AP10" s="50"/>
      <c r="AQ10" s="50"/>
      <c r="AR10" s="50"/>
      <c r="AS10" s="50"/>
      <c r="AT10" s="45">
        <f>データ!W6</f>
        <v>8.9700000000000006</v>
      </c>
      <c r="AU10" s="45"/>
      <c r="AV10" s="45"/>
      <c r="AW10" s="45"/>
      <c r="AX10" s="45"/>
      <c r="AY10" s="45"/>
      <c r="AZ10" s="45"/>
      <c r="BA10" s="45"/>
      <c r="BB10" s="45">
        <f>データ!X6</f>
        <v>2518.06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107</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gPsmuTdKscQSM37q55irDiPrk78aqbjx1xu1pTpoo7rLjEWIe70wKyQJ1yREA98HCK9eX8oA4TiZzJ6tmSw+GA==" saltValue="jmXjLZqPfwYr8hQZvV1U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42064</v>
      </c>
      <c r="D6" s="33">
        <f t="shared" si="3"/>
        <v>46</v>
      </c>
      <c r="E6" s="33">
        <f t="shared" si="3"/>
        <v>17</v>
      </c>
      <c r="F6" s="33">
        <f t="shared" si="3"/>
        <v>1</v>
      </c>
      <c r="G6" s="33">
        <f t="shared" si="3"/>
        <v>0</v>
      </c>
      <c r="H6" s="33" t="str">
        <f t="shared" si="3"/>
        <v>宮城県　白石市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50.15</v>
      </c>
      <c r="P6" s="34">
        <f t="shared" si="3"/>
        <v>66.38</v>
      </c>
      <c r="Q6" s="34">
        <f t="shared" si="3"/>
        <v>92.43</v>
      </c>
      <c r="R6" s="34">
        <f t="shared" si="3"/>
        <v>4158</v>
      </c>
      <c r="S6" s="34">
        <f t="shared" si="3"/>
        <v>34243</v>
      </c>
      <c r="T6" s="34">
        <f t="shared" si="3"/>
        <v>286.48</v>
      </c>
      <c r="U6" s="34">
        <f t="shared" si="3"/>
        <v>119.53</v>
      </c>
      <c r="V6" s="34">
        <f t="shared" si="3"/>
        <v>22587</v>
      </c>
      <c r="W6" s="34">
        <f t="shared" si="3"/>
        <v>8.9700000000000006</v>
      </c>
      <c r="X6" s="34">
        <f t="shared" si="3"/>
        <v>2518.06</v>
      </c>
      <c r="Y6" s="35">
        <f>IF(Y7="",NA(),Y7)</f>
        <v>107.11</v>
      </c>
      <c r="Z6" s="35">
        <f t="shared" ref="Z6:AH6" si="4">IF(Z7="",NA(),Z7)</f>
        <v>107.3</v>
      </c>
      <c r="AA6" s="35">
        <f t="shared" si="4"/>
        <v>99.86</v>
      </c>
      <c r="AB6" s="35">
        <f t="shared" si="4"/>
        <v>95.4</v>
      </c>
      <c r="AC6" s="35">
        <f t="shared" si="4"/>
        <v>98.79</v>
      </c>
      <c r="AD6" s="35">
        <f t="shared" si="4"/>
        <v>108.56</v>
      </c>
      <c r="AE6" s="35">
        <f t="shared" si="4"/>
        <v>109.12</v>
      </c>
      <c r="AF6" s="35">
        <f t="shared" si="4"/>
        <v>106.85</v>
      </c>
      <c r="AG6" s="35">
        <f t="shared" si="4"/>
        <v>108.11</v>
      </c>
      <c r="AH6" s="35">
        <f t="shared" si="4"/>
        <v>105.06</v>
      </c>
      <c r="AI6" s="34" t="str">
        <f>IF(AI7="","",IF(AI7="-","【-】","【"&amp;SUBSTITUTE(TEXT(AI7,"#,##0.00"),"-","△")&amp;"】"))</f>
        <v>【108.69】</v>
      </c>
      <c r="AJ6" s="35">
        <f>IF(AJ7="",NA(),AJ7)</f>
        <v>118.18</v>
      </c>
      <c r="AK6" s="35">
        <f t="shared" ref="AK6:AS6" si="5">IF(AK7="",NA(),AK7)</f>
        <v>139.61000000000001</v>
      </c>
      <c r="AL6" s="35">
        <f t="shared" si="5"/>
        <v>201.47</v>
      </c>
      <c r="AM6" s="35">
        <f t="shared" si="5"/>
        <v>266.33</v>
      </c>
      <c r="AN6" s="35">
        <f t="shared" si="5"/>
        <v>238.28</v>
      </c>
      <c r="AO6" s="35">
        <f t="shared" si="5"/>
        <v>100.32</v>
      </c>
      <c r="AP6" s="35">
        <f t="shared" si="5"/>
        <v>116.49</v>
      </c>
      <c r="AQ6" s="35">
        <f t="shared" si="5"/>
        <v>92.92</v>
      </c>
      <c r="AR6" s="35">
        <f t="shared" si="5"/>
        <v>86.54</v>
      </c>
      <c r="AS6" s="35">
        <f t="shared" si="5"/>
        <v>41.56</v>
      </c>
      <c r="AT6" s="34" t="str">
        <f>IF(AT7="","",IF(AT7="-","【-】","【"&amp;SUBSTITUTE(TEXT(AT7,"#,##0.00"),"-","△")&amp;"】"))</f>
        <v>【3.28】</v>
      </c>
      <c r="AU6" s="35">
        <f>IF(AU7="",NA(),AU7)</f>
        <v>46.23</v>
      </c>
      <c r="AV6" s="35">
        <f t="shared" ref="AV6:BD6" si="6">IF(AV7="",NA(),AV7)</f>
        <v>53.07</v>
      </c>
      <c r="AW6" s="35">
        <f t="shared" si="6"/>
        <v>51.87</v>
      </c>
      <c r="AX6" s="35">
        <f t="shared" si="6"/>
        <v>45.91</v>
      </c>
      <c r="AY6" s="35">
        <f t="shared" si="6"/>
        <v>51</v>
      </c>
      <c r="AZ6" s="35">
        <f t="shared" si="6"/>
        <v>49.23</v>
      </c>
      <c r="BA6" s="35">
        <f t="shared" si="6"/>
        <v>44.37</v>
      </c>
      <c r="BB6" s="35">
        <f t="shared" si="6"/>
        <v>50.66</v>
      </c>
      <c r="BC6" s="35">
        <f t="shared" si="6"/>
        <v>62.25</v>
      </c>
      <c r="BD6" s="35">
        <f t="shared" si="6"/>
        <v>80.81</v>
      </c>
      <c r="BE6" s="34" t="str">
        <f>IF(BE7="","",IF(BE7="-","【-】","【"&amp;SUBSTITUTE(TEXT(BE7,"#,##0.00"),"-","△")&amp;"】"))</f>
        <v>【69.49】</v>
      </c>
      <c r="BF6" s="35">
        <f>IF(BF7="",NA(),BF7)</f>
        <v>1354.68</v>
      </c>
      <c r="BG6" s="35">
        <f t="shared" ref="BG6:BO6" si="7">IF(BG7="",NA(),BG7)</f>
        <v>1401.55</v>
      </c>
      <c r="BH6" s="35">
        <f t="shared" si="7"/>
        <v>1065.54</v>
      </c>
      <c r="BI6" s="35">
        <f t="shared" si="7"/>
        <v>1306.75</v>
      </c>
      <c r="BJ6" s="35">
        <f t="shared" si="7"/>
        <v>1045.1400000000001</v>
      </c>
      <c r="BK6" s="35">
        <f t="shared" si="7"/>
        <v>1136.5</v>
      </c>
      <c r="BL6" s="35">
        <f t="shared" si="7"/>
        <v>1118.56</v>
      </c>
      <c r="BM6" s="35">
        <f t="shared" si="7"/>
        <v>1111.31</v>
      </c>
      <c r="BN6" s="35">
        <f t="shared" si="7"/>
        <v>966.33</v>
      </c>
      <c r="BO6" s="35">
        <f t="shared" si="7"/>
        <v>768.62</v>
      </c>
      <c r="BP6" s="34" t="str">
        <f>IF(BP7="","",IF(BP7="-","【-】","【"&amp;SUBSTITUTE(TEXT(BP7,"#,##0.00"),"-","△")&amp;"】"))</f>
        <v>【682.78】</v>
      </c>
      <c r="BQ6" s="35">
        <f>IF(BQ7="",NA(),BQ7)</f>
        <v>111.12</v>
      </c>
      <c r="BR6" s="35">
        <f t="shared" ref="BR6:BZ6" si="8">IF(BR7="",NA(),BR7)</f>
        <v>111.15</v>
      </c>
      <c r="BS6" s="35">
        <f t="shared" si="8"/>
        <v>103.98</v>
      </c>
      <c r="BT6" s="35">
        <f t="shared" si="8"/>
        <v>101.98</v>
      </c>
      <c r="BU6" s="35">
        <f t="shared" si="8"/>
        <v>110.45</v>
      </c>
      <c r="BV6" s="35">
        <f t="shared" si="8"/>
        <v>71.650000000000006</v>
      </c>
      <c r="BW6" s="35">
        <f t="shared" si="8"/>
        <v>72.33</v>
      </c>
      <c r="BX6" s="35">
        <f t="shared" si="8"/>
        <v>75.540000000000006</v>
      </c>
      <c r="BY6" s="35">
        <f t="shared" si="8"/>
        <v>81.739999999999995</v>
      </c>
      <c r="BZ6" s="35">
        <f t="shared" si="8"/>
        <v>88.06</v>
      </c>
      <c r="CA6" s="34" t="str">
        <f>IF(CA7="","",IF(CA7="-","【-】","【"&amp;SUBSTITUTE(TEXT(CA7,"#,##0.00"),"-","△")&amp;"】"))</f>
        <v>【100.91】</v>
      </c>
      <c r="CB6" s="35">
        <f>IF(CB7="",NA(),CB7)</f>
        <v>150</v>
      </c>
      <c r="CC6" s="35">
        <f t="shared" ref="CC6:CK6" si="9">IF(CC7="",NA(),CC7)</f>
        <v>150.18</v>
      </c>
      <c r="CD6" s="35">
        <f t="shared" si="9"/>
        <v>160.62</v>
      </c>
      <c r="CE6" s="35">
        <f t="shared" si="9"/>
        <v>163.96</v>
      </c>
      <c r="CF6" s="35">
        <f t="shared" si="9"/>
        <v>170.68</v>
      </c>
      <c r="CG6" s="35">
        <f t="shared" si="9"/>
        <v>217.82</v>
      </c>
      <c r="CH6" s="35">
        <f t="shared" si="9"/>
        <v>215.28</v>
      </c>
      <c r="CI6" s="35">
        <f t="shared" si="9"/>
        <v>207.96</v>
      </c>
      <c r="CJ6" s="35">
        <f t="shared" si="9"/>
        <v>194.31</v>
      </c>
      <c r="CK6" s="35">
        <f t="shared" si="9"/>
        <v>179.32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58</v>
      </c>
      <c r="CW6" s="34" t="str">
        <f>IF(CW7="","",IF(CW7="-","【-】","【"&amp;SUBSTITUTE(TEXT(CW7,"#,##0.00"),"-","△")&amp;"】"))</f>
        <v>【58.98】</v>
      </c>
      <c r="CX6" s="35">
        <f>IF(CX7="",NA(),CX7)</f>
        <v>92.79</v>
      </c>
      <c r="CY6" s="35">
        <f t="shared" ref="CY6:DG6" si="11">IF(CY7="",NA(),CY7)</f>
        <v>93.46</v>
      </c>
      <c r="CZ6" s="35">
        <f t="shared" si="11"/>
        <v>94.13</v>
      </c>
      <c r="DA6" s="35">
        <f t="shared" si="11"/>
        <v>95.37</v>
      </c>
      <c r="DB6" s="35">
        <f t="shared" si="11"/>
        <v>96.43</v>
      </c>
      <c r="DC6" s="35">
        <f t="shared" si="11"/>
        <v>84.2</v>
      </c>
      <c r="DD6" s="35">
        <f t="shared" si="11"/>
        <v>83.8</v>
      </c>
      <c r="DE6" s="35">
        <f t="shared" si="11"/>
        <v>83.91</v>
      </c>
      <c r="DF6" s="35">
        <f t="shared" si="11"/>
        <v>83.51</v>
      </c>
      <c r="DG6" s="35">
        <f t="shared" si="11"/>
        <v>89.79</v>
      </c>
      <c r="DH6" s="34" t="str">
        <f>IF(DH7="","",IF(DH7="-","【-】","【"&amp;SUBSTITUTE(TEXT(DH7,"#,##0.00"),"-","△")&amp;"】"))</f>
        <v>【95.20】</v>
      </c>
      <c r="DI6" s="35">
        <f>IF(DI7="",NA(),DI7)</f>
        <v>16.93</v>
      </c>
      <c r="DJ6" s="35">
        <f t="shared" ref="DJ6:DR6" si="12">IF(DJ7="",NA(),DJ7)</f>
        <v>18.84</v>
      </c>
      <c r="DK6" s="35">
        <f t="shared" si="12"/>
        <v>20.149999999999999</v>
      </c>
      <c r="DL6" s="35">
        <f t="shared" si="12"/>
        <v>21.55</v>
      </c>
      <c r="DM6" s="35">
        <f t="shared" si="12"/>
        <v>23.79</v>
      </c>
      <c r="DN6" s="35">
        <f t="shared" si="12"/>
        <v>21.28</v>
      </c>
      <c r="DO6" s="35">
        <f t="shared" si="12"/>
        <v>23.95</v>
      </c>
      <c r="DP6" s="35">
        <f t="shared" si="12"/>
        <v>21.09</v>
      </c>
      <c r="DQ6" s="35">
        <f t="shared" si="12"/>
        <v>21.16</v>
      </c>
      <c r="DR6" s="35">
        <f t="shared" si="12"/>
        <v>30.6</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5">
        <f t="shared" si="13"/>
        <v>1.83</v>
      </c>
      <c r="ED6" s="34" t="str">
        <f>IF(ED7="","",IF(ED7="-","【-】","【"&amp;SUBSTITUTE(TEXT(ED7,"#,##0.00"),"-","△")&amp;"】"))</f>
        <v>【5.64】</v>
      </c>
      <c r="EE6" s="34">
        <f>IF(EE7="",NA(),EE7)</f>
        <v>0</v>
      </c>
      <c r="EF6" s="35">
        <f t="shared" ref="EF6:EN6" si="14">IF(EF7="",NA(),EF7)</f>
        <v>7.0000000000000007E-2</v>
      </c>
      <c r="EG6" s="35">
        <f t="shared" si="14"/>
        <v>7.0000000000000007E-2</v>
      </c>
      <c r="EH6" s="35">
        <f t="shared" si="14"/>
        <v>0.28999999999999998</v>
      </c>
      <c r="EI6" s="34">
        <f t="shared" si="14"/>
        <v>0</v>
      </c>
      <c r="EJ6" s="35">
        <f t="shared" si="14"/>
        <v>0.04</v>
      </c>
      <c r="EK6" s="35">
        <f t="shared" si="14"/>
        <v>0.11</v>
      </c>
      <c r="EL6" s="35">
        <f t="shared" si="14"/>
        <v>0.15</v>
      </c>
      <c r="EM6" s="35">
        <f t="shared" si="14"/>
        <v>0.16</v>
      </c>
      <c r="EN6" s="35">
        <f t="shared" si="14"/>
        <v>0.21</v>
      </c>
      <c r="EO6" s="34" t="str">
        <f>IF(EO7="","",IF(EO7="-","【-】","【"&amp;SUBSTITUTE(TEXT(EO7,"#,##0.00"),"-","△")&amp;"】"))</f>
        <v>【0.23】</v>
      </c>
    </row>
    <row r="7" spans="1:148" s="36" customFormat="1" x14ac:dyDescent="0.15">
      <c r="A7" s="28"/>
      <c r="B7" s="37">
        <v>2018</v>
      </c>
      <c r="C7" s="37">
        <v>42064</v>
      </c>
      <c r="D7" s="37">
        <v>46</v>
      </c>
      <c r="E7" s="37">
        <v>17</v>
      </c>
      <c r="F7" s="37">
        <v>1</v>
      </c>
      <c r="G7" s="37">
        <v>0</v>
      </c>
      <c r="H7" s="37" t="s">
        <v>95</v>
      </c>
      <c r="I7" s="37" t="s">
        <v>96</v>
      </c>
      <c r="J7" s="37" t="s">
        <v>97</v>
      </c>
      <c r="K7" s="37" t="s">
        <v>98</v>
      </c>
      <c r="L7" s="37" t="s">
        <v>99</v>
      </c>
      <c r="M7" s="37" t="s">
        <v>100</v>
      </c>
      <c r="N7" s="38" t="s">
        <v>101</v>
      </c>
      <c r="O7" s="38">
        <v>50.15</v>
      </c>
      <c r="P7" s="38">
        <v>66.38</v>
      </c>
      <c r="Q7" s="38">
        <v>92.43</v>
      </c>
      <c r="R7" s="38">
        <v>4158</v>
      </c>
      <c r="S7" s="38">
        <v>34243</v>
      </c>
      <c r="T7" s="38">
        <v>286.48</v>
      </c>
      <c r="U7" s="38">
        <v>119.53</v>
      </c>
      <c r="V7" s="38">
        <v>22587</v>
      </c>
      <c r="W7" s="38">
        <v>8.9700000000000006</v>
      </c>
      <c r="X7" s="38">
        <v>2518.06</v>
      </c>
      <c r="Y7" s="38">
        <v>107.11</v>
      </c>
      <c r="Z7" s="38">
        <v>107.3</v>
      </c>
      <c r="AA7" s="38">
        <v>99.86</v>
      </c>
      <c r="AB7" s="38">
        <v>95.4</v>
      </c>
      <c r="AC7" s="38">
        <v>98.79</v>
      </c>
      <c r="AD7" s="38">
        <v>108.56</v>
      </c>
      <c r="AE7" s="38">
        <v>109.12</v>
      </c>
      <c r="AF7" s="38">
        <v>106.85</v>
      </c>
      <c r="AG7" s="38">
        <v>108.11</v>
      </c>
      <c r="AH7" s="38">
        <v>105.06</v>
      </c>
      <c r="AI7" s="38">
        <v>108.69</v>
      </c>
      <c r="AJ7" s="38">
        <v>118.18</v>
      </c>
      <c r="AK7" s="38">
        <v>139.61000000000001</v>
      </c>
      <c r="AL7" s="38">
        <v>201.47</v>
      </c>
      <c r="AM7" s="38">
        <v>266.33</v>
      </c>
      <c r="AN7" s="38">
        <v>238.28</v>
      </c>
      <c r="AO7" s="38">
        <v>100.32</v>
      </c>
      <c r="AP7" s="38">
        <v>116.49</v>
      </c>
      <c r="AQ7" s="38">
        <v>92.92</v>
      </c>
      <c r="AR7" s="38">
        <v>86.54</v>
      </c>
      <c r="AS7" s="38">
        <v>41.56</v>
      </c>
      <c r="AT7" s="38">
        <v>3.28</v>
      </c>
      <c r="AU7" s="38">
        <v>46.23</v>
      </c>
      <c r="AV7" s="38">
        <v>53.07</v>
      </c>
      <c r="AW7" s="38">
        <v>51.87</v>
      </c>
      <c r="AX7" s="38">
        <v>45.91</v>
      </c>
      <c r="AY7" s="38">
        <v>51</v>
      </c>
      <c r="AZ7" s="38">
        <v>49.23</v>
      </c>
      <c r="BA7" s="38">
        <v>44.37</v>
      </c>
      <c r="BB7" s="38">
        <v>50.66</v>
      </c>
      <c r="BC7" s="38">
        <v>62.25</v>
      </c>
      <c r="BD7" s="38">
        <v>80.81</v>
      </c>
      <c r="BE7" s="38">
        <v>69.489999999999995</v>
      </c>
      <c r="BF7" s="38">
        <v>1354.68</v>
      </c>
      <c r="BG7" s="38">
        <v>1401.55</v>
      </c>
      <c r="BH7" s="38">
        <v>1065.54</v>
      </c>
      <c r="BI7" s="38">
        <v>1306.75</v>
      </c>
      <c r="BJ7" s="38">
        <v>1045.1400000000001</v>
      </c>
      <c r="BK7" s="38">
        <v>1136.5</v>
      </c>
      <c r="BL7" s="38">
        <v>1118.56</v>
      </c>
      <c r="BM7" s="38">
        <v>1111.31</v>
      </c>
      <c r="BN7" s="38">
        <v>966.33</v>
      </c>
      <c r="BO7" s="38">
        <v>768.62</v>
      </c>
      <c r="BP7" s="38">
        <v>682.78</v>
      </c>
      <c r="BQ7" s="38">
        <v>111.12</v>
      </c>
      <c r="BR7" s="38">
        <v>111.15</v>
      </c>
      <c r="BS7" s="38">
        <v>103.98</v>
      </c>
      <c r="BT7" s="38">
        <v>101.98</v>
      </c>
      <c r="BU7" s="38">
        <v>110.45</v>
      </c>
      <c r="BV7" s="38">
        <v>71.650000000000006</v>
      </c>
      <c r="BW7" s="38">
        <v>72.33</v>
      </c>
      <c r="BX7" s="38">
        <v>75.540000000000006</v>
      </c>
      <c r="BY7" s="38">
        <v>81.739999999999995</v>
      </c>
      <c r="BZ7" s="38">
        <v>88.06</v>
      </c>
      <c r="CA7" s="38">
        <v>100.91</v>
      </c>
      <c r="CB7" s="38">
        <v>150</v>
      </c>
      <c r="CC7" s="38">
        <v>150.18</v>
      </c>
      <c r="CD7" s="38">
        <v>160.62</v>
      </c>
      <c r="CE7" s="38">
        <v>163.96</v>
      </c>
      <c r="CF7" s="38">
        <v>170.68</v>
      </c>
      <c r="CG7" s="38">
        <v>217.82</v>
      </c>
      <c r="CH7" s="38">
        <v>215.28</v>
      </c>
      <c r="CI7" s="38">
        <v>207.96</v>
      </c>
      <c r="CJ7" s="38">
        <v>194.31</v>
      </c>
      <c r="CK7" s="38">
        <v>179.32</v>
      </c>
      <c r="CL7" s="38">
        <v>136.86000000000001</v>
      </c>
      <c r="CM7" s="38" t="s">
        <v>101</v>
      </c>
      <c r="CN7" s="38" t="s">
        <v>101</v>
      </c>
      <c r="CO7" s="38" t="s">
        <v>101</v>
      </c>
      <c r="CP7" s="38" t="s">
        <v>101</v>
      </c>
      <c r="CQ7" s="38" t="s">
        <v>101</v>
      </c>
      <c r="CR7" s="38">
        <v>54.44</v>
      </c>
      <c r="CS7" s="38">
        <v>54.67</v>
      </c>
      <c r="CT7" s="38">
        <v>53.51</v>
      </c>
      <c r="CU7" s="38">
        <v>53.5</v>
      </c>
      <c r="CV7" s="38">
        <v>58</v>
      </c>
      <c r="CW7" s="38">
        <v>58.98</v>
      </c>
      <c r="CX7" s="38">
        <v>92.79</v>
      </c>
      <c r="CY7" s="38">
        <v>93.46</v>
      </c>
      <c r="CZ7" s="38">
        <v>94.13</v>
      </c>
      <c r="DA7" s="38">
        <v>95.37</v>
      </c>
      <c r="DB7" s="38">
        <v>96.43</v>
      </c>
      <c r="DC7" s="38">
        <v>84.2</v>
      </c>
      <c r="DD7" s="38">
        <v>83.8</v>
      </c>
      <c r="DE7" s="38">
        <v>83.91</v>
      </c>
      <c r="DF7" s="38">
        <v>83.51</v>
      </c>
      <c r="DG7" s="38">
        <v>89.79</v>
      </c>
      <c r="DH7" s="38">
        <v>95.2</v>
      </c>
      <c r="DI7" s="38">
        <v>16.93</v>
      </c>
      <c r="DJ7" s="38">
        <v>18.84</v>
      </c>
      <c r="DK7" s="38">
        <v>20.149999999999999</v>
      </c>
      <c r="DL7" s="38">
        <v>21.55</v>
      </c>
      <c r="DM7" s="38">
        <v>23.79</v>
      </c>
      <c r="DN7" s="38">
        <v>21.28</v>
      </c>
      <c r="DO7" s="38">
        <v>23.95</v>
      </c>
      <c r="DP7" s="38">
        <v>21.09</v>
      </c>
      <c r="DQ7" s="38">
        <v>21.16</v>
      </c>
      <c r="DR7" s="38">
        <v>30.6</v>
      </c>
      <c r="DS7" s="38">
        <v>38.6</v>
      </c>
      <c r="DT7" s="38">
        <v>0</v>
      </c>
      <c r="DU7" s="38">
        <v>0</v>
      </c>
      <c r="DV7" s="38">
        <v>0</v>
      </c>
      <c r="DW7" s="38">
        <v>0</v>
      </c>
      <c r="DX7" s="38">
        <v>0</v>
      </c>
      <c r="DY7" s="38">
        <v>0</v>
      </c>
      <c r="DZ7" s="38">
        <v>0</v>
      </c>
      <c r="EA7" s="38">
        <v>0</v>
      </c>
      <c r="EB7" s="38">
        <v>0</v>
      </c>
      <c r="EC7" s="38">
        <v>1.83</v>
      </c>
      <c r="ED7" s="38">
        <v>5.64</v>
      </c>
      <c r="EE7" s="38">
        <v>0</v>
      </c>
      <c r="EF7" s="38">
        <v>7.0000000000000007E-2</v>
      </c>
      <c r="EG7" s="38">
        <v>7.0000000000000007E-2</v>
      </c>
      <c r="EH7" s="38">
        <v>0.28999999999999998</v>
      </c>
      <c r="EI7" s="38">
        <v>0</v>
      </c>
      <c r="EJ7" s="38">
        <v>0.04</v>
      </c>
      <c r="EK7" s="38">
        <v>0.11</v>
      </c>
      <c r="EL7" s="38">
        <v>0.15</v>
      </c>
      <c r="EM7" s="38">
        <v>0.16</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和山  敦子</cp:lastModifiedBy>
  <cp:lastPrinted>2020-02-07T06:52:51Z</cp:lastPrinted>
  <dcterms:created xsi:type="dcterms:W3CDTF">2019-12-05T04:42:40Z</dcterms:created>
  <dcterms:modified xsi:type="dcterms:W3CDTF">2020-02-07T07:22:44Z</dcterms:modified>
  <cp:category/>
</cp:coreProperties>
</file>