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085017\Desktop\"/>
    </mc:Choice>
  </mc:AlternateContent>
  <xr:revisionPtr revIDLastSave="0" documentId="13_ncr:1_{30149487-5540-4B8C-96B6-0D60CEA8EEDC}" xr6:coauthVersionLast="36" xr6:coauthVersionMax="36" xr10:uidLastSave="{00000000-0000-0000-0000-000000000000}"/>
  <workbookProtection workbookAlgorithmName="SHA-512" workbookHashValue="+fJrnTi29vYYGQzZo1+XEqTaiNfwnK6kz6ErFeR00magHbEmh6uhHysw/3qarlRG+qJIx2lHv0bhRwAjVs/fhQ==" workbookSaltValue="PHu/gtYOpDpSV5f+yhrzf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LO79" i="4" s="1"/>
  <c r="EP7" i="5"/>
  <c r="KV79" i="4" s="1"/>
  <c r="EO7" i="5"/>
  <c r="EN7" i="5"/>
  <c r="EL7" i="5"/>
  <c r="EK7" i="5"/>
  <c r="EJ7" i="5"/>
  <c r="EI7" i="5"/>
  <c r="FH80" i="4" s="1"/>
  <c r="EH7" i="5"/>
  <c r="EO80" i="4" s="1"/>
  <c r="EG7" i="5"/>
  <c r="HM79" i="4" s="1"/>
  <c r="EF7" i="5"/>
  <c r="EE7" i="5"/>
  <c r="GA79" i="4" s="1"/>
  <c r="ED7" i="5"/>
  <c r="EC7" i="5"/>
  <c r="EA7" i="5"/>
  <c r="DZ7" i="5"/>
  <c r="DY7" i="5"/>
  <c r="BG80" i="4" s="1"/>
  <c r="DX7" i="5"/>
  <c r="AN80" i="4" s="1"/>
  <c r="DW7" i="5"/>
  <c r="DV7" i="5"/>
  <c r="CS79" i="4" s="1"/>
  <c r="DU7" i="5"/>
  <c r="DT7" i="5"/>
  <c r="DS7" i="5"/>
  <c r="DR7" i="5"/>
  <c r="U79" i="4" s="1"/>
  <c r="DP7" i="5"/>
  <c r="DO7" i="5"/>
  <c r="LY56" i="4" s="1"/>
  <c r="DN7" i="5"/>
  <c r="DM7" i="5"/>
  <c r="KU56" i="4" s="1"/>
  <c r="DL7" i="5"/>
  <c r="DK7" i="5"/>
  <c r="DJ7" i="5"/>
  <c r="DI7" i="5"/>
  <c r="DH7" i="5"/>
  <c r="DG7" i="5"/>
  <c r="KF55" i="4" s="1"/>
  <c r="DE7" i="5"/>
  <c r="DD7" i="5"/>
  <c r="DC7" i="5"/>
  <c r="DB7" i="5"/>
  <c r="DA7" i="5"/>
  <c r="CZ7" i="5"/>
  <c r="IZ55" i="4" s="1"/>
  <c r="CY7" i="5"/>
  <c r="IK55" i="4" s="1"/>
  <c r="CX7" i="5"/>
  <c r="HV55" i="4" s="1"/>
  <c r="CW7" i="5"/>
  <c r="CV7" i="5"/>
  <c r="GR55" i="4" s="1"/>
  <c r="CT7" i="5"/>
  <c r="CS7" i="5"/>
  <c r="CR7" i="5"/>
  <c r="CQ7" i="5"/>
  <c r="DS56" i="4" s="1"/>
  <c r="CP7" i="5"/>
  <c r="CO7" i="5"/>
  <c r="FL55" i="4" s="1"/>
  <c r="CN7" i="5"/>
  <c r="CM7" i="5"/>
  <c r="EH55" i="4" s="1"/>
  <c r="CL7" i="5"/>
  <c r="CK7" i="5"/>
  <c r="CI7" i="5"/>
  <c r="CH7" i="5"/>
  <c r="BI56" i="4" s="1"/>
  <c r="CG7" i="5"/>
  <c r="AT56" i="4" s="1"/>
  <c r="CF7" i="5"/>
  <c r="AE56" i="4" s="1"/>
  <c r="CE7" i="5"/>
  <c r="CD7" i="5"/>
  <c r="BX55" i="4" s="1"/>
  <c r="CC7" i="5"/>
  <c r="CB7" i="5"/>
  <c r="CA7" i="5"/>
  <c r="BZ7" i="5"/>
  <c r="P55" i="4" s="1"/>
  <c r="BX7" i="5"/>
  <c r="BW7" i="5"/>
  <c r="LY34" i="4" s="1"/>
  <c r="BV7" i="5"/>
  <c r="BU7" i="5"/>
  <c r="KU34" i="4" s="1"/>
  <c r="BT7" i="5"/>
  <c r="BS7" i="5"/>
  <c r="BR7" i="5"/>
  <c r="BQ7" i="5"/>
  <c r="BP7" i="5"/>
  <c r="BO7" i="5"/>
  <c r="KF33" i="4" s="1"/>
  <c r="BM7" i="5"/>
  <c r="BL7" i="5"/>
  <c r="BK7" i="5"/>
  <c r="BJ7" i="5"/>
  <c r="BI7" i="5"/>
  <c r="BH7" i="5"/>
  <c r="IZ33" i="4" s="1"/>
  <c r="BG7" i="5"/>
  <c r="IK33" i="4" s="1"/>
  <c r="BF7" i="5"/>
  <c r="HV33" i="4" s="1"/>
  <c r="BE7" i="5"/>
  <c r="BD7" i="5"/>
  <c r="GR33" i="4" s="1"/>
  <c r="BB7" i="5"/>
  <c r="BA7" i="5"/>
  <c r="AZ7" i="5"/>
  <c r="AY7" i="5"/>
  <c r="DS34" i="4" s="1"/>
  <c r="AX7" i="5"/>
  <c r="AW7" i="5"/>
  <c r="FL33" i="4" s="1"/>
  <c r="AV7" i="5"/>
  <c r="AU7" i="5"/>
  <c r="AT7" i="5"/>
  <c r="AS7" i="5"/>
  <c r="AQ7" i="5"/>
  <c r="AP7" i="5"/>
  <c r="BI34" i="4" s="1"/>
  <c r="AO7" i="5"/>
  <c r="AT34" i="4" s="1"/>
  <c r="AN7" i="5"/>
  <c r="AE34" i="4" s="1"/>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D90" i="4"/>
  <c r="MH80" i="4"/>
  <c r="KV80" i="4"/>
  <c r="KC80" i="4"/>
  <c r="JJ80" i="4"/>
  <c r="HM80" i="4"/>
  <c r="GT80" i="4"/>
  <c r="GA80" i="4"/>
  <c r="CS80" i="4"/>
  <c r="BZ80" i="4"/>
  <c r="U80" i="4"/>
  <c r="MH79" i="4"/>
  <c r="KC79" i="4"/>
  <c r="JJ79" i="4"/>
  <c r="GT79" i="4"/>
  <c r="FH79" i="4"/>
  <c r="EO79" i="4"/>
  <c r="BZ79" i="4"/>
  <c r="BG79" i="4"/>
  <c r="AN79" i="4"/>
  <c r="MN56" i="4"/>
  <c r="LJ56" i="4"/>
  <c r="KF56" i="4"/>
  <c r="IZ56" i="4"/>
  <c r="IK56" i="4"/>
  <c r="HV56" i="4"/>
  <c r="HG56" i="4"/>
  <c r="GR56" i="4"/>
  <c r="FL56" i="4"/>
  <c r="EW56" i="4"/>
  <c r="EH56" i="4"/>
  <c r="DD56" i="4"/>
  <c r="BX56" i="4"/>
  <c r="P56" i="4"/>
  <c r="MN55" i="4"/>
  <c r="LY55" i="4"/>
  <c r="LJ55" i="4"/>
  <c r="KU55" i="4"/>
  <c r="HG55" i="4"/>
  <c r="EW55" i="4"/>
  <c r="DS55" i="4"/>
  <c r="DD55" i="4"/>
  <c r="BI55" i="4"/>
  <c r="AT55" i="4"/>
  <c r="AE55" i="4"/>
  <c r="MN34" i="4"/>
  <c r="LJ34" i="4"/>
  <c r="KF34" i="4"/>
  <c r="IZ34" i="4"/>
  <c r="IK34" i="4"/>
  <c r="HV34" i="4"/>
  <c r="HG34" i="4"/>
  <c r="GR34" i="4"/>
  <c r="FL34" i="4"/>
  <c r="EW34" i="4"/>
  <c r="EH34" i="4"/>
  <c r="DD34" i="4"/>
  <c r="BX34" i="4"/>
  <c r="P34" i="4"/>
  <c r="MN33" i="4"/>
  <c r="LY33" i="4"/>
  <c r="LJ33" i="4"/>
  <c r="KU33" i="4"/>
  <c r="HG33" i="4"/>
  <c r="EW33" i="4"/>
  <c r="EH33" i="4"/>
  <c r="DS33" i="4"/>
  <c r="DD33" i="4"/>
  <c r="BI33" i="4"/>
  <c r="AT33" i="4"/>
  <c r="AE33" i="4"/>
  <c r="LP12" i="4"/>
  <c r="B12" i="4"/>
  <c r="JW10" i="4"/>
  <c r="FZ10" i="4"/>
  <c r="EG10" i="4"/>
  <c r="CN10" i="4"/>
  <c r="AU10" i="4"/>
  <c r="B10" i="4"/>
  <c r="LP8" i="4"/>
  <c r="ID8" i="4"/>
  <c r="FZ8" i="4"/>
  <c r="CN8" i="4"/>
  <c r="B8" i="4"/>
  <c r="B6" i="4"/>
  <c r="FL32" i="4" l="1"/>
  <c r="MH78" i="4"/>
  <c r="IZ54" i="4"/>
  <c r="IZ32" i="4"/>
  <c r="CS78" i="4"/>
  <c r="BX54" i="4"/>
  <c r="BX32" i="4"/>
  <c r="MN54" i="4"/>
  <c r="MN32" i="4"/>
  <c r="HM78" i="4"/>
  <c r="FL54" i="4"/>
  <c r="C11" i="5"/>
  <c r="D11" i="5"/>
  <c r="E11" i="5"/>
  <c r="B11" i="5"/>
  <c r="KC78" i="4" l="1"/>
  <c r="HG32" i="4"/>
  <c r="FH78" i="4"/>
  <c r="DS54" i="4"/>
  <c r="DS32" i="4"/>
  <c r="AE54" i="4"/>
  <c r="AE32" i="4"/>
  <c r="KU54" i="4"/>
  <c r="KU32" i="4"/>
  <c r="HG54" i="4"/>
  <c r="AN78" i="4"/>
  <c r="KF54" i="4"/>
  <c r="EO78" i="4"/>
  <c r="DD54" i="4"/>
  <c r="JJ78" i="4"/>
  <c r="GR54" i="4"/>
  <c r="GR32" i="4"/>
  <c r="U78" i="4"/>
  <c r="P54" i="4"/>
  <c r="P32" i="4"/>
  <c r="KF32" i="4"/>
  <c r="DD32" i="4"/>
  <c r="BI32" i="4"/>
  <c r="IK32" i="4"/>
  <c r="LY54" i="4"/>
  <c r="LY32" i="4"/>
  <c r="LO78" i="4"/>
  <c r="IK54" i="4"/>
  <c r="GT78" i="4"/>
  <c r="EW54" i="4"/>
  <c r="EW32" i="4"/>
  <c r="BZ78" i="4"/>
  <c r="BI54" i="4"/>
  <c r="EH54" i="4"/>
  <c r="LJ54" i="4"/>
  <c r="BG78" i="4"/>
  <c r="AT54" i="4"/>
  <c r="AT32" i="4"/>
  <c r="KV78" i="4"/>
  <c r="HV54" i="4"/>
  <c r="HV32" i="4"/>
  <c r="GA78" i="4"/>
  <c r="EH32" i="4"/>
  <c r="LJ32"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<sst xmlns="http://schemas.openxmlformats.org/spreadsheetml/2006/main" count="320" uniqueCount="176">
  <si>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</si>
  <si>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</si>
  <si>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</si>
  <si>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</si>
  <si>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</si>
  <si>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</si>
  <si>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</si>
  <si>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</si>
  <si>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</si>
  <si>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</si>
  <si>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</si>
  <si>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</si>
  <si>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</si>
  <si>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</si>
  <si>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</si>
  <si>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</si>
  <si>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</si>
  <si>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</si>
  <si>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</si>
  <si>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</si>
  <si>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</si>
  <si>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</si>
  <si>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</si>
  <si>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</si>
  <si>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</si>
  <si>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</si>
  <si>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</si>
  <si>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</si>
  <si>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</si>
  <si>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</si>
  <si>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</si>
  <si>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</si>
  <si>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</si>
  <si>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</si>
  <si>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</si>
  <si>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</si>
  <si>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</si>
  <si>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</si>
  <si>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</si>
  <si>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</si>
  <si>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</si>
  <si>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</si>
  <si>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</si>
  <si>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</si>
  <si>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</si>
  <si>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</si>
  <si>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</si>
  <si>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</si>
  <si>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</si>
  <si>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</si>
  <si>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</si>
  <si>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</si>
  <si>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</si>
  <si>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</si>
  <si>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</si>
  <si>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</si>
  <si>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</si>
  <si>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</si>
  <si>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</si>
  <si>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</si>
  <si>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</si>
  <si>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</si>
  <si>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</si>
  <si>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</si>
  <si>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</si>
  <si>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</si>
  <si>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</si>
  <si>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</si>
  <si>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</si>
  <si>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</si>
  <si>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</si>
  <si>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</si>
  <si>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</si>
  <si>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</si>
  <si>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</si>
  <si>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</si>
  <si>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</si>
  <si>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</si>
  <si>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</si>
  <si>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</si>
  <si>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</si>
  <si>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</si>
  <si>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</si>
  <si>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</si>
  <si>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</si>
  <si>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</si>
  <si>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</si>
  <si>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</si>
  <si>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</si>
  <si>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</si>
  <si>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</si>
  <si>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</si>
  <si>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</si>
  <si>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</si>
  <si>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</si>
  <si>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</si>
  <si>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</si>
  <si>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</si>
  <si>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</si>
  <si>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</si>
  <si>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</si>
  <si>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</si>
  <si>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</si>
  <si>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</si>
  <si>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</si>
  <si>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</si>
  <si>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</si>
  <si>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</si>
  <si>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</si>
  <si>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</si>
  <si>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</si>
  <si>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</si>
  <si>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</si>
  <si>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</si>
  <si>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</si>
  <si>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</si>
  <si>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</si>
  <si>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</si>
  <si>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</si>
  <si>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</si>
  <si>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</si>
  <si>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</si>
  <si>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</si>
  <si>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</si>
  <si>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</si>
  <si>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</si>
  <si>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</si>
  <si>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</si>
  <si>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</si>
  <si>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</si>
  <si>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</si>
  <si>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</si>
  <si>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</si>
  <si>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</si>
  <si>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</si>
  <si>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</si>
  <si>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</si>
  <si>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</si>
  <si>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</si>
  <si>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</si>
  <si>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</si>
  <si>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</si>
  <si>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</si>
  <si>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</si>
  <si>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</si>
  <si>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</si>
  <si>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</si>
  <si>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</si>
  <si>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</si>
  <si>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</si>
  <si>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</si>
  <si>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</si>
  <si>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</si>
  <si>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</si>
  <si>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</si>
  <si>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</si>
  <si>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</si>
  <si>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</si>
  <si>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</si>
  <si>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</si>
  <si>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</si>
  <si>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</si>
  <si>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</si>
  <si>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</si>
  <si>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</si>
  <si>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</si>
  <si>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</si>
  <si>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</si>
  <si>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</si>
  <si>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</si>
  <si>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</si>
  <si>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</si>
  <si>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収益の効率性としては⑤の入院患者１人１日当たり収益がまだ類似病院平均値並び全国平均には及ばない状況ではあるが、費用の効率性を追求し⑦職員給与比対医業収益比率や⑧材料費対医業収益比率が類似病院平均値や全国平均より低水準に維持した結果、①経常収支比率については100％を超え、類似病院平均値や全国平均を上回っているなど、一定水準の経営の健全性・効率性を確保している。
</t>
    <phoneticPr fontId="5"/>
  </si>
  <si>
    <t>①有形固定資産減価償却率及び②機械備品減価償却率が類似病院平均値並びに全国平均を大きく上回っている。その結果③１床当たり有形固定資産額においては類似病院平均値並びに全国平均を大きく下回っており、類似病院や全国と比較して、施設の老朽化が著しく進行した状況となっている。</t>
    <phoneticPr fontId="5"/>
  </si>
  <si>
    <t>病床利用率については、類似病院や全国平均と比較して高い水準を維持するなど、経営の健全性・効率性については一定の成果を上げている一方、施設の老朽化が深刻化していることから、安全・安心な医療の提供に向けての対策の検討が必要な時期に差し掛かってきている。
　また、経常収支比率は類似病院並びに全国平均を上回っているものの、一般会計からの繰入金による部分もあることから、「新公立病院改革プラン」に基づき、より一層の経営の健全化を図るとともに、今後は地域医療構想を踏まえた病床機能の見直しに取り組み、地域の公立病院としての役割を積極的に担う。</t>
    <rPh sb="217" eb="219">
      <t>コンゴ</t>
    </rPh>
    <rPh sb="220" eb="222">
      <t>チイキ</t>
    </rPh>
    <rPh sb="222" eb="224">
      <t>イリョウ</t>
    </rPh>
    <rPh sb="224" eb="226">
      <t>コウソウ</t>
    </rPh>
    <rPh sb="227" eb="228">
      <t>フ</t>
    </rPh>
    <rPh sb="231" eb="233">
      <t>ビョウショウ</t>
    </rPh>
    <rPh sb="233" eb="235">
      <t>キノウ</t>
    </rPh>
    <rPh sb="236" eb="238">
      <t>ミナオ</t>
    </rPh>
    <rPh sb="240" eb="241">
      <t>ト</t>
    </rPh>
    <rPh sb="242" eb="243">
      <t>ク</t>
    </rPh>
    <rPh sb="245" eb="247">
      <t>チイキ</t>
    </rPh>
    <rPh sb="259" eb="262">
      <t>セッキョクテキ</t>
    </rPh>
    <rPh sb="263" eb="264">
      <t>ニナ</t>
    </rPh>
    <phoneticPr fontId="5"/>
  </si>
  <si>
    <t xml:space="preserve"> 
消化器系を中心に救急患者の受け入れをはじめとする急性期から回復期、慢性期医療まで対応。更に、在宅療養支援病院の認定を受け、訪問診療や訪問看護、訪問リハビリテーションなどの在宅医療を提供するなど、地域における地域包括ケアシステムの中心的な役割を担っている。</t>
    <rPh sb="2" eb="5">
      <t>ショウカキ</t>
    </rPh>
    <rPh sb="5" eb="6">
      <t>ケイ</t>
    </rPh>
    <rPh sb="7" eb="9">
      <t>チュウシン</t>
    </rPh>
    <rPh sb="10" eb="12">
      <t>キュウキュウ</t>
    </rPh>
    <rPh sb="12" eb="14">
      <t>カンジャ</t>
    </rPh>
    <rPh sb="15" eb="16">
      <t>ウ</t>
    </rPh>
    <rPh sb="17" eb="18">
      <t>イ</t>
    </rPh>
    <rPh sb="92" eb="94">
      <t>テイキョウ</t>
    </rPh>
    <rPh sb="99" eb="101">
      <t>チイキ</t>
    </rPh>
    <rPh sb="116" eb="119">
      <t>チュウシンテキ</t>
    </rPh>
    <rPh sb="123" eb="124">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</si>
</sst>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86.3</c:v>
                </c:pt>
                <c:pt idx="1">
                  <c:v>86.6</c:v>
                </c:pt>
                <c:pt idx="2">
                  <c:v>86.1</c:v>
                </c:pt>
                <c:pt idx="3">
                  <c:v>85.4</c:v>
                </c:pt>
                <c:pt idx="4">
                  <c:v>81.099999999999994</c:v>
                </c:pt>
              </c:numCache>
            </c:numRef>
          </c:val>
          <c:extLst>
            <c:ext xmlns:c16="http://schemas.microsoft.com/office/drawing/2014/chart" uri="{C3380CC4-5D6E-409C-BE32-E72D297353CC}">
              <c16:uniqueId val="{00000000-ADAF-4E04-AE3C-F7018CB9EC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DAF-4E04-AE3C-F7018CB9EC9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10422</c:v>
                </c:pt>
                <c:pt idx="1">
                  <c:v>12564</c:v>
                </c:pt>
                <c:pt idx="2">
                  <c:v>12790</c:v>
                </c:pt>
                <c:pt idx="3">
                  <c:v>11636</c:v>
                </c:pt>
                <c:pt idx="4">
                  <c:v>10694</c:v>
                </c:pt>
              </c:numCache>
            </c:numRef>
          </c:val>
          <c:extLst>
            <c:ext xmlns:c16="http://schemas.microsoft.com/office/drawing/2014/chart" uri="{C3380CC4-5D6E-409C-BE32-E72D297353CC}">
              <c16:uniqueId val="{00000000-8B0B-4A17-963F-29D9569FCE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8B0B-4A17-963F-29D9569FCE5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28595</c:v>
                </c:pt>
                <c:pt idx="1">
                  <c:v>29663</c:v>
                </c:pt>
                <c:pt idx="2">
                  <c:v>29820</c:v>
                </c:pt>
                <c:pt idx="3">
                  <c:v>29809</c:v>
                </c:pt>
                <c:pt idx="4">
                  <c:v>30144</c:v>
                </c:pt>
              </c:numCache>
            </c:numRef>
          </c:val>
          <c:extLst>
            <c:ext xmlns:c16="http://schemas.microsoft.com/office/drawing/2014/chart" uri="{C3380CC4-5D6E-409C-BE32-E72D297353CC}">
              <c16:uniqueId val="{00000000-4C03-4DEC-A849-B381FA5465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4C03-4DEC-A849-B381FA54650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152.4</c:v>
                </c:pt>
                <c:pt idx="1">
                  <c:v>136.5</c:v>
                </c:pt>
                <c:pt idx="2">
                  <c:v>136.30000000000001</c:v>
                </c:pt>
                <c:pt idx="3">
                  <c:v>138.6</c:v>
                </c:pt>
                <c:pt idx="4">
                  <c:v>143.30000000000001</c:v>
                </c:pt>
              </c:numCache>
            </c:numRef>
          </c:val>
          <c:extLst>
            <c:ext xmlns:c16="http://schemas.microsoft.com/office/drawing/2014/chart" uri="{C3380CC4-5D6E-409C-BE32-E72D297353CC}">
              <c16:uniqueId val="{00000000-BB2D-4FF1-A6D9-D2A3BCD5F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BB2D-4FF1-A6D9-D2A3BCD5F0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87.2</c:v>
                </c:pt>
                <c:pt idx="1">
                  <c:v>87</c:v>
                </c:pt>
                <c:pt idx="2">
                  <c:v>88.5</c:v>
                </c:pt>
                <c:pt idx="3">
                  <c:v>89.7</c:v>
                </c:pt>
                <c:pt idx="4">
                  <c:v>83.7</c:v>
                </c:pt>
              </c:numCache>
            </c:numRef>
          </c:val>
          <c:extLst>
            <c:ext xmlns:c16="http://schemas.microsoft.com/office/drawing/2014/chart" uri="{C3380CC4-5D6E-409C-BE32-E72D297353CC}">
              <c16:uniqueId val="{00000000-D09B-4707-B785-0FE4A9B3F9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09B-4707-B785-0FE4A9B3F93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93.3</c:v>
                </c:pt>
                <c:pt idx="1">
                  <c:v>96.1</c:v>
                </c:pt>
                <c:pt idx="2">
                  <c:v>98.2</c:v>
                </c:pt>
                <c:pt idx="3">
                  <c:v>102.1</c:v>
                </c:pt>
                <c:pt idx="4">
                  <c:v>100.1</c:v>
                </c:pt>
              </c:numCache>
            </c:numRef>
          </c:val>
          <c:extLst>
            <c:ext xmlns:c16="http://schemas.microsoft.com/office/drawing/2014/chart" uri="{C3380CC4-5D6E-409C-BE32-E72D297353CC}">
              <c16:uniqueId val="{00000000-95C3-45B9-B3A4-23292A16BA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5C3-45B9-B3A4-23292A16BAF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66.5</c:v>
                </c:pt>
                <c:pt idx="1">
                  <c:v>68.599999999999994</c:v>
                </c:pt>
                <c:pt idx="2">
                  <c:v>68.7</c:v>
                </c:pt>
                <c:pt idx="3">
                  <c:v>69</c:v>
                </c:pt>
                <c:pt idx="4">
                  <c:v>71.3</c:v>
                </c:pt>
              </c:numCache>
            </c:numRef>
          </c:val>
          <c:extLst>
            <c:ext xmlns:c16="http://schemas.microsoft.com/office/drawing/2014/chart" uri="{C3380CC4-5D6E-409C-BE32-E72D297353CC}">
              <c16:uniqueId val="{00000000-7D82-4733-BE50-83AD8DEDAC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7D82-4733-BE50-83AD8DEDAC4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79.3</c:v>
                </c:pt>
                <c:pt idx="2">
                  <c:v>76</c:v>
                </c:pt>
                <c:pt idx="3">
                  <c:v>79.5</c:v>
                </c:pt>
                <c:pt idx="4">
                  <c:v>82.8</c:v>
                </c:pt>
              </c:numCache>
            </c:numRef>
          </c:val>
          <c:extLst>
            <c:ext xmlns:c16="http://schemas.microsoft.com/office/drawing/2014/chart" uri="{C3380CC4-5D6E-409C-BE32-E72D297353CC}">
              <c16:uniqueId val="{00000000-72D9-42C8-BF86-CEEB52CBE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2D9-42C8-BF86-CEEB52CBE77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26621161</c:v>
                </c:pt>
                <c:pt idx="1">
                  <c:v>26792211</c:v>
                </c:pt>
                <c:pt idx="2">
                  <c:v>27222466</c:v>
                </c:pt>
                <c:pt idx="3">
                  <c:v>28253627</c:v>
                </c:pt>
                <c:pt idx="4">
                  <c:v>28500460</c:v>
                </c:pt>
              </c:numCache>
            </c:numRef>
          </c:val>
          <c:extLst>
            <c:ext xmlns:c16="http://schemas.microsoft.com/office/drawing/2014/chart" uri="{C3380CC4-5D6E-409C-BE32-E72D297353CC}">
              <c16:uniqueId val="{00000000-9257-4338-A8B4-ECD82ED2BF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257-4338-A8B4-ECD82ED2BF0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17.899999999999999</c:v>
                </c:pt>
                <c:pt idx="1">
                  <c:v>20.8</c:v>
                </c:pt>
                <c:pt idx="2">
                  <c:v>20.100000000000001</c:v>
                </c:pt>
                <c:pt idx="3">
                  <c:v>17.399999999999999</c:v>
                </c:pt>
                <c:pt idx="4">
                  <c:v>14.1</c:v>
                </c:pt>
              </c:numCache>
            </c:numRef>
          </c:val>
          <c:extLst>
            <c:ext xmlns:c16="http://schemas.microsoft.com/office/drawing/2014/chart" uri="{C3380CC4-5D6E-409C-BE32-E72D297353CC}">
              <c16:uniqueId val="{00000000-26BF-4BF0-B697-EB8F36120B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6BF-4BF0-B697-EB8F36120B4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56.8</c:v>
                </c:pt>
                <c:pt idx="1">
                  <c:v>54</c:v>
                </c:pt>
                <c:pt idx="2">
                  <c:v>55</c:v>
                </c:pt>
                <c:pt idx="3">
                  <c:v>53.3</c:v>
                </c:pt>
                <c:pt idx="4">
                  <c:v>61.7</c:v>
                </c:pt>
              </c:numCache>
            </c:numRef>
          </c:val>
          <c:extLst>
            <c:ext xmlns:c16="http://schemas.microsoft.com/office/drawing/2014/chart" uri="{C3380CC4-5D6E-409C-BE32-E72D297353CC}">
              <c16:uniqueId val="{00000000-AEE6-4CCC-A467-F9FB45FD30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EE6-4CCC-A467-F9FB45FD304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W1"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宮城県塩竈市　塩竈市立病院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123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54422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10495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161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93.3</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98.2</v>
      </c>
      <c r="AU33" s="132"/>
      <c r="AV33" s="132"/>
      <c r="AW33" s="132"/>
      <c r="AX33" s="132"/>
      <c r="AY33" s="132"/>
      <c r="AZ33" s="132"/>
      <c r="BA33" s="132"/>
      <c r="BB33" s="132"/>
      <c r="BC33" s="132"/>
      <c r="BD33" s="132"/>
      <c r="BE33" s="132"/>
      <c r="BF33" s="132"/>
      <c r="BG33" s="132"/>
      <c r="BH33" s="133"/>
      <c r="BI33" s="131">
        <f>データ!AK7</f>
        <v>102.1</v>
      </c>
      <c r="BJ33" s="132"/>
      <c r="BK33" s="132"/>
      <c r="BL33" s="132"/>
      <c r="BM33" s="132"/>
      <c r="BN33" s="132"/>
      <c r="BO33" s="132"/>
      <c r="BP33" s="132"/>
      <c r="BQ33" s="132"/>
      <c r="BR33" s="132"/>
      <c r="BS33" s="132"/>
      <c r="BT33" s="132"/>
      <c r="BU33" s="132"/>
      <c r="BV33" s="132"/>
      <c r="BW33" s="133"/>
      <c r="BX33" s="131">
        <f>データ!AL7</f>
        <v>100.1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87.2</v>
      </c>
      <c r="DE33" s="132"/>
      <c r="DF33" s="132"/>
      <c r="DG33" s="132"/>
      <c r="DH33" s="132"/>
      <c r="DI33" s="132"/>
      <c r="DJ33" s="132"/>
      <c r="DK33" s="132"/>
      <c r="DL33" s="132"/>
      <c r="DM33" s="132"/>
      <c r="DN33" s="132"/>
      <c r="DO33" s="132"/>
      <c r="DP33" s="132"/>
      <c r="DQ33" s="132"/>
      <c r="DR33" s="133"/>
      <c r="DS33" s="131">
        <f>データ!AT7</f>
        <v>87</v>
      </c>
      <c r="DT33" s="132"/>
      <c r="DU33" s="132"/>
      <c r="DV33" s="132"/>
      <c r="DW33" s="132"/>
      <c r="DX33" s="132"/>
      <c r="DY33" s="132"/>
      <c r="DZ33" s="132"/>
      <c r="EA33" s="132"/>
      <c r="EB33" s="132"/>
      <c r="EC33" s="132"/>
      <c r="ED33" s="132"/>
      <c r="EE33" s="132"/>
      <c r="EF33" s="132"/>
      <c r="EG33" s="133"/>
      <c r="EH33" s="131">
        <f>データ!AU7</f>
        <v>88.5</v>
      </c>
      <c r="EI33" s="132"/>
      <c r="EJ33" s="132"/>
      <c r="EK33" s="132"/>
      <c r="EL33" s="132"/>
      <c r="EM33" s="132"/>
      <c r="EN33" s="132"/>
      <c r="EO33" s="132"/>
      <c r="EP33" s="132"/>
      <c r="EQ33" s="132"/>
      <c r="ER33" s="132"/>
      <c r="ES33" s="132"/>
      <c r="ET33" s="132"/>
      <c r="EU33" s="132"/>
      <c r="EV33" s="133"/>
      <c r="EW33" s="131">
        <f>データ!AV7</f>
        <v>89.7</v>
      </c>
      <c r="EX33" s="132"/>
      <c r="EY33" s="132"/>
      <c r="EZ33" s="132"/>
      <c r="FA33" s="132"/>
      <c r="FB33" s="132"/>
      <c r="FC33" s="132"/>
      <c r="FD33" s="132"/>
      <c r="FE33" s="132"/>
      <c r="FF33" s="132"/>
      <c r="FG33" s="132"/>
      <c r="FH33" s="132"/>
      <c r="FI33" s="132"/>
      <c r="FJ33" s="132"/>
      <c r="FK33" s="133"/>
      <c r="FL33" s="131">
        <f>データ!AW7</f>
        <v>83.7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152.4</v>
      </c>
      <c r="GS33" s="132"/>
      <c r="GT33" s="132"/>
      <c r="GU33" s="132"/>
      <c r="GV33" s="132"/>
      <c r="GW33" s="132"/>
      <c r="GX33" s="132"/>
      <c r="GY33" s="132"/>
      <c r="GZ33" s="132"/>
      <c r="HA33" s="132"/>
      <c r="HB33" s="132"/>
      <c r="HC33" s="132"/>
      <c r="HD33" s="132"/>
      <c r="HE33" s="132"/>
      <c r="HF33" s="133"/>
      <c r="HG33" s="131">
        <f>データ!BE7</f>
        <v>136.5</v>
      </c>
      <c r="HH33" s="132"/>
      <c r="HI33" s="132"/>
      <c r="HJ33" s="132"/>
      <c r="HK33" s="132"/>
      <c r="HL33" s="132"/>
      <c r="HM33" s="132"/>
      <c r="HN33" s="132"/>
      <c r="HO33" s="132"/>
      <c r="HP33" s="132"/>
      <c r="HQ33" s="132"/>
      <c r="HR33" s="132"/>
      <c r="HS33" s="132"/>
      <c r="HT33" s="132"/>
      <c r="HU33" s="133"/>
      <c r="HV33" s="131">
        <f>データ!BF7</f>
        <v>136.30000000000001</v>
      </c>
      <c r="HW33" s="132"/>
      <c r="HX33" s="132"/>
      <c r="HY33" s="132"/>
      <c r="HZ33" s="132"/>
      <c r="IA33" s="132"/>
      <c r="IB33" s="132"/>
      <c r="IC33" s="132"/>
      <c r="ID33" s="132"/>
      <c r="IE33" s="132"/>
      <c r="IF33" s="132"/>
      <c r="IG33" s="132"/>
      <c r="IH33" s="132"/>
      <c r="II33" s="132"/>
      <c r="IJ33" s="133"/>
      <c r="IK33" s="131">
        <f>データ!BG7</f>
        <v>138.6</v>
      </c>
      <c r="IL33" s="132"/>
      <c r="IM33" s="132"/>
      <c r="IN33" s="132"/>
      <c r="IO33" s="132"/>
      <c r="IP33" s="132"/>
      <c r="IQ33" s="132"/>
      <c r="IR33" s="132"/>
      <c r="IS33" s="132"/>
      <c r="IT33" s="132"/>
      <c r="IU33" s="132"/>
      <c r="IV33" s="132"/>
      <c r="IW33" s="132"/>
      <c r="IX33" s="132"/>
      <c r="IY33" s="133"/>
      <c r="IZ33" s="131">
        <f>データ!BH7</f>
        <v>143.30000000000001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86.3</v>
      </c>
      <c r="KG33" s="132"/>
      <c r="KH33" s="132"/>
      <c r="KI33" s="132"/>
      <c r="KJ33" s="132"/>
      <c r="KK33" s="132"/>
      <c r="KL33" s="132"/>
      <c r="KM33" s="132"/>
      <c r="KN33" s="132"/>
      <c r="KO33" s="132"/>
      <c r="KP33" s="132"/>
      <c r="KQ33" s="132"/>
      <c r="KR33" s="132"/>
      <c r="KS33" s="132"/>
      <c r="KT33" s="133"/>
      <c r="KU33" s="131">
        <f>データ!BP7</f>
        <v>86.6</v>
      </c>
      <c r="KV33" s="132"/>
      <c r="KW33" s="132"/>
      <c r="KX33" s="132"/>
      <c r="KY33" s="132"/>
      <c r="KZ33" s="132"/>
      <c r="LA33" s="132"/>
      <c r="LB33" s="132"/>
      <c r="LC33" s="132"/>
      <c r="LD33" s="132"/>
      <c r="LE33" s="132"/>
      <c r="LF33" s="132"/>
      <c r="LG33" s="132"/>
      <c r="LH33" s="132"/>
      <c r="LI33" s="133"/>
      <c r="LJ33" s="131">
        <f>データ!BQ7</f>
        <v>86.1</v>
      </c>
      <c r="LK33" s="132"/>
      <c r="LL33" s="132"/>
      <c r="LM33" s="132"/>
      <c r="LN33" s="132"/>
      <c r="LO33" s="132"/>
      <c r="LP33" s="132"/>
      <c r="LQ33" s="132"/>
      <c r="LR33" s="132"/>
      <c r="LS33" s="132"/>
      <c r="LT33" s="132"/>
      <c r="LU33" s="132"/>
      <c r="LV33" s="132"/>
      <c r="LW33" s="132"/>
      <c r="LX33" s="133"/>
      <c r="LY33" s="131">
        <f>データ!BR7</f>
        <v>85.4</v>
      </c>
      <c r="LZ33" s="132"/>
      <c r="MA33" s="132"/>
      <c r="MB33" s="132"/>
      <c r="MC33" s="132"/>
      <c r="MD33" s="132"/>
      <c r="ME33" s="132"/>
      <c r="MF33" s="132"/>
      <c r="MG33" s="132"/>
      <c r="MH33" s="132"/>
      <c r="MI33" s="132"/>
      <c r="MJ33" s="132"/>
      <c r="MK33" s="132"/>
      <c r="ML33" s="132"/>
      <c r="MM33" s="133"/>
      <c r="MN33" s="131">
        <f>データ!BS7</f>
        <v>81.099999999999994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28595</v>
      </c>
      <c r="Q55" s="141"/>
      <c r="R55" s="141"/>
      <c r="S55" s="141"/>
      <c r="T55" s="141"/>
      <c r="U55" s="141"/>
      <c r="V55" s="141"/>
      <c r="W55" s="141"/>
      <c r="X55" s="141"/>
      <c r="Y55" s="141"/>
      <c r="Z55" s="141"/>
      <c r="AA55" s="141"/>
      <c r="AB55" s="141"/>
      <c r="AC55" s="141"/>
      <c r="AD55" s="142"/>
      <c r="AE55" s="140">
        <f>データ!CA7</f>
        <v>29663</v>
      </c>
      <c r="AF55" s="141"/>
      <c r="AG55" s="141"/>
      <c r="AH55" s="141"/>
      <c r="AI55" s="141"/>
      <c r="AJ55" s="141"/>
      <c r="AK55" s="141"/>
      <c r="AL55" s="141"/>
      <c r="AM55" s="141"/>
      <c r="AN55" s="141"/>
      <c r="AO55" s="141"/>
      <c r="AP55" s="141"/>
      <c r="AQ55" s="141"/>
      <c r="AR55" s="141"/>
      <c r="AS55" s="142"/>
      <c r="AT55" s="140">
        <f>データ!CB7</f>
        <v>29820</v>
      </c>
      <c r="AU55" s="141"/>
      <c r="AV55" s="141"/>
      <c r="AW55" s="141"/>
      <c r="AX55" s="141"/>
      <c r="AY55" s="141"/>
      <c r="AZ55" s="141"/>
      <c r="BA55" s="141"/>
      <c r="BB55" s="141"/>
      <c r="BC55" s="141"/>
      <c r="BD55" s="141"/>
      <c r="BE55" s="141"/>
      <c r="BF55" s="141"/>
      <c r="BG55" s="141"/>
      <c r="BH55" s="142"/>
      <c r="BI55" s="140">
        <f>データ!CC7</f>
        <v>29809</v>
      </c>
      <c r="BJ55" s="141"/>
      <c r="BK55" s="141"/>
      <c r="BL55" s="141"/>
      <c r="BM55" s="141"/>
      <c r="BN55" s="141"/>
      <c r="BO55" s="141"/>
      <c r="BP55" s="141"/>
      <c r="BQ55" s="141"/>
      <c r="BR55" s="141"/>
      <c r="BS55" s="141"/>
      <c r="BT55" s="141"/>
      <c r="BU55" s="141"/>
      <c r="BV55" s="141"/>
      <c r="BW55" s="142"/>
      <c r="BX55" s="140">
        <f>データ!CD7</f>
        <v>30144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10422</v>
      </c>
      <c r="DE55" s="141"/>
      <c r="DF55" s="141"/>
      <c r="DG55" s="141"/>
      <c r="DH55" s="141"/>
      <c r="DI55" s="141"/>
      <c r="DJ55" s="141"/>
      <c r="DK55" s="141"/>
      <c r="DL55" s="141"/>
      <c r="DM55" s="141"/>
      <c r="DN55" s="141"/>
      <c r="DO55" s="141"/>
      <c r="DP55" s="141"/>
      <c r="DQ55" s="141"/>
      <c r="DR55" s="142"/>
      <c r="DS55" s="140">
        <f>データ!CL7</f>
        <v>12564</v>
      </c>
      <c r="DT55" s="141"/>
      <c r="DU55" s="141"/>
      <c r="DV55" s="141"/>
      <c r="DW55" s="141"/>
      <c r="DX55" s="141"/>
      <c r="DY55" s="141"/>
      <c r="DZ55" s="141"/>
      <c r="EA55" s="141"/>
      <c r="EB55" s="141"/>
      <c r="EC55" s="141"/>
      <c r="ED55" s="141"/>
      <c r="EE55" s="141"/>
      <c r="EF55" s="141"/>
      <c r="EG55" s="142"/>
      <c r="EH55" s="140">
        <f>データ!CM7</f>
        <v>12790</v>
      </c>
      <c r="EI55" s="141"/>
      <c r="EJ55" s="141"/>
      <c r="EK55" s="141"/>
      <c r="EL55" s="141"/>
      <c r="EM55" s="141"/>
      <c r="EN55" s="141"/>
      <c r="EO55" s="141"/>
      <c r="EP55" s="141"/>
      <c r="EQ55" s="141"/>
      <c r="ER55" s="141"/>
      <c r="ES55" s="141"/>
      <c r="ET55" s="141"/>
      <c r="EU55" s="141"/>
      <c r="EV55" s="142"/>
      <c r="EW55" s="140">
        <f>データ!CN7</f>
        <v>11636</v>
      </c>
      <c r="EX55" s="141"/>
      <c r="EY55" s="141"/>
      <c r="EZ55" s="141"/>
      <c r="FA55" s="141"/>
      <c r="FB55" s="141"/>
      <c r="FC55" s="141"/>
      <c r="FD55" s="141"/>
      <c r="FE55" s="141"/>
      <c r="FF55" s="141"/>
      <c r="FG55" s="141"/>
      <c r="FH55" s="141"/>
      <c r="FI55" s="141"/>
      <c r="FJ55" s="141"/>
      <c r="FK55" s="142"/>
      <c r="FL55" s="140">
        <f>データ!CO7</f>
        <v>10694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56.8</v>
      </c>
      <c r="GS55" s="132"/>
      <c r="GT55" s="132"/>
      <c r="GU55" s="132"/>
      <c r="GV55" s="132"/>
      <c r="GW55" s="132"/>
      <c r="GX55" s="132"/>
      <c r="GY55" s="132"/>
      <c r="GZ55" s="132"/>
      <c r="HA55" s="132"/>
      <c r="HB55" s="132"/>
      <c r="HC55" s="132"/>
      <c r="HD55" s="132"/>
      <c r="HE55" s="132"/>
      <c r="HF55" s="133"/>
      <c r="HG55" s="131">
        <f>データ!CW7</f>
        <v>54</v>
      </c>
      <c r="HH55" s="132"/>
      <c r="HI55" s="132"/>
      <c r="HJ55" s="132"/>
      <c r="HK55" s="132"/>
      <c r="HL55" s="132"/>
      <c r="HM55" s="132"/>
      <c r="HN55" s="132"/>
      <c r="HO55" s="132"/>
      <c r="HP55" s="132"/>
      <c r="HQ55" s="132"/>
      <c r="HR55" s="132"/>
      <c r="HS55" s="132"/>
      <c r="HT55" s="132"/>
      <c r="HU55" s="133"/>
      <c r="HV55" s="131">
        <f>データ!CX7</f>
        <v>55</v>
      </c>
      <c r="HW55" s="132"/>
      <c r="HX55" s="132"/>
      <c r="HY55" s="132"/>
      <c r="HZ55" s="132"/>
      <c r="IA55" s="132"/>
      <c r="IB55" s="132"/>
      <c r="IC55" s="132"/>
      <c r="ID55" s="132"/>
      <c r="IE55" s="132"/>
      <c r="IF55" s="132"/>
      <c r="IG55" s="132"/>
      <c r="IH55" s="132"/>
      <c r="II55" s="132"/>
      <c r="IJ55" s="133"/>
      <c r="IK55" s="131">
        <f>データ!CY7</f>
        <v>53.3</v>
      </c>
      <c r="IL55" s="132"/>
      <c r="IM55" s="132"/>
      <c r="IN55" s="132"/>
      <c r="IO55" s="132"/>
      <c r="IP55" s="132"/>
      <c r="IQ55" s="132"/>
      <c r="IR55" s="132"/>
      <c r="IS55" s="132"/>
      <c r="IT55" s="132"/>
      <c r="IU55" s="132"/>
      <c r="IV55" s="132"/>
      <c r="IW55" s="132"/>
      <c r="IX55" s="132"/>
      <c r="IY55" s="133"/>
      <c r="IZ55" s="131">
        <f>データ!CZ7</f>
        <v>61.7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17.899999999999999</v>
      </c>
      <c r="KG55" s="132"/>
      <c r="KH55" s="132"/>
      <c r="KI55" s="132"/>
      <c r="KJ55" s="132"/>
      <c r="KK55" s="132"/>
      <c r="KL55" s="132"/>
      <c r="KM55" s="132"/>
      <c r="KN55" s="132"/>
      <c r="KO55" s="132"/>
      <c r="KP55" s="132"/>
      <c r="KQ55" s="132"/>
      <c r="KR55" s="132"/>
      <c r="KS55" s="132"/>
      <c r="KT55" s="133"/>
      <c r="KU55" s="131">
        <f>データ!DH7</f>
        <v>20.8</v>
      </c>
      <c r="KV55" s="132"/>
      <c r="KW55" s="132"/>
      <c r="KX55" s="132"/>
      <c r="KY55" s="132"/>
      <c r="KZ55" s="132"/>
      <c r="LA55" s="132"/>
      <c r="LB55" s="132"/>
      <c r="LC55" s="132"/>
      <c r="LD55" s="132"/>
      <c r="LE55" s="132"/>
      <c r="LF55" s="132"/>
      <c r="LG55" s="132"/>
      <c r="LH55" s="132"/>
      <c r="LI55" s="133"/>
      <c r="LJ55" s="131">
        <f>データ!DI7</f>
        <v>20.100000000000001</v>
      </c>
      <c r="LK55" s="132"/>
      <c r="LL55" s="132"/>
      <c r="LM55" s="132"/>
      <c r="LN55" s="132"/>
      <c r="LO55" s="132"/>
      <c r="LP55" s="132"/>
      <c r="LQ55" s="132"/>
      <c r="LR55" s="132"/>
      <c r="LS55" s="132"/>
      <c r="LT55" s="132"/>
      <c r="LU55" s="132"/>
      <c r="LV55" s="132"/>
      <c r="LW55" s="132"/>
      <c r="LX55" s="133"/>
      <c r="LY55" s="131">
        <f>データ!DJ7</f>
        <v>17.399999999999999</v>
      </c>
      <c r="LZ55" s="132"/>
      <c r="MA55" s="132"/>
      <c r="MB55" s="132"/>
      <c r="MC55" s="132"/>
      <c r="MD55" s="132"/>
      <c r="ME55" s="132"/>
      <c r="MF55" s="132"/>
      <c r="MG55" s="132"/>
      <c r="MH55" s="132"/>
      <c r="MI55" s="132"/>
      <c r="MJ55" s="132"/>
      <c r="MK55" s="132"/>
      <c r="ML55" s="132"/>
      <c r="MM55" s="133"/>
      <c r="MN55" s="131">
        <f>データ!DK7</f>
        <v>14.1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66.5</v>
      </c>
      <c r="V79" s="153"/>
      <c r="W79" s="153"/>
      <c r="X79" s="153"/>
      <c r="Y79" s="153"/>
      <c r="Z79" s="153"/>
      <c r="AA79" s="153"/>
      <c r="AB79" s="153"/>
      <c r="AC79" s="153"/>
      <c r="AD79" s="153"/>
      <c r="AE79" s="153"/>
      <c r="AF79" s="153"/>
      <c r="AG79" s="153"/>
      <c r="AH79" s="153"/>
      <c r="AI79" s="153"/>
      <c r="AJ79" s="153"/>
      <c r="AK79" s="153"/>
      <c r="AL79" s="153"/>
      <c r="AM79" s="153"/>
      <c r="AN79" s="153">
        <f>データ!DS7</f>
        <v>68.599999999999994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68.7</v>
      </c>
      <c r="BH79" s="153"/>
      <c r="BI79" s="153"/>
      <c r="BJ79" s="153"/>
      <c r="BK79" s="153"/>
      <c r="BL79" s="153"/>
      <c r="BM79" s="153"/>
      <c r="BN79" s="153"/>
      <c r="BO79" s="153"/>
      <c r="BP79" s="153"/>
      <c r="BQ79" s="153"/>
      <c r="BR79" s="153"/>
      <c r="BS79" s="153"/>
      <c r="BT79" s="153"/>
      <c r="BU79" s="153"/>
      <c r="BV79" s="153"/>
      <c r="BW79" s="153"/>
      <c r="BX79" s="153"/>
      <c r="BY79" s="153"/>
      <c r="BZ79" s="153">
        <f>データ!DU7</f>
        <v>69</v>
      </c>
      <c r="CA79" s="153"/>
      <c r="CB79" s="153"/>
      <c r="CC79" s="153"/>
      <c r="CD79" s="153"/>
      <c r="CE79" s="153"/>
      <c r="CF79" s="153"/>
      <c r="CG79" s="153"/>
      <c r="CH79" s="153"/>
      <c r="CI79" s="153"/>
      <c r="CJ79" s="153"/>
      <c r="CK79" s="153"/>
      <c r="CL79" s="153"/>
      <c r="CM79" s="153"/>
      <c r="CN79" s="153"/>
      <c r="CO79" s="153"/>
      <c r="CP79" s="153"/>
      <c r="CQ79" s="153"/>
      <c r="CR79" s="153"/>
      <c r="CS79" s="153">
        <f>データ!DV7</f>
        <v>71.3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77.3</v>
      </c>
      <c r="EP79" s="153"/>
      <c r="EQ79" s="153"/>
      <c r="ER79" s="153"/>
      <c r="ES79" s="153"/>
      <c r="ET79" s="153"/>
      <c r="EU79" s="153"/>
      <c r="EV79" s="153"/>
      <c r="EW79" s="153"/>
      <c r="EX79" s="153"/>
      <c r="EY79" s="153"/>
      <c r="EZ79" s="153"/>
      <c r="FA79" s="153"/>
      <c r="FB79" s="153"/>
      <c r="FC79" s="153"/>
      <c r="FD79" s="153"/>
      <c r="FE79" s="153"/>
      <c r="FF79" s="153"/>
      <c r="FG79" s="153"/>
      <c r="FH79" s="153">
        <f>データ!ED7</f>
        <v>79.3</v>
      </c>
      <c r="FI79" s="153"/>
      <c r="FJ79" s="153"/>
      <c r="FK79" s="153"/>
      <c r="FL79" s="153"/>
      <c r="FM79" s="153"/>
      <c r="FN79" s="153"/>
      <c r="FO79" s="153"/>
      <c r="FP79" s="153"/>
      <c r="FQ79" s="153"/>
      <c r="FR79" s="153"/>
      <c r="FS79" s="153"/>
      <c r="FT79" s="153"/>
      <c r="FU79" s="153"/>
      <c r="FV79" s="153"/>
      <c r="FW79" s="153"/>
      <c r="FX79" s="153"/>
      <c r="FY79" s="153"/>
      <c r="FZ79" s="153"/>
      <c r="GA79" s="153">
        <f>データ!EE7</f>
        <v>76</v>
      </c>
      <c r="GB79" s="153"/>
      <c r="GC79" s="153"/>
      <c r="GD79" s="153"/>
      <c r="GE79" s="153"/>
      <c r="GF79" s="153"/>
      <c r="GG79" s="153"/>
      <c r="GH79" s="153"/>
      <c r="GI79" s="153"/>
      <c r="GJ79" s="153"/>
      <c r="GK79" s="153"/>
      <c r="GL79" s="153"/>
      <c r="GM79" s="153"/>
      <c r="GN79" s="153"/>
      <c r="GO79" s="153"/>
      <c r="GP79" s="153"/>
      <c r="GQ79" s="153"/>
      <c r="GR79" s="153"/>
      <c r="GS79" s="153"/>
      <c r="GT79" s="153">
        <f>データ!EF7</f>
        <v>79.5</v>
      </c>
      <c r="GU79" s="153"/>
      <c r="GV79" s="153"/>
      <c r="GW79" s="153"/>
      <c r="GX79" s="153"/>
      <c r="GY79" s="153"/>
      <c r="GZ79" s="153"/>
      <c r="HA79" s="153"/>
      <c r="HB79" s="153"/>
      <c r="HC79" s="153"/>
      <c r="HD79" s="153"/>
      <c r="HE79" s="153"/>
      <c r="HF79" s="153"/>
      <c r="HG79" s="153"/>
      <c r="HH79" s="153"/>
      <c r="HI79" s="153"/>
      <c r="HJ79" s="153"/>
      <c r="HK79" s="153"/>
      <c r="HL79" s="153"/>
      <c r="HM79" s="153">
        <f>データ!EG7</f>
        <v>82.8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26621161</v>
      </c>
      <c r="JK79" s="154"/>
      <c r="JL79" s="154"/>
      <c r="JM79" s="154"/>
      <c r="JN79" s="154"/>
      <c r="JO79" s="154"/>
      <c r="JP79" s="154"/>
      <c r="JQ79" s="154"/>
      <c r="JR79" s="154"/>
      <c r="JS79" s="154"/>
      <c r="JT79" s="154"/>
      <c r="JU79" s="154"/>
      <c r="JV79" s="154"/>
      <c r="JW79" s="154"/>
      <c r="JX79" s="154"/>
      <c r="JY79" s="154"/>
      <c r="JZ79" s="154"/>
      <c r="KA79" s="154"/>
      <c r="KB79" s="154"/>
      <c r="KC79" s="154">
        <f>データ!EO7</f>
        <v>26792211</v>
      </c>
      <c r="KD79" s="154"/>
      <c r="KE79" s="154"/>
      <c r="KF79" s="154"/>
      <c r="KG79" s="154"/>
      <c r="KH79" s="154"/>
      <c r="KI79" s="154"/>
      <c r="KJ79" s="154"/>
      <c r="KK79" s="154"/>
      <c r="KL79" s="154"/>
      <c r="KM79" s="154"/>
      <c r="KN79" s="154"/>
      <c r="KO79" s="154"/>
      <c r="KP79" s="154"/>
      <c r="KQ79" s="154"/>
      <c r="KR79" s="154"/>
      <c r="KS79" s="154"/>
      <c r="KT79" s="154"/>
      <c r="KU79" s="154"/>
      <c r="KV79" s="154">
        <f>データ!EP7</f>
        <v>27222466</v>
      </c>
      <c r="KW79" s="154"/>
      <c r="KX79" s="154"/>
      <c r="KY79" s="154"/>
      <c r="KZ79" s="154"/>
      <c r="LA79" s="154"/>
      <c r="LB79" s="154"/>
      <c r="LC79" s="154"/>
      <c r="LD79" s="154"/>
      <c r="LE79" s="154"/>
      <c r="LF79" s="154"/>
      <c r="LG79" s="154"/>
      <c r="LH79" s="154"/>
      <c r="LI79" s="154"/>
      <c r="LJ79" s="154"/>
      <c r="LK79" s="154"/>
      <c r="LL79" s="154"/>
      <c r="LM79" s="154"/>
      <c r="LN79" s="154"/>
      <c r="LO79" s="154">
        <f>データ!EQ7</f>
        <v>28253627</v>
      </c>
      <c r="LP79" s="154"/>
      <c r="LQ79" s="154"/>
      <c r="LR79" s="154"/>
      <c r="LS79" s="154"/>
      <c r="LT79" s="154"/>
      <c r="LU79" s="154"/>
      <c r="LV79" s="154"/>
      <c r="LW79" s="154"/>
      <c r="LX79" s="154"/>
      <c r="LY79" s="154"/>
      <c r="LZ79" s="154"/>
      <c r="MA79" s="154"/>
      <c r="MB79" s="154"/>
      <c r="MC79" s="154"/>
      <c r="MD79" s="154"/>
      <c r="ME79" s="154"/>
      <c r="MF79" s="154"/>
      <c r="MG79" s="154"/>
      <c r="MH79" s="154">
        <f>データ!ER7</f>
        <v>28500460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xr0O0t812c1x1EhlbSoKxuI51eGM9t27fUQkVXrQVp1P9KBdEAnYCKrhiYOjhPiGnGSeE2Td+dRx8ty8BxmQw==" saltValue="UKKEiN+empmYeJXmj5gXN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136</v>
      </c>
      <c r="BE5" s="64" t="s">
        <v>147</v>
      </c>
      <c r="BF5" s="64" t="s">
        <v>138</v>
      </c>
      <c r="BG5" s="64" t="s">
        <v>148</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148</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149</v>
      </c>
      <c r="DS5" s="64" t="s">
        <v>137</v>
      </c>
      <c r="DT5" s="64" t="s">
        <v>138</v>
      </c>
      <c r="DU5" s="64" t="s">
        <v>148</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150</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151</v>
      </c>
      <c r="B6" s="65">
        <f>B8</f>
        <v>2018</v>
      </c>
      <c r="C6" s="65">
        <f t="shared" ref="C6:M6" si="2">C8</f>
        <v>42030</v>
      </c>
      <c r="D6" s="65">
        <f t="shared" si="2"/>
        <v>46</v>
      </c>
      <c r="E6" s="65">
        <f t="shared" si="2"/>
        <v>6</v>
      </c>
      <c r="F6" s="65">
        <f t="shared" si="2"/>
        <v>0</v>
      </c>
      <c r="G6" s="65">
        <f t="shared" si="2"/>
        <v>1</v>
      </c>
      <c r="H6" s="157" t="str">
        <f>IF(H8&lt;&gt;I8,H8,"")&amp;IF(I8&lt;&gt;J8,I8,"")&amp;"　"&amp;J8</f>
        <v>宮城県塩竈市　塩竈市立病院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17</v>
      </c>
      <c r="R6" s="65" t="str">
        <f t="shared" si="3"/>
        <v>-</v>
      </c>
      <c r="S6" s="65" t="str">
        <f t="shared" si="3"/>
        <v>ド I 訓</v>
      </c>
      <c r="T6" s="65" t="str">
        <f t="shared" si="3"/>
        <v>救 臨 輪</v>
      </c>
      <c r="U6" s="66">
        <f>U8</f>
        <v>54422</v>
      </c>
      <c r="V6" s="66">
        <f>V8</f>
        <v>10495</v>
      </c>
      <c r="W6" s="65" t="str">
        <f>W8</f>
        <v>非該当</v>
      </c>
      <c r="X6" s="65" t="str">
        <f t="shared" si="3"/>
        <v>１０：１</v>
      </c>
      <c r="Y6" s="66">
        <f t="shared" si="3"/>
        <v>123</v>
      </c>
      <c r="Z6" s="66">
        <f t="shared" si="3"/>
        <v>38</v>
      </c>
      <c r="AA6" s="66" t="str">
        <f t="shared" si="3"/>
        <v>-</v>
      </c>
      <c r="AB6" s="66" t="str">
        <f t="shared" si="3"/>
        <v>-</v>
      </c>
      <c r="AC6" s="66" t="str">
        <f t="shared" si="3"/>
        <v>-</v>
      </c>
      <c r="AD6" s="66">
        <f t="shared" si="3"/>
        <v>161</v>
      </c>
      <c r="AE6" s="66">
        <f t="shared" si="3"/>
        <v>123</v>
      </c>
      <c r="AF6" s="66">
        <f t="shared" si="3"/>
        <v>38</v>
      </c>
      <c r="AG6" s="66">
        <f t="shared" si="3"/>
        <v>161</v>
      </c>
      <c r="AH6" s="67">
        <f>IF(AH8="-",NA(),AH8)</f>
        <v>93.3</v>
      </c>
      <c r="AI6" s="67">
        <f t="shared" ref="AI6:AQ6" si="4">IF(AI8="-",NA(),AI8)</f>
        <v>96.1</v>
      </c>
      <c r="AJ6" s="67">
        <f t="shared" si="4"/>
        <v>98.2</v>
      </c>
      <c r="AK6" s="67">
        <f t="shared" si="4"/>
        <v>102.1</v>
      </c>
      <c r="AL6" s="67">
        <f t="shared" si="4"/>
        <v>100.1</v>
      </c>
      <c r="AM6" s="67">
        <f t="shared" si="4"/>
        <v>96.9</v>
      </c>
      <c r="AN6" s="67">
        <f t="shared" si="4"/>
        <v>98.3</v>
      </c>
      <c r="AO6" s="67">
        <f t="shared" si="4"/>
        <v>96.7</v>
      </c>
      <c r="AP6" s="67">
        <f t="shared" si="4"/>
        <v>96.6</v>
      </c>
      <c r="AQ6" s="67">
        <f t="shared" si="4"/>
        <v>97.2</v>
      </c>
      <c r="AR6" s="67" t="str">
        <f>IF(AR8="-","【-】","【"&amp;SUBSTITUTE(TEXT(AR8,"#,##0.0"),"-","△")&amp;"】")</f>
        <v>【98.8】</v>
      </c>
      <c r="AS6" s="67">
        <f>IF(AS8="-",NA(),AS8)</f>
        <v>87.2</v>
      </c>
      <c r="AT6" s="67">
        <f t="shared" ref="AT6:BB6" si="5">IF(AT8="-",NA(),AT8)</f>
        <v>87</v>
      </c>
      <c r="AU6" s="67">
        <f t="shared" si="5"/>
        <v>88.5</v>
      </c>
      <c r="AV6" s="67">
        <f t="shared" si="5"/>
        <v>89.7</v>
      </c>
      <c r="AW6" s="67">
        <f t="shared" si="5"/>
        <v>83.7</v>
      </c>
      <c r="AX6" s="67">
        <f t="shared" si="5"/>
        <v>85.4</v>
      </c>
      <c r="AY6" s="67">
        <f t="shared" si="5"/>
        <v>85.3</v>
      </c>
      <c r="AZ6" s="67">
        <f t="shared" si="5"/>
        <v>84.2</v>
      </c>
      <c r="BA6" s="67">
        <f t="shared" si="5"/>
        <v>83.9</v>
      </c>
      <c r="BB6" s="67">
        <f t="shared" si="5"/>
        <v>84</v>
      </c>
      <c r="BC6" s="67" t="str">
        <f>IF(BC8="-","【-】","【"&amp;SUBSTITUTE(TEXT(BC8,"#,##0.0"),"-","△")&amp;"】")</f>
        <v>【89.7】</v>
      </c>
      <c r="BD6" s="67">
        <f>IF(BD8="-",NA(),BD8)</f>
        <v>152.4</v>
      </c>
      <c r="BE6" s="67">
        <f t="shared" ref="BE6:BM6" si="6">IF(BE8="-",NA(),BE8)</f>
        <v>136.5</v>
      </c>
      <c r="BF6" s="67">
        <f t="shared" si="6"/>
        <v>136.30000000000001</v>
      </c>
      <c r="BG6" s="67">
        <f t="shared" si="6"/>
        <v>138.6</v>
      </c>
      <c r="BH6" s="67">
        <f t="shared" si="6"/>
        <v>143.30000000000001</v>
      </c>
      <c r="BI6" s="67">
        <f t="shared" si="6"/>
        <v>112.9</v>
      </c>
      <c r="BJ6" s="67">
        <f t="shared" si="6"/>
        <v>118.9</v>
      </c>
      <c r="BK6" s="67">
        <f t="shared" si="6"/>
        <v>119.5</v>
      </c>
      <c r="BL6" s="67">
        <f t="shared" si="6"/>
        <v>116.9</v>
      </c>
      <c r="BM6" s="67">
        <f t="shared" si="6"/>
        <v>117.1</v>
      </c>
      <c r="BN6" s="67" t="str">
        <f>IF(BN8="-","【-】","【"&amp;SUBSTITUTE(TEXT(BN8,"#,##0.0"),"-","△")&amp;"】")</f>
        <v>【64.1】</v>
      </c>
      <c r="BO6" s="67">
        <f>IF(BO8="-",NA(),BO8)</f>
        <v>86.3</v>
      </c>
      <c r="BP6" s="67">
        <f t="shared" ref="BP6:BX6" si="7">IF(BP8="-",NA(),BP8)</f>
        <v>86.6</v>
      </c>
      <c r="BQ6" s="67">
        <f t="shared" si="7"/>
        <v>86.1</v>
      </c>
      <c r="BR6" s="67">
        <f t="shared" si="7"/>
        <v>85.4</v>
      </c>
      <c r="BS6" s="67">
        <f t="shared" si="7"/>
        <v>81.099999999999994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28595</v>
      </c>
      <c r="CA6" s="68">
        <f t="shared" ref="CA6:CI6" si="8">IF(CA8="-",NA(),CA8)</f>
        <v>29663</v>
      </c>
      <c r="CB6" s="68">
        <f t="shared" si="8"/>
        <v>29820</v>
      </c>
      <c r="CC6" s="68">
        <f t="shared" si="8"/>
        <v>29809</v>
      </c>
      <c r="CD6" s="68">
        <f t="shared" si="8"/>
        <v>30144</v>
      </c>
      <c r="CE6" s="68">
        <f t="shared" si="8"/>
        <v>32431</v>
      </c>
      <c r="CF6" s="68">
        <f t="shared" si="8"/>
        <v>32532</v>
      </c>
      <c r="CG6" s="68">
        <f t="shared" si="8"/>
        <v>33492</v>
      </c>
      <c r="CH6" s="68">
        <f t="shared" si="8"/>
        <v>34136</v>
      </c>
      <c r="CI6" s="68">
        <f t="shared" si="8"/>
        <v>34924</v>
      </c>
      <c r="CJ6" s="67" t="str">
        <f>IF(CJ8="-","【-】","【"&amp;SUBSTITUTE(TEXT(CJ8,"#,##0"),"-","△")&amp;"】")</f>
        <v>【52,412】</v>
      </c>
      <c r="CK6" s="68">
        <f>IF(CK8="-",NA(),CK8)</f>
        <v>10422</v>
      </c>
      <c r="CL6" s="68">
        <f t="shared" ref="CL6:CT6" si="9">IF(CL8="-",NA(),CL8)</f>
        <v>12564</v>
      </c>
      <c r="CM6" s="68">
        <f t="shared" si="9"/>
        <v>12790</v>
      </c>
      <c r="CN6" s="68">
        <f t="shared" si="9"/>
        <v>11636</v>
      </c>
      <c r="CO6" s="68">
        <f t="shared" si="9"/>
        <v>10694</v>
      </c>
      <c r="CP6" s="68">
        <f t="shared" si="9"/>
        <v>9726</v>
      </c>
      <c r="CQ6" s="68">
        <f t="shared" si="9"/>
        <v>10037</v>
      </c>
      <c r="CR6" s="68">
        <f t="shared" si="9"/>
        <v>9976</v>
      </c>
      <c r="CS6" s="68">
        <f t="shared" si="9"/>
        <v>10130</v>
      </c>
      <c r="CT6" s="68">
        <f t="shared" si="9"/>
        <v>10244</v>
      </c>
      <c r="CU6" s="67" t="str">
        <f>IF(CU8="-","【-】","【"&amp;SUBSTITUTE(TEXT(CU8,"#,##0"),"-","△")&amp;"】")</f>
        <v>【14,708】</v>
      </c>
      <c r="CV6" s="67">
        <f>IF(CV8="-",NA(),CV8)</f>
        <v>56.8</v>
      </c>
      <c r="CW6" s="67">
        <f t="shared" ref="CW6:DE6" si="10">IF(CW8="-",NA(),CW8)</f>
        <v>54</v>
      </c>
      <c r="CX6" s="67">
        <f t="shared" si="10"/>
        <v>55</v>
      </c>
      <c r="CY6" s="67">
        <f t="shared" si="10"/>
        <v>53.3</v>
      </c>
      <c r="CZ6" s="67">
        <f t="shared" si="10"/>
        <v>61.7</v>
      </c>
      <c r="DA6" s="67">
        <f t="shared" si="10"/>
        <v>62.1</v>
      </c>
      <c r="DB6" s="67">
        <f t="shared" si="10"/>
        <v>62.5</v>
      </c>
      <c r="DC6" s="67">
        <f t="shared" si="10"/>
        <v>63.4</v>
      </c>
      <c r="DD6" s="67">
        <f t="shared" si="10"/>
        <v>63.4</v>
      </c>
      <c r="DE6" s="67">
        <f t="shared" si="10"/>
        <v>63.7</v>
      </c>
      <c r="DF6" s="67" t="str">
        <f>IF(DF8="-","【-】","【"&amp;SUBSTITUTE(TEXT(DF8,"#,##0.0"),"-","△")&amp;"】")</f>
        <v>【54.8】</v>
      </c>
      <c r="DG6" s="67">
        <f>IF(DG8="-",NA(),DG8)</f>
        <v>17.899999999999999</v>
      </c>
      <c r="DH6" s="67">
        <f t="shared" ref="DH6:DP6" si="11">IF(DH8="-",NA(),DH8)</f>
        <v>20.8</v>
      </c>
      <c r="DI6" s="67">
        <f t="shared" si="11"/>
        <v>20.100000000000001</v>
      </c>
      <c r="DJ6" s="67">
        <f t="shared" si="11"/>
        <v>17.399999999999999</v>
      </c>
      <c r="DK6" s="67">
        <f t="shared" si="11"/>
        <v>14.1</v>
      </c>
      <c r="DL6" s="67">
        <f t="shared" si="11"/>
        <v>18.899999999999999</v>
      </c>
      <c r="DM6" s="67">
        <f t="shared" si="11"/>
        <v>19</v>
      </c>
      <c r="DN6" s="67">
        <f t="shared" si="11"/>
        <v>18.7</v>
      </c>
      <c r="DO6" s="67">
        <f t="shared" si="11"/>
        <v>18.3</v>
      </c>
      <c r="DP6" s="67">
        <f t="shared" si="11"/>
        <v>17.7</v>
      </c>
      <c r="DQ6" s="67" t="str">
        <f>IF(DQ8="-","【-】","【"&amp;SUBSTITUTE(TEXT(DQ8,"#,##0.0"),"-","△")&amp;"】")</f>
        <v>【24.3】</v>
      </c>
      <c r="DR6" s="67">
        <f>IF(DR8="-",NA(),DR8)</f>
        <v>66.5</v>
      </c>
      <c r="DS6" s="67">
        <f t="shared" ref="DS6:EA6" si="12">IF(DS8="-",NA(),DS8)</f>
        <v>68.599999999999994</v>
      </c>
      <c r="DT6" s="67">
        <f t="shared" si="12"/>
        <v>68.7</v>
      </c>
      <c r="DU6" s="67">
        <f t="shared" si="12"/>
        <v>69</v>
      </c>
      <c r="DV6" s="67">
        <f t="shared" si="12"/>
        <v>71.3</v>
      </c>
      <c r="DW6" s="67">
        <f t="shared" si="12"/>
        <v>52.2</v>
      </c>
      <c r="DX6" s="67">
        <f t="shared" si="12"/>
        <v>52.4</v>
      </c>
      <c r="DY6" s="67">
        <f t="shared" si="12"/>
        <v>52.5</v>
      </c>
      <c r="DZ6" s="67">
        <f t="shared" si="12"/>
        <v>53.5</v>
      </c>
      <c r="EA6" s="67">
        <f t="shared" si="12"/>
        <v>54.1</v>
      </c>
      <c r="EB6" s="67" t="str">
        <f>IF(EB8="-","【-】","【"&amp;SUBSTITUTE(TEXT(EB8,"#,##0.0"),"-","△")&amp;"】")</f>
        <v>【52.5】</v>
      </c>
      <c r="EC6" s="67">
        <f>IF(EC8="-",NA(),EC8)</f>
        <v>77.3</v>
      </c>
      <c r="ED6" s="67">
        <f t="shared" ref="ED6:EL6" si="13">IF(ED8="-",NA(),ED8)</f>
        <v>79.3</v>
      </c>
      <c r="EE6" s="67">
        <f t="shared" si="13"/>
        <v>76</v>
      </c>
      <c r="EF6" s="67">
        <f t="shared" si="13"/>
        <v>79.5</v>
      </c>
      <c r="EG6" s="67">
        <f t="shared" si="13"/>
        <v>82.8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26621161</v>
      </c>
      <c r="EO6" s="68">
        <f t="shared" ref="EO6:EW6" si="14">IF(EO8="-",NA(),EO8)</f>
        <v>26792211</v>
      </c>
      <c r="EP6" s="68">
        <f t="shared" si="14"/>
        <v>27222466</v>
      </c>
      <c r="EQ6" s="68">
        <f t="shared" si="14"/>
        <v>28253627</v>
      </c>
      <c r="ER6" s="68">
        <f t="shared" si="14"/>
        <v>28500460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42030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17</v>
      </c>
      <c r="R7" s="65" t="str">
        <f t="shared" si="15"/>
        <v>-</v>
      </c>
      <c r="S7" s="65" t="str">
        <f t="shared" si="15"/>
        <v>ド I 訓</v>
      </c>
      <c r="T7" s="65" t="str">
        <f t="shared" si="15"/>
        <v>救 臨 輪</v>
      </c>
      <c r="U7" s="66">
        <f>U8</f>
        <v>54422</v>
      </c>
      <c r="V7" s="66">
        <f>V8</f>
        <v>10495</v>
      </c>
      <c r="W7" s="65" t="str">
        <f>W8</f>
        <v>非該当</v>
      </c>
      <c r="X7" s="65" t="str">
        <f t="shared" si="15"/>
        <v>１０：１</v>
      </c>
      <c r="Y7" s="66">
        <f t="shared" si="15"/>
        <v>123</v>
      </c>
      <c r="Z7" s="66">
        <f t="shared" si="15"/>
        <v>38</v>
      </c>
      <c r="AA7" s="66" t="str">
        <f t="shared" si="15"/>
        <v>-</v>
      </c>
      <c r="AB7" s="66" t="str">
        <f t="shared" si="15"/>
        <v>-</v>
      </c>
      <c r="AC7" s="66" t="str">
        <f t="shared" si="15"/>
        <v>-</v>
      </c>
      <c r="AD7" s="66">
        <f t="shared" si="15"/>
        <v>161</v>
      </c>
      <c r="AE7" s="66">
        <f t="shared" si="15"/>
        <v>123</v>
      </c>
      <c r="AF7" s="66">
        <f t="shared" si="15"/>
        <v>38</v>
      </c>
      <c r="AG7" s="66">
        <f t="shared" si="15"/>
        <v>161</v>
      </c>
      <c r="AH7" s="67">
        <f>AH8</f>
        <v>93.3</v>
      </c>
      <c r="AI7" s="67">
        <f t="shared" ref="AI7:AQ7" si="16">AI8</f>
        <v>96.1</v>
      </c>
      <c r="AJ7" s="67">
        <f t="shared" si="16"/>
        <v>98.2</v>
      </c>
      <c r="AK7" s="67">
        <f t="shared" si="16"/>
        <v>102.1</v>
      </c>
      <c r="AL7" s="67">
        <f t="shared" si="16"/>
        <v>100.1</v>
      </c>
      <c r="AM7" s="67">
        <f t="shared" si="16"/>
        <v>96.9</v>
      </c>
      <c r="AN7" s="67">
        <f t="shared" si="16"/>
        <v>98.3</v>
      </c>
      <c r="AO7" s="67">
        <f t="shared" si="16"/>
        <v>96.7</v>
      </c>
      <c r="AP7" s="67">
        <f t="shared" si="16"/>
        <v>96.6</v>
      </c>
      <c r="AQ7" s="67">
        <f t="shared" si="16"/>
        <v>97.2</v>
      </c>
      <c r="AR7" s="67"/>
      <c r="AS7" s="67">
        <f>AS8</f>
        <v>87.2</v>
      </c>
      <c r="AT7" s="67">
        <f t="shared" ref="AT7:BB7" si="17">AT8</f>
        <v>87</v>
      </c>
      <c r="AU7" s="67">
        <f t="shared" si="17"/>
        <v>88.5</v>
      </c>
      <c r="AV7" s="67">
        <f t="shared" si="17"/>
        <v>89.7</v>
      </c>
      <c r="AW7" s="67">
        <f t="shared" si="17"/>
        <v>83.7</v>
      </c>
      <c r="AX7" s="67">
        <f t="shared" si="17"/>
        <v>85.4</v>
      </c>
      <c r="AY7" s="67">
        <f t="shared" si="17"/>
        <v>85.3</v>
      </c>
      <c r="AZ7" s="67">
        <f t="shared" si="17"/>
        <v>84.2</v>
      </c>
      <c r="BA7" s="67">
        <f t="shared" si="17"/>
        <v>83.9</v>
      </c>
      <c r="BB7" s="67">
        <f t="shared" si="17"/>
        <v>84</v>
      </c>
      <c r="BC7" s="67"/>
      <c r="BD7" s="67">
        <f>BD8</f>
        <v>152.4</v>
      </c>
      <c r="BE7" s="67">
        <f t="shared" ref="BE7:BM7" si="18">BE8</f>
        <v>136.5</v>
      </c>
      <c r="BF7" s="67">
        <f t="shared" si="18"/>
        <v>136.30000000000001</v>
      </c>
      <c r="BG7" s="67">
        <f t="shared" si="18"/>
        <v>138.6</v>
      </c>
      <c r="BH7" s="67">
        <f t="shared" si="18"/>
        <v>143.30000000000001</v>
      </c>
      <c r="BI7" s="67">
        <f t="shared" si="18"/>
        <v>112.9</v>
      </c>
      <c r="BJ7" s="67">
        <f t="shared" si="18"/>
        <v>118.9</v>
      </c>
      <c r="BK7" s="67">
        <f t="shared" si="18"/>
        <v>119.5</v>
      </c>
      <c r="BL7" s="67">
        <f t="shared" si="18"/>
        <v>116.9</v>
      </c>
      <c r="BM7" s="67">
        <f t="shared" si="18"/>
        <v>117.1</v>
      </c>
      <c r="BN7" s="67"/>
      <c r="BO7" s="67">
        <f>BO8</f>
        <v>86.3</v>
      </c>
      <c r="BP7" s="67">
        <f t="shared" ref="BP7:BX7" si="19">BP8</f>
        <v>86.6</v>
      </c>
      <c r="BQ7" s="67">
        <f t="shared" si="19"/>
        <v>86.1</v>
      </c>
      <c r="BR7" s="67">
        <f t="shared" si="19"/>
        <v>85.4</v>
      </c>
      <c r="BS7" s="67">
        <f t="shared" si="19"/>
        <v>81.099999999999994</v>
      </c>
      <c r="BT7" s="67">
        <f t="shared" si="19"/>
        <v>68.3</v>
      </c>
      <c r="BU7" s="67">
        <f t="shared" si="19"/>
        <v>67.900000000000006</v>
      </c>
      <c r="BV7" s="67">
        <f t="shared" si="19"/>
        <v>69.8</v>
      </c>
      <c r="BW7" s="67">
        <f t="shared" si="19"/>
        <v>69.7</v>
      </c>
      <c r="BX7" s="67">
        <f t="shared" si="19"/>
        <v>70.099999999999994</v>
      </c>
      <c r="BY7" s="67"/>
      <c r="BZ7" s="68">
        <f>BZ8</f>
        <v>28595</v>
      </c>
      <c r="CA7" s="68">
        <f t="shared" ref="CA7:CI7" si="20">CA8</f>
        <v>29663</v>
      </c>
      <c r="CB7" s="68">
        <f t="shared" si="20"/>
        <v>29820</v>
      </c>
      <c r="CC7" s="68">
        <f t="shared" si="20"/>
        <v>29809</v>
      </c>
      <c r="CD7" s="68">
        <f t="shared" si="20"/>
        <v>30144</v>
      </c>
      <c r="CE7" s="68">
        <f t="shared" si="20"/>
        <v>32431</v>
      </c>
      <c r="CF7" s="68">
        <f t="shared" si="20"/>
        <v>32532</v>
      </c>
      <c r="CG7" s="68">
        <f t="shared" si="20"/>
        <v>33492</v>
      </c>
      <c r="CH7" s="68">
        <f t="shared" si="20"/>
        <v>34136</v>
      </c>
      <c r="CI7" s="68">
        <f t="shared" si="20"/>
        <v>34924</v>
      </c>
      <c r="CJ7" s="67"/>
      <c r="CK7" s="68">
        <f>CK8</f>
        <v>10422</v>
      </c>
      <c r="CL7" s="68">
        <f t="shared" ref="CL7:CT7" si="21">CL8</f>
        <v>12564</v>
      </c>
      <c r="CM7" s="68">
        <f t="shared" si="21"/>
        <v>12790</v>
      </c>
      <c r="CN7" s="68">
        <f t="shared" si="21"/>
        <v>11636</v>
      </c>
      <c r="CO7" s="68">
        <f t="shared" si="21"/>
        <v>10694</v>
      </c>
      <c r="CP7" s="68">
        <f t="shared" si="21"/>
        <v>9726</v>
      </c>
      <c r="CQ7" s="68">
        <f t="shared" si="21"/>
        <v>10037</v>
      </c>
      <c r="CR7" s="68">
        <f t="shared" si="21"/>
        <v>9976</v>
      </c>
      <c r="CS7" s="68">
        <f t="shared" si="21"/>
        <v>10130</v>
      </c>
      <c r="CT7" s="68">
        <f t="shared" si="21"/>
        <v>10244</v>
      </c>
      <c r="CU7" s="67"/>
      <c r="CV7" s="67">
        <f>CV8</f>
        <v>56.8</v>
      </c>
      <c r="CW7" s="67">
        <f t="shared" ref="CW7:DE7" si="22">CW8</f>
        <v>54</v>
      </c>
      <c r="CX7" s="67">
        <f t="shared" si="22"/>
        <v>55</v>
      </c>
      <c r="CY7" s="67">
        <f t="shared" si="22"/>
        <v>53.3</v>
      </c>
      <c r="CZ7" s="67">
        <f t="shared" si="22"/>
        <v>61.7</v>
      </c>
      <c r="DA7" s="67">
        <f t="shared" si="22"/>
        <v>62.1</v>
      </c>
      <c r="DB7" s="67">
        <f t="shared" si="22"/>
        <v>62.5</v>
      </c>
      <c r="DC7" s="67">
        <f t="shared" si="22"/>
        <v>63.4</v>
      </c>
      <c r="DD7" s="67">
        <f t="shared" si="22"/>
        <v>63.4</v>
      </c>
      <c r="DE7" s="67">
        <f t="shared" si="22"/>
        <v>63.7</v>
      </c>
      <c r="DF7" s="67"/>
      <c r="DG7" s="67">
        <f>DG8</f>
        <v>17.899999999999999</v>
      </c>
      <c r="DH7" s="67">
        <f t="shared" ref="DH7:DP7" si="23">DH8</f>
        <v>20.8</v>
      </c>
      <c r="DI7" s="67">
        <f t="shared" si="23"/>
        <v>20.100000000000001</v>
      </c>
      <c r="DJ7" s="67">
        <f t="shared" si="23"/>
        <v>17.399999999999999</v>
      </c>
      <c r="DK7" s="67">
        <f t="shared" si="23"/>
        <v>14.1</v>
      </c>
      <c r="DL7" s="67">
        <f t="shared" si="23"/>
        <v>18.899999999999999</v>
      </c>
      <c r="DM7" s="67">
        <f t="shared" si="23"/>
        <v>19</v>
      </c>
      <c r="DN7" s="67">
        <f t="shared" si="23"/>
        <v>18.7</v>
      </c>
      <c r="DO7" s="67">
        <f t="shared" si="23"/>
        <v>18.3</v>
      </c>
      <c r="DP7" s="67">
        <f t="shared" si="23"/>
        <v>17.7</v>
      </c>
      <c r="DQ7" s="67"/>
      <c r="DR7" s="67">
        <f>DR8</f>
        <v>66.5</v>
      </c>
      <c r="DS7" s="67">
        <f t="shared" ref="DS7:EA7" si="24">DS8</f>
        <v>68.599999999999994</v>
      </c>
      <c r="DT7" s="67">
        <f t="shared" si="24"/>
        <v>68.7</v>
      </c>
      <c r="DU7" s="67">
        <f t="shared" si="24"/>
        <v>69</v>
      </c>
      <c r="DV7" s="67">
        <f t="shared" si="24"/>
        <v>71.3</v>
      </c>
      <c r="DW7" s="67">
        <f t="shared" si="24"/>
        <v>52.2</v>
      </c>
      <c r="DX7" s="67">
        <f t="shared" si="24"/>
        <v>52.4</v>
      </c>
      <c r="DY7" s="67">
        <f t="shared" si="24"/>
        <v>52.5</v>
      </c>
      <c r="DZ7" s="67">
        <f t="shared" si="24"/>
        <v>53.5</v>
      </c>
      <c r="EA7" s="67">
        <f t="shared" si="24"/>
        <v>54.1</v>
      </c>
      <c r="EB7" s="67"/>
      <c r="EC7" s="67">
        <f>EC8</f>
        <v>77.3</v>
      </c>
      <c r="ED7" s="67">
        <f t="shared" ref="ED7:EL7" si="25">ED8</f>
        <v>79.3</v>
      </c>
      <c r="EE7" s="67">
        <f t="shared" si="25"/>
        <v>76</v>
      </c>
      <c r="EF7" s="67">
        <f t="shared" si="25"/>
        <v>79.5</v>
      </c>
      <c r="EG7" s="67">
        <f t="shared" si="25"/>
        <v>82.8</v>
      </c>
      <c r="EH7" s="67">
        <f t="shared" si="25"/>
        <v>69.599999999999994</v>
      </c>
      <c r="EI7" s="67">
        <f t="shared" si="25"/>
        <v>69.2</v>
      </c>
      <c r="EJ7" s="67">
        <f t="shared" si="25"/>
        <v>69.7</v>
      </c>
      <c r="EK7" s="67">
        <f t="shared" si="25"/>
        <v>71.3</v>
      </c>
      <c r="EL7" s="67">
        <f t="shared" si="25"/>
        <v>71.400000000000006</v>
      </c>
      <c r="EM7" s="67"/>
      <c r="EN7" s="68">
        <f>EN8</f>
        <v>26621161</v>
      </c>
      <c r="EO7" s="68">
        <f t="shared" ref="EO7:EW7" si="26">EO8</f>
        <v>26792211</v>
      </c>
      <c r="EP7" s="68">
        <f t="shared" si="26"/>
        <v>27222466</v>
      </c>
      <c r="EQ7" s="68">
        <f t="shared" si="26"/>
        <v>28253627</v>
      </c>
      <c r="ER7" s="68">
        <f t="shared" si="26"/>
        <v>28500460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42030</v>
      </c>
      <c r="D8" s="70">
        <v>46</v>
      </c>
      <c r="E8" s="70">
        <v>6</v>
      </c>
      <c r="F8" s="70">
        <v>0</v>
      </c>
      <c r="G8" s="70">
        <v>1</v>
      </c>
      <c r="H8" s="70" t="s">
        <v>153</v>
      </c>
      <c r="I8" s="70" t="s">
        <v>154</v>
      </c>
      <c r="J8" s="70" t="s">
        <v>155</v>
      </c>
      <c r="K8" s="70" t="s">
        <v>156</v>
      </c>
      <c r="L8" s="70" t="s">
        <v>157</v>
      </c>
      <c r="M8" s="70" t="s">
        <v>158</v>
      </c>
      <c r="N8" s="70" t="s">
        <v>159</v>
      </c>
      <c r="O8" s="70" t="s">
        <v>160</v>
      </c>
      <c r="P8" s="70" t="s">
        <v>161</v>
      </c>
      <c r="Q8" s="71">
        <v>17</v>
      </c>
      <c r="R8" s="70" t="s">
        <v>38</v>
      </c>
      <c r="S8" s="70" t="s">
        <v>162</v>
      </c>
      <c r="T8" s="70" t="s">
        <v>163</v>
      </c>
      <c r="U8" s="71">
        <v>54422</v>
      </c>
      <c r="V8" s="71">
        <v>10495</v>
      </c>
      <c r="W8" s="70" t="s">
        <v>164</v>
      </c>
      <c r="X8" s="72" t="s">
        <v>165</v>
      </c>
      <c r="Y8" s="71">
        <v>123</v>
      </c>
      <c r="Z8" s="71">
        <v>38</v>
      </c>
      <c r="AA8" s="71" t="s">
        <v>38</v>
      </c>
      <c r="AB8" s="71" t="s">
        <v>38</v>
      </c>
      <c r="AC8" s="71" t="s">
        <v>38</v>
      </c>
      <c r="AD8" s="71">
        <v>161</v>
      </c>
      <c r="AE8" s="71">
        <v>123</v>
      </c>
      <c r="AF8" s="71">
        <v>38</v>
      </c>
      <c r="AG8" s="71">
        <v>161</v>
      </c>
      <c r="AH8" s="73">
        <v>93.3</v>
      </c>
      <c r="AI8" s="73">
        <v>96.1</v>
      </c>
      <c r="AJ8" s="73">
        <v>98.2</v>
      </c>
      <c r="AK8" s="73">
        <v>102.1</v>
      </c>
      <c r="AL8" s="73">
        <v>100.1</v>
      </c>
      <c r="AM8" s="73">
        <v>96.9</v>
      </c>
      <c r="AN8" s="73">
        <v>98.3</v>
      </c>
      <c r="AO8" s="73">
        <v>96.7</v>
      </c>
      <c r="AP8" s="73">
        <v>96.6</v>
      </c>
      <c r="AQ8" s="73">
        <v>97.2</v>
      </c>
      <c r="AR8" s="73">
        <v>98.8</v>
      </c>
      <c r="AS8" s="73">
        <v>87.2</v>
      </c>
      <c r="AT8" s="73">
        <v>87</v>
      </c>
      <c r="AU8" s="73">
        <v>88.5</v>
      </c>
      <c r="AV8" s="73">
        <v>89.7</v>
      </c>
      <c r="AW8" s="73">
        <v>83.7</v>
      </c>
      <c r="AX8" s="73">
        <v>85.4</v>
      </c>
      <c r="AY8" s="73">
        <v>85.3</v>
      </c>
      <c r="AZ8" s="73">
        <v>84.2</v>
      </c>
      <c r="BA8" s="73">
        <v>83.9</v>
      </c>
      <c r="BB8" s="73">
        <v>84</v>
      </c>
      <c r="BC8" s="73">
        <v>89.7</v>
      </c>
      <c r="BD8" s="74">
        <v>152.4</v>
      </c>
      <c r="BE8" s="74">
        <v>136.5</v>
      </c>
      <c r="BF8" s="74">
        <v>136.30000000000001</v>
      </c>
      <c r="BG8" s="74">
        <v>138.6</v>
      </c>
      <c r="BH8" s="74">
        <v>143.30000000000001</v>
      </c>
      <c r="BI8" s="74">
        <v>112.9</v>
      </c>
      <c r="BJ8" s="74">
        <v>118.9</v>
      </c>
      <c r="BK8" s="74">
        <v>119.5</v>
      </c>
      <c r="BL8" s="74">
        <v>116.9</v>
      </c>
      <c r="BM8" s="74">
        <v>117.1</v>
      </c>
      <c r="BN8" s="74">
        <v>64.099999999999994</v>
      </c>
      <c r="BO8" s="73">
        <v>86.3</v>
      </c>
      <c r="BP8" s="73">
        <v>86.6</v>
      </c>
      <c r="BQ8" s="73">
        <v>86.1</v>
      </c>
      <c r="BR8" s="73">
        <v>85.4</v>
      </c>
      <c r="BS8" s="73">
        <v>81.099999999999994</v>
      </c>
      <c r="BT8" s="73">
        <v>68.3</v>
      </c>
      <c r="BU8" s="73">
        <v>67.900000000000006</v>
      </c>
      <c r="BV8" s="73">
        <v>69.8</v>
      </c>
      <c r="BW8" s="73">
        <v>69.7</v>
      </c>
      <c r="BX8" s="73">
        <v>70.099999999999994</v>
      </c>
      <c r="BY8" s="73">
        <v>74.900000000000006</v>
      </c>
      <c r="BZ8" s="74">
        <v>28595</v>
      </c>
      <c r="CA8" s="74">
        <v>29663</v>
      </c>
      <c r="CB8" s="74">
        <v>29820</v>
      </c>
      <c r="CC8" s="74">
        <v>29809</v>
      </c>
      <c r="CD8" s="74">
        <v>30144</v>
      </c>
      <c r="CE8" s="74">
        <v>32431</v>
      </c>
      <c r="CF8" s="74">
        <v>32532</v>
      </c>
      <c r="CG8" s="74">
        <v>33492</v>
      </c>
      <c r="CH8" s="74">
        <v>34136</v>
      </c>
      <c r="CI8" s="74">
        <v>34924</v>
      </c>
      <c r="CJ8" s="73">
        <v>52412</v>
      </c>
      <c r="CK8" s="74">
        <v>10422</v>
      </c>
      <c r="CL8" s="74">
        <v>12564</v>
      </c>
      <c r="CM8" s="74">
        <v>12790</v>
      </c>
      <c r="CN8" s="74">
        <v>11636</v>
      </c>
      <c r="CO8" s="74">
        <v>10694</v>
      </c>
      <c r="CP8" s="74">
        <v>9726</v>
      </c>
      <c r="CQ8" s="74">
        <v>10037</v>
      </c>
      <c r="CR8" s="74">
        <v>9976</v>
      </c>
      <c r="CS8" s="74">
        <v>10130</v>
      </c>
      <c r="CT8" s="74">
        <v>10244</v>
      </c>
      <c r="CU8" s="73">
        <v>14708</v>
      </c>
      <c r="CV8" s="74">
        <v>56.8</v>
      </c>
      <c r="CW8" s="74">
        <v>54</v>
      </c>
      <c r="CX8" s="74">
        <v>55</v>
      </c>
      <c r="CY8" s="74">
        <v>53.3</v>
      </c>
      <c r="CZ8" s="74">
        <v>61.7</v>
      </c>
      <c r="DA8" s="74">
        <v>62.1</v>
      </c>
      <c r="DB8" s="74">
        <v>62.5</v>
      </c>
      <c r="DC8" s="74">
        <v>63.4</v>
      </c>
      <c r="DD8" s="74">
        <v>63.4</v>
      </c>
      <c r="DE8" s="74">
        <v>63.7</v>
      </c>
      <c r="DF8" s="74">
        <v>54.8</v>
      </c>
      <c r="DG8" s="74">
        <v>17.899999999999999</v>
      </c>
      <c r="DH8" s="74">
        <v>20.8</v>
      </c>
      <c r="DI8" s="74">
        <v>20.100000000000001</v>
      </c>
      <c r="DJ8" s="74">
        <v>17.399999999999999</v>
      </c>
      <c r="DK8" s="74">
        <v>14.1</v>
      </c>
      <c r="DL8" s="74">
        <v>18.899999999999999</v>
      </c>
      <c r="DM8" s="74">
        <v>19</v>
      </c>
      <c r="DN8" s="74">
        <v>18.7</v>
      </c>
      <c r="DO8" s="74">
        <v>18.3</v>
      </c>
      <c r="DP8" s="74">
        <v>17.7</v>
      </c>
      <c r="DQ8" s="74">
        <v>24.3</v>
      </c>
      <c r="DR8" s="73">
        <v>66.5</v>
      </c>
      <c r="DS8" s="73">
        <v>68.599999999999994</v>
      </c>
      <c r="DT8" s="73">
        <v>68.7</v>
      </c>
      <c r="DU8" s="73">
        <v>69</v>
      </c>
      <c r="DV8" s="73">
        <v>71.3</v>
      </c>
      <c r="DW8" s="73">
        <v>52.2</v>
      </c>
      <c r="DX8" s="73">
        <v>52.4</v>
      </c>
      <c r="DY8" s="73">
        <v>52.5</v>
      </c>
      <c r="DZ8" s="73">
        <v>53.5</v>
      </c>
      <c r="EA8" s="73">
        <v>54.1</v>
      </c>
      <c r="EB8" s="73">
        <v>52.5</v>
      </c>
      <c r="EC8" s="73">
        <v>77.3</v>
      </c>
      <c r="ED8" s="73">
        <v>79.3</v>
      </c>
      <c r="EE8" s="73">
        <v>76</v>
      </c>
      <c r="EF8" s="73">
        <v>79.5</v>
      </c>
      <c r="EG8" s="73">
        <v>82.8</v>
      </c>
      <c r="EH8" s="73">
        <v>69.599999999999994</v>
      </c>
      <c r="EI8" s="73">
        <v>69.2</v>
      </c>
      <c r="EJ8" s="73">
        <v>69.7</v>
      </c>
      <c r="EK8" s="73">
        <v>71.3</v>
      </c>
      <c r="EL8" s="73">
        <v>71.400000000000006</v>
      </c>
      <c r="EM8" s="73">
        <v>68.8</v>
      </c>
      <c r="EN8" s="74">
        <v>26621161</v>
      </c>
      <c r="EO8" s="74">
        <v>26792211</v>
      </c>
      <c r="EP8" s="74">
        <v>27222466</v>
      </c>
      <c r="EQ8" s="74">
        <v>28253627</v>
      </c>
      <c r="ER8" s="74">
        <v>28500460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五智美</cp:lastModifiedBy>
  <cp:lastPrinted>2020-01-29T02:23:29Z</cp:lastPrinted>
  <dcterms:created xsi:type="dcterms:W3CDTF">2019-12-05T07:33:29Z</dcterms:created>
  <dcterms:modified xsi:type="dcterms:W3CDTF">2020-01-29T02:27:43Z</dcterms:modified>
  <cp:category/>
</cp:coreProperties>
</file>