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765" windowHeight="5805" activeTab="0"/>
  </bookViews>
  <sheets>
    <sheet name="法適用_水道事業" sheetId="1" r:id="rId1"/>
    <sheet name="データ" sheetId="2" state="hidden" r:id="rId2"/>
  </sheets>
  <definedNames/>
  <calcPr fullCalcOnLoad="1"/>
</workbook>
</file>

<file path=xl/sharedStrings.xml><?xml version="1.0" encoding="utf-8"?>
<sst xmlns="http://schemas.openxmlformats.org/spreadsheetml/2006/main" count="220" uniqueCount="108">
  <si>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</si>
  <si>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</si>
  <si>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</si>
  <si>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</si>
  <si>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</si>
  <si>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</si>
  <si>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</si>
  <si>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</si>
  <si>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</si>
  <si>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</si>
  <si>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</si>
  <si>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</si>
  <si>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</si>
  <si>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</si>
  <si>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</si>
  <si>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r>
      <t>1か月20ｍ</t>
    </r>
    <r>
      <rPr>
        <b/>
        <vertAlign val="superscript"/>
        <sz val="12"/>
        <color indexed="8"/>
        <rFont val="ＭＳ ゴシック"/>
        <family val="3"/>
      </rPr>
      <t>3</t>
    </r>
    <r>
      <rPr>
        <b/>
        <sz val="11"/>
        <color indexed="8"/>
        <rFont val="ＭＳ ゴシック"/>
        <family val="3"/>
      </rPr>
      <t>当たり家庭料金(円)</t>
    </r>
  </si>
  <si>
    <t>現在給水人口(人)</t>
  </si>
  <si>
    <r>
      <t>給水区域面積(km</t>
    </r>
    <r>
      <rPr>
        <b/>
        <vertAlign val="superscript"/>
        <sz val="11"/>
        <color indexed="8"/>
        <rFont val="ＭＳ ゴシック"/>
        <family val="3"/>
      </rPr>
      <t>2</t>
    </r>
    <r>
      <rPr>
        <b/>
        <sz val="11"/>
        <color indexed="8"/>
        <rFont val="ＭＳ ゴシック"/>
        <family val="3"/>
      </rPr>
      <t>)</t>
    </r>
  </si>
  <si>
    <r>
      <t>給水人口密度(人/km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</si>
  <si>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</si>
  <si>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</si>
  <si>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</si>
  <si>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</si>
  <si>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</si>
  <si>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</si>
  <si>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</si>
  <si>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</si>
  <si>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</si>
  <si>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</si>
  <si>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全国平均</t>
  </si>
  <si>
    <t>1①</t>
  </si>
  <si>
    <t>1②</t>
  </si>
  <si>
    <t>1③</t>
  </si>
  <si>
    <t>1④</t>
  </si>
  <si>
    <t>1⑤</t>
  </si>
  <si>
    <t>1⑥</t>
  </si>
  <si>
    <t>1⑦</t>
  </si>
  <si>
    <t>1⑧</t>
  </si>
  <si>
    <t>2①</t>
  </si>
  <si>
    <t>2②</t>
  </si>
  <si>
    <t>2③</t>
  </si>
  <si>
    <t>水道事業(法適用)</t>
  </si>
  <si>
    <t>項番</t>
  </si>
  <si>
    <t>大項目</t>
  </si>
  <si>
    <t>年度</t>
  </si>
  <si>
    <t>団体CD</t>
  </si>
  <si>
    <t>業務CD</t>
  </si>
  <si>
    <t>業種CD</t>
  </si>
  <si>
    <t>事業CD</t>
  </si>
  <si>
    <t>施設CD</t>
  </si>
  <si>
    <t>基本情報</t>
  </si>
  <si>
    <t>1. 経営の健全性・効率性</t>
  </si>
  <si>
    <t>2. 老朽化の状況</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</si>
  <si>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</si>
  <si>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</si>
  <si>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</si>
  <si>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</si>
  <si>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</si>
  <si>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</si>
  <si>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</si>
  <si>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</si>
  <si>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</si>
  <si>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</si>
  <si>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</si>
  <si>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</si>
  <si>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</si>
  <si>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</si>
  <si>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</si>
  <si>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</si>
  <si>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</si>
  <si>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</si>
  <si>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</si>
  <si>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</si>
  <si>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</si>
  <si>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</si>
  <si>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</si>
  <si>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</si>
  <si>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</si>
  <si>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</si>
  <si>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</si>
  <si>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</si>
  <si>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</si>
  <si>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</si>
  <si>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</si>
  <si>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</si>
  <si>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</si>
  <si>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</si>
  <si>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</si>
  <si>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</si>
  <si>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</si>
  <si>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</si>
  <si>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</si>
  <si>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</si>
  <si>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</si>
  <si>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法適用</t>
  </si>
  <si>
    <t>水道事業</t>
  </si>
  <si>
    <t>末端給水事業</t>
  </si>
  <si>
    <t>A6</t>
  </si>
  <si>
    <t>非設置</t>
  </si>
  <si>
    <t>-</t>
  </si>
  <si>
    <t>Ｎ－４年度</t>
  </si>
  <si>
    <t>Ｎ－３年度</t>
  </si>
  <si>
    <t>Ｎ－２年度</t>
  </si>
  <si>
    <t>Ｎ－１年度</t>
  </si>
  <si>
    <t>Ｎ年度</t>
  </si>
  <si>
    <t>　法定耐用年数を超えた管路の増加が顕著になっており、漏水による修繕費増加の一因になっている。
　老朽化が激しく漏水が多発する箇所については、修繕・更新を進めていく必要がある。
※②管路経年化率
　平成２７年度の数値が０％となっているが、正しくは５７．０８％である。
　現状分析として、急速に老朽化が進んでいる状況であるため、管路の更新計画について精査する。</t>
  </si>
  <si>
    <t>　本町の水道事業については、平成２９年度から包括業務委託を実施している。水道施設運転管理業務、水道料金収納業務及び給水装置業務について、よりきめ細かい持続可能な事業展開をしている。
　また、料金改定については当面実施しない方向だが、管路老朽化による更新事業費が多大となる場合は、再検討する必要がある。
　今後は、水需要の減少に伴う給水収益の減少や老朽化施設の更新に係る費用の増加により、経営環境は厳しさを増す一方である。引き続き、事業運営の効率化やコスト縮減に努めながら、計画的な事業推進を図っていく。
　経営比較分析を通じて、明らかになった課題を精査し、計画的かつ効率的な事業運営につなげたい。
　以上を踏まえ、経営基盤の強化やサービス向上に努め、安全で良質な水道水を安定的に供給し、地域住民に信頼される水道事業を目指す。
　</t>
  </si>
  <si>
    <t>　水道事業の経営状況を示す経常収支比率・料金回収率については、給水人口の減少に加え、工場をはじめとする大口利用者の自家水切り替えや節水型社会推進の影響により、給水収益が減少している。
　本町では、収支改善のために水道事業包括業務委託を実施し、経費削減を図っている。
　経常収支比率・料金回収率ともに、前年度より若干上昇しているが、なお一層の経費削減を検討・実施していく必要がある。
　また、有収率については、平成２３年に発生した東日本大震災以降、最も低い有収率となっており、全国的な大寒波による漏水、未だ地震の影響によると思われる漏水などにより有収率が低下し、平成３０年度においても前年度より微減の状況である。
　有収率改善のため、漏水の早期発見や調査を実施し、安定した水の供給を目指す。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</si>
</sst>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quot;△ &quot;#,##0.00"/>
    <numFmt numFmtId="180" formatCode="ge"/>
  </numFmts>
  <fonts count="61">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11"/>
      <name val="ＭＳ ゴシック"/>
      <family val="3"/>
    </font>
    <font>
      <sz val="8"/>
      <color indexed="8"/>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7">
    <xf numFmtId="0" fontId="0" fillId="0" borderId="0" xfId="0"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horizontal="center" vertical="center"/>
    </xf>
    <xf numFmtId="0" fontId="52" fillId="0" borderId="0" xfId="0" applyFont="1" applyBorder="1" applyAlignment="1">
      <alignment vertical="center"/>
    </xf>
    <xf numFmtId="0" fontId="54" fillId="0" borderId="10"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5" fillId="0" borderId="0" xfId="0" applyFont="1" applyBorder="1" applyAlignment="1">
      <alignment horizontal="left" vertical="center"/>
    </xf>
    <xf numFmtId="0" fontId="55" fillId="0" borderId="0" xfId="0" applyFont="1" applyBorder="1" applyAlignment="1">
      <alignment vertical="center"/>
    </xf>
    <xf numFmtId="0" fontId="55" fillId="0" borderId="13"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1" fillId="0" borderId="14" xfId="0" applyFont="1" applyBorder="1" applyAlignment="1">
      <alignment horizontal="left" vertical="center"/>
    </xf>
    <xf numFmtId="0" fontId="51" fillId="0" borderId="14" xfId="0" applyFont="1" applyBorder="1" applyAlignment="1">
      <alignment vertical="center"/>
    </xf>
    <xf numFmtId="0" fontId="51" fillId="0" borderId="15" xfId="0" applyFont="1" applyBorder="1" applyAlignment="1">
      <alignment vertical="center"/>
    </xf>
    <xf numFmtId="0" fontId="52" fillId="0" borderId="16" xfId="0" applyFont="1" applyBorder="1" applyAlignment="1">
      <alignment vertical="center"/>
    </xf>
    <xf numFmtId="0" fontId="52" fillId="0" borderId="13" xfId="0" applyFont="1" applyBorder="1" applyAlignment="1">
      <alignment vertical="center"/>
    </xf>
    <xf numFmtId="0" fontId="51" fillId="0" borderId="0" xfId="0" applyFont="1" applyBorder="1" applyAlignment="1">
      <alignment vertical="center"/>
    </xf>
    <xf numFmtId="0" fontId="57" fillId="0" borderId="0" xfId="0" applyFont="1" applyBorder="1" applyAlignment="1">
      <alignment vertical="center"/>
    </xf>
    <xf numFmtId="0" fontId="58" fillId="0" borderId="0" xfId="0" applyFont="1" applyBorder="1" applyAlignment="1">
      <alignment horizontal="center" vertical="center"/>
    </xf>
    <xf numFmtId="0" fontId="52" fillId="0" borderId="17"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1" fillId="0" borderId="0" xfId="0" applyFont="1" applyBorder="1" applyAlignment="1">
      <alignment horizontal="center" vertical="center"/>
    </xf>
    <xf numFmtId="0" fontId="6" fillId="0" borderId="0" xfId="0" applyFont="1" applyAlignment="1">
      <alignment vertical="center"/>
    </xf>
    <xf numFmtId="0" fontId="59" fillId="0" borderId="0" xfId="0" applyFont="1" applyAlignment="1" applyProtection="1">
      <alignment vertical="center"/>
      <protection hidden="1"/>
    </xf>
    <xf numFmtId="0" fontId="59"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40" fontId="0" fillId="0" borderId="0" xfId="0" applyNumberFormat="1" applyAlignment="1">
      <alignment vertical="center"/>
    </xf>
    <xf numFmtId="179" fontId="0" fillId="0" borderId="0" xfId="48" applyNumberFormat="1" applyFont="1" applyBorder="1" applyAlignment="1">
      <alignment vertical="center" shrinkToFit="1"/>
    </xf>
    <xf numFmtId="0" fontId="0" fillId="13" borderId="18" xfId="0" applyFill="1" applyBorder="1" applyAlignment="1">
      <alignment vertical="center"/>
    </xf>
    <xf numFmtId="180" fontId="0" fillId="0" borderId="18" xfId="0" applyNumberFormat="1" applyBorder="1" applyAlignment="1">
      <alignment vertical="center"/>
    </xf>
    <xf numFmtId="0" fontId="60" fillId="0" borderId="10" xfId="0" applyFont="1" applyBorder="1" applyAlignment="1">
      <alignment horizontal="left" vertical="center"/>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60" fillId="0" borderId="16" xfId="0" applyFont="1" applyBorder="1" applyAlignment="1">
      <alignment horizontal="left" vertical="center"/>
    </xf>
    <xf numFmtId="0" fontId="60" fillId="0" borderId="0" xfId="0" applyFont="1" applyBorder="1" applyAlignment="1">
      <alignment horizontal="left" vertical="center"/>
    </xf>
    <xf numFmtId="0" fontId="60" fillId="0" borderId="13" xfId="0" applyFont="1" applyBorder="1" applyAlignment="1">
      <alignment horizontal="left" vertical="center"/>
    </xf>
    <xf numFmtId="0" fontId="6" fillId="0" borderId="1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4" fillId="0" borderId="0" xfId="0" applyFont="1" applyBorder="1" applyAlignment="1">
      <alignment horizontal="left"/>
    </xf>
    <xf numFmtId="0" fontId="54" fillId="0" borderId="14" xfId="0" applyFont="1" applyBorder="1" applyAlignment="1">
      <alignment horizontal="left"/>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6" xfId="0" applyFont="1" applyBorder="1" applyAlignment="1">
      <alignment horizontal="center" vertical="center"/>
    </xf>
    <xf numFmtId="0" fontId="54" fillId="0" borderId="0" xfId="0" applyFont="1" applyBorder="1" applyAlignment="1">
      <alignment horizontal="center" vertical="center"/>
    </xf>
    <xf numFmtId="0" fontId="54" fillId="0" borderId="13" xfId="0" applyFont="1" applyBorder="1" applyAlignment="1">
      <alignment horizontal="center" vertical="center"/>
    </xf>
    <xf numFmtId="0" fontId="52" fillId="0" borderId="16"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2" fillId="0" borderId="13" xfId="0" applyFont="1" applyBorder="1" applyAlignment="1" applyProtection="1">
      <alignment horizontal="left" vertical="top" wrapText="1"/>
      <protection locked="0"/>
    </xf>
    <xf numFmtId="0" fontId="56" fillId="0" borderId="16" xfId="0" applyFont="1" applyBorder="1" applyAlignment="1">
      <alignment horizontal="center" vertical="center"/>
    </xf>
    <xf numFmtId="0" fontId="56" fillId="0" borderId="0" xfId="0" applyFont="1" applyBorder="1" applyAlignment="1">
      <alignment horizontal="center" vertical="center"/>
    </xf>
    <xf numFmtId="177" fontId="52" fillId="0" borderId="22" xfId="0" applyNumberFormat="1" applyFont="1" applyBorder="1" applyAlignment="1" applyProtection="1">
      <alignment horizontal="center" vertical="center" shrinkToFit="1"/>
      <protection hidden="1"/>
    </xf>
    <xf numFmtId="177" fontId="52" fillId="0" borderId="23" xfId="0" applyNumberFormat="1" applyFont="1" applyBorder="1" applyAlignment="1" applyProtection="1">
      <alignment horizontal="center" vertical="center" shrinkToFit="1"/>
      <protection hidden="1"/>
    </xf>
    <xf numFmtId="177" fontId="52" fillId="0" borderId="24" xfId="0" applyNumberFormat="1" applyFont="1" applyBorder="1" applyAlignment="1" applyProtection="1">
      <alignment horizontal="center" vertical="center" shrinkToFit="1"/>
      <protection hidden="1"/>
    </xf>
    <xf numFmtId="177" fontId="52" fillId="0" borderId="18" xfId="0" applyNumberFormat="1" applyFont="1" applyBorder="1" applyAlignment="1" applyProtection="1">
      <alignment horizontal="center" vertical="center" shrinkToFit="1"/>
      <protection hidden="1"/>
    </xf>
    <xf numFmtId="176" fontId="52" fillId="0" borderId="18" xfId="0" applyNumberFormat="1" applyFont="1" applyBorder="1" applyAlignment="1" applyProtection="1">
      <alignment horizontal="center" vertical="center" shrinkToFit="1"/>
      <protection hidden="1"/>
    </xf>
    <xf numFmtId="0" fontId="51" fillId="0" borderId="17" xfId="0" applyFont="1" applyBorder="1" applyAlignment="1">
      <alignment horizontal="center" vertical="center"/>
    </xf>
    <xf numFmtId="0" fontId="51" fillId="0" borderId="14" xfId="0" applyFont="1" applyBorder="1" applyAlignment="1">
      <alignment horizontal="center" vertical="center"/>
    </xf>
    <xf numFmtId="0" fontId="52" fillId="0" borderId="22" xfId="0" applyNumberFormat="1" applyFont="1" applyBorder="1" applyAlignment="1" applyProtection="1">
      <alignment horizontal="center" vertical="center" shrinkToFit="1"/>
      <protection hidden="1"/>
    </xf>
    <xf numFmtId="0" fontId="52" fillId="0" borderId="23" xfId="0" applyNumberFormat="1" applyFont="1" applyBorder="1" applyAlignment="1" applyProtection="1">
      <alignment horizontal="center" vertical="center" shrinkToFit="1"/>
      <protection hidden="1"/>
    </xf>
    <xf numFmtId="0" fontId="52" fillId="0" borderId="24" xfId="0" applyNumberFormat="1" applyFont="1" applyBorder="1" applyAlignment="1" applyProtection="1">
      <alignment horizontal="center" vertical="center" shrinkToFit="1"/>
      <protection hidden="1"/>
    </xf>
    <xf numFmtId="0" fontId="52" fillId="0" borderId="18" xfId="0" applyNumberFormat="1" applyFont="1" applyBorder="1" applyAlignment="1" applyProtection="1">
      <alignment horizontal="center" vertical="center" shrinkToFit="1"/>
      <protection hidden="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1" fillId="35" borderId="22" xfId="0" applyFont="1" applyFill="1" applyBorder="1" applyAlignment="1">
      <alignment horizontal="center" vertical="center" shrinkToFit="1"/>
    </xf>
    <xf numFmtId="0" fontId="51" fillId="35" borderId="23" xfId="0" applyFont="1" applyFill="1" applyBorder="1" applyAlignment="1">
      <alignment horizontal="center" vertical="center" shrinkToFit="1"/>
    </xf>
    <xf numFmtId="0" fontId="51" fillId="35" borderId="24" xfId="0" applyFont="1" applyFill="1" applyBorder="1" applyAlignment="1">
      <alignment horizontal="center" vertical="center" shrinkToFit="1"/>
    </xf>
    <xf numFmtId="0" fontId="51" fillId="35" borderId="18" xfId="0" applyFont="1" applyFill="1" applyBorder="1" applyAlignment="1">
      <alignment horizontal="center" vertical="center" shrinkToFit="1"/>
    </xf>
    <xf numFmtId="0" fontId="53" fillId="0" borderId="0" xfId="0" applyFont="1" applyAlignment="1">
      <alignment horizontal="center" vertical="center"/>
    </xf>
    <xf numFmtId="49" fontId="51" fillId="0" borderId="14" xfId="0" applyNumberFormat="1" applyFont="1" applyBorder="1" applyAlignment="1" applyProtection="1">
      <alignment horizontal="left" vertical="center"/>
      <protection hidden="1"/>
    </xf>
    <xf numFmtId="49" fontId="51" fillId="0" borderId="0"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データ!$ED$6:$EH$6</c:f>
              <c:numCache>
                <c:ptCount val="5"/>
                <c:pt idx="0">
                  <c:v>0</c:v>
                </c:pt>
                <c:pt idx="1">
                  <c:v>0</c:v>
                </c:pt>
                <c:pt idx="2">
                  <c:v>0</c:v>
                </c:pt>
                <c:pt idx="3">
                  <c:v>0</c:v>
                </c:pt>
                <c:pt idx="4">
                  <c:v>0.04</c:v>
                </c:pt>
              </c:numCache>
            </c:numRef>
          </c:val>
        </c:ser>
        <c:axId val="11514723"/>
        <c:axId val="3652364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データ!$EI$6:$EM$6</c:f>
              <c:numCache>
                <c:ptCount val="5"/>
                <c:pt idx="0">
                  <c:v>0.66</c:v>
                </c:pt>
                <c:pt idx="1">
                  <c:v>0.99</c:v>
                </c:pt>
                <c:pt idx="2">
                  <c:v>0.71</c:v>
                </c:pt>
                <c:pt idx="3">
                  <c:v>0.54</c:v>
                </c:pt>
                <c:pt idx="4">
                  <c:v>0.5</c:v>
                </c:pt>
              </c:numCache>
            </c:numRef>
          </c:val>
          <c:smooth val="0"/>
        </c:ser>
        <c:axId val="11514723"/>
        <c:axId val="36523644"/>
      </c:lineChart>
      <c:dateAx>
        <c:axId val="11514723"/>
        <c:scaling>
          <c:orientation val="minMax"/>
        </c:scaling>
        <c:axPos val="b"/>
        <c:delete val="1"/>
        <c:majorTickMark val="out"/>
        <c:minorTickMark val="none"/>
        <c:tickLblPos val="nextTo"/>
        <c:crossAx val="36523644"/>
        <c:crosses val="autoZero"/>
        <c:auto val="0"/>
        <c:baseTimeUnit val="years"/>
        <c:majorUnit val="1"/>
        <c:majorTimeUnit val="days"/>
        <c:minorUnit val="1"/>
        <c:minorTimeUnit val="days"/>
        <c:noMultiLvlLbl val="0"/>
      </c:dateAx>
      <c:valAx>
        <c:axId val="3652364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1151472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データ!$CL$6:$CP$6</c:f>
              <c:numCache>
                <c:ptCount val="5"/>
                <c:pt idx="0">
                  <c:v>57.89</c:v>
                </c:pt>
                <c:pt idx="1">
                  <c:v>69.82</c:v>
                </c:pt>
                <c:pt idx="2">
                  <c:v>69.3</c:v>
                </c:pt>
                <c:pt idx="3">
                  <c:v>71.28</c:v>
                </c:pt>
                <c:pt idx="4">
                  <c:v>70.97</c:v>
                </c:pt>
              </c:numCache>
            </c:numRef>
          </c:val>
        </c:ser>
        <c:axId val="28655277"/>
        <c:axId val="5657090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データ!$CQ$6:$CU$6</c:f>
              <c:numCache>
                <c:ptCount val="5"/>
                <c:pt idx="0">
                  <c:v>55.13</c:v>
                </c:pt>
                <c:pt idx="1">
                  <c:v>54.77</c:v>
                </c:pt>
                <c:pt idx="2">
                  <c:v>54.92</c:v>
                </c:pt>
                <c:pt idx="3">
                  <c:v>55.63</c:v>
                </c:pt>
                <c:pt idx="4">
                  <c:v>55.03</c:v>
                </c:pt>
              </c:numCache>
            </c:numRef>
          </c:val>
          <c:smooth val="0"/>
        </c:ser>
        <c:axId val="28655277"/>
        <c:axId val="56570902"/>
      </c:lineChart>
      <c:dateAx>
        <c:axId val="28655277"/>
        <c:scaling>
          <c:orientation val="minMax"/>
        </c:scaling>
        <c:axPos val="b"/>
        <c:delete val="1"/>
        <c:majorTickMark val="out"/>
        <c:minorTickMark val="none"/>
        <c:tickLblPos val="nextTo"/>
        <c:crossAx val="56570902"/>
        <c:crosses val="autoZero"/>
        <c:auto val="0"/>
        <c:baseTimeUnit val="years"/>
        <c:majorUnit val="1"/>
        <c:majorTimeUnit val="days"/>
        <c:minorUnit val="1"/>
        <c:minorTimeUnit val="days"/>
        <c:noMultiLvlLbl val="0"/>
      </c:dateAx>
      <c:valAx>
        <c:axId val="5657090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865527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データ!$CW$6:$DA$6</c:f>
              <c:numCache>
                <c:ptCount val="5"/>
                <c:pt idx="0">
                  <c:v>81.23</c:v>
                </c:pt>
                <c:pt idx="1">
                  <c:v>81.84</c:v>
                </c:pt>
                <c:pt idx="2">
                  <c:v>81.76</c:v>
                </c:pt>
                <c:pt idx="3">
                  <c:v>79.54</c:v>
                </c:pt>
                <c:pt idx="4">
                  <c:v>79.07</c:v>
                </c:pt>
              </c:numCache>
            </c:numRef>
          </c:val>
        </c:ser>
        <c:axId val="39376071"/>
        <c:axId val="1884032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データ!$DB$6:$DF$6</c:f>
              <c:numCache>
                <c:ptCount val="5"/>
                <c:pt idx="0">
                  <c:v>83</c:v>
                </c:pt>
                <c:pt idx="1">
                  <c:v>82.89</c:v>
                </c:pt>
                <c:pt idx="2">
                  <c:v>82.66</c:v>
                </c:pt>
                <c:pt idx="3">
                  <c:v>82.04</c:v>
                </c:pt>
                <c:pt idx="4">
                  <c:v>81.9</c:v>
                </c:pt>
              </c:numCache>
            </c:numRef>
          </c:val>
          <c:smooth val="0"/>
        </c:ser>
        <c:axId val="39376071"/>
        <c:axId val="18840320"/>
      </c:lineChart>
      <c:dateAx>
        <c:axId val="39376071"/>
        <c:scaling>
          <c:orientation val="minMax"/>
        </c:scaling>
        <c:axPos val="b"/>
        <c:delete val="1"/>
        <c:majorTickMark val="out"/>
        <c:minorTickMark val="none"/>
        <c:tickLblPos val="nextTo"/>
        <c:crossAx val="18840320"/>
        <c:crosses val="autoZero"/>
        <c:auto val="0"/>
        <c:baseTimeUnit val="years"/>
        <c:majorUnit val="1"/>
        <c:majorTimeUnit val="days"/>
        <c:minorUnit val="1"/>
        <c:minorTimeUnit val="days"/>
        <c:noMultiLvlLbl val="0"/>
      </c:dateAx>
      <c:valAx>
        <c:axId val="1884032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937607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1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データ!$X$6:$AB$6</c:f>
              <c:numCache>
                <c:ptCount val="5"/>
                <c:pt idx="0">
                  <c:v>104.39</c:v>
                </c:pt>
                <c:pt idx="1">
                  <c:v>99.95</c:v>
                </c:pt>
                <c:pt idx="2">
                  <c:v>103.62</c:v>
                </c:pt>
                <c:pt idx="3">
                  <c:v>101.3</c:v>
                </c:pt>
                <c:pt idx="4">
                  <c:v>102.25</c:v>
                </c:pt>
              </c:numCache>
            </c:numRef>
          </c:val>
        </c:ser>
        <c:axId val="60277341"/>
        <c:axId val="562515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データ!$AC$6:$AG$6</c:f>
              <c:numCache>
                <c:ptCount val="5"/>
                <c:pt idx="0">
                  <c:v>110.01</c:v>
                </c:pt>
                <c:pt idx="1">
                  <c:v>111.21</c:v>
                </c:pt>
                <c:pt idx="2">
                  <c:v>111.71</c:v>
                </c:pt>
                <c:pt idx="3">
                  <c:v>110.05</c:v>
                </c:pt>
                <c:pt idx="4">
                  <c:v>108.87</c:v>
                </c:pt>
              </c:numCache>
            </c:numRef>
          </c:val>
          <c:smooth val="0"/>
        </c:ser>
        <c:axId val="60277341"/>
        <c:axId val="5625158"/>
      </c:lineChart>
      <c:dateAx>
        <c:axId val="60277341"/>
        <c:scaling>
          <c:orientation val="minMax"/>
        </c:scaling>
        <c:axPos val="b"/>
        <c:delete val="1"/>
        <c:majorTickMark val="out"/>
        <c:minorTickMark val="none"/>
        <c:tickLblPos val="nextTo"/>
        <c:crossAx val="5625158"/>
        <c:crosses val="autoZero"/>
        <c:auto val="0"/>
        <c:baseTimeUnit val="years"/>
        <c:majorUnit val="1"/>
        <c:majorTimeUnit val="days"/>
        <c:minorUnit val="1"/>
        <c:minorTimeUnit val="days"/>
        <c:noMultiLvlLbl val="0"/>
      </c:dateAx>
      <c:valAx>
        <c:axId val="562515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027734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12"/>
          <c:w val="0.9562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データ!$DH$6:$DL$6</c:f>
              <c:numCache>
                <c:ptCount val="5"/>
                <c:pt idx="0">
                  <c:v>56.63</c:v>
                </c:pt>
                <c:pt idx="1">
                  <c:v>57.94</c:v>
                </c:pt>
                <c:pt idx="2">
                  <c:v>59.25</c:v>
                </c:pt>
                <c:pt idx="3">
                  <c:v>60.41</c:v>
                </c:pt>
                <c:pt idx="4">
                  <c:v>61.69</c:v>
                </c:pt>
              </c:numCache>
            </c:numRef>
          </c:val>
        </c:ser>
        <c:axId val="50626423"/>
        <c:axId val="5298462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データ!$DM$6:$DQ$6</c:f>
              <c:numCache>
                <c:ptCount val="5"/>
                <c:pt idx="0">
                  <c:v>46.66</c:v>
                </c:pt>
                <c:pt idx="1">
                  <c:v>47.46</c:v>
                </c:pt>
                <c:pt idx="2">
                  <c:v>48.49</c:v>
                </c:pt>
                <c:pt idx="3">
                  <c:v>48.05</c:v>
                </c:pt>
                <c:pt idx="4">
                  <c:v>48.87</c:v>
                </c:pt>
              </c:numCache>
            </c:numRef>
          </c:val>
          <c:smooth val="0"/>
        </c:ser>
        <c:axId val="50626423"/>
        <c:axId val="52984624"/>
      </c:lineChart>
      <c:dateAx>
        <c:axId val="50626423"/>
        <c:scaling>
          <c:orientation val="minMax"/>
        </c:scaling>
        <c:axPos val="b"/>
        <c:delete val="1"/>
        <c:majorTickMark val="out"/>
        <c:minorTickMark val="none"/>
        <c:tickLblPos val="nextTo"/>
        <c:crossAx val="52984624"/>
        <c:crosses val="autoZero"/>
        <c:auto val="0"/>
        <c:baseTimeUnit val="years"/>
        <c:majorUnit val="1"/>
        <c:majorTimeUnit val="days"/>
        <c:minorUnit val="1"/>
        <c:minorTimeUnit val="days"/>
        <c:noMultiLvlLbl val="0"/>
      </c:dateAx>
      <c:valAx>
        <c:axId val="5298462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062642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112"/>
          <c:w val="0.9562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データ!$DS$6:$DW$6</c:f>
              <c:numCache>
                <c:ptCount val="5"/>
                <c:pt idx="0">
                  <c:v>36.6</c:v>
                </c:pt>
                <c:pt idx="1">
                  <c:v>0</c:v>
                </c:pt>
                <c:pt idx="2">
                  <c:v>62.49</c:v>
                </c:pt>
                <c:pt idx="3">
                  <c:v>67.56</c:v>
                </c:pt>
                <c:pt idx="4">
                  <c:v>67.52</c:v>
                </c:pt>
              </c:numCache>
            </c:numRef>
          </c:val>
        </c:ser>
        <c:axId val="7099569"/>
        <c:axId val="6389612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データ!$DX$6:$EB$6</c:f>
              <c:numCache>
                <c:ptCount val="5"/>
                <c:pt idx="0">
                  <c:v>9.85</c:v>
                </c:pt>
                <c:pt idx="1">
                  <c:v>9.71</c:v>
                </c:pt>
                <c:pt idx="2">
                  <c:v>12.79</c:v>
                </c:pt>
                <c:pt idx="3">
                  <c:v>13.39</c:v>
                </c:pt>
                <c:pt idx="4">
                  <c:v>14.85</c:v>
                </c:pt>
              </c:numCache>
            </c:numRef>
          </c:val>
          <c:smooth val="0"/>
        </c:ser>
        <c:axId val="7099569"/>
        <c:axId val="63896122"/>
      </c:lineChart>
      <c:dateAx>
        <c:axId val="7099569"/>
        <c:scaling>
          <c:orientation val="minMax"/>
        </c:scaling>
        <c:axPos val="b"/>
        <c:delete val="1"/>
        <c:majorTickMark val="out"/>
        <c:minorTickMark val="none"/>
        <c:tickLblPos val="nextTo"/>
        <c:crossAx val="63896122"/>
        <c:crosses val="autoZero"/>
        <c:auto val="0"/>
        <c:baseTimeUnit val="years"/>
        <c:majorUnit val="1"/>
        <c:majorTimeUnit val="days"/>
        <c:minorUnit val="1"/>
        <c:minorTimeUnit val="days"/>
        <c:noMultiLvlLbl val="0"/>
      </c:dateAx>
      <c:valAx>
        <c:axId val="6389612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7099569"/>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データ!$AI$6:$AM$6</c:f>
              <c:numCache>
                <c:ptCount val="5"/>
                <c:pt idx="0">
                  <c:v>0</c:v>
                </c:pt>
                <c:pt idx="1">
                  <c:v>0</c:v>
                </c:pt>
                <c:pt idx="2">
                  <c:v>0</c:v>
                </c:pt>
                <c:pt idx="3">
                  <c:v>0</c:v>
                </c:pt>
                <c:pt idx="4">
                  <c:v>0</c:v>
                </c:pt>
              </c:numCache>
            </c:numRef>
          </c:val>
        </c:ser>
        <c:axId val="38194187"/>
        <c:axId val="8203364"/>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データ!$AN$6:$AR$6</c:f>
              <c:numCache>
                <c:ptCount val="5"/>
                <c:pt idx="0">
                  <c:v>2.8</c:v>
                </c:pt>
                <c:pt idx="1">
                  <c:v>1.93</c:v>
                </c:pt>
                <c:pt idx="2">
                  <c:v>1.72</c:v>
                </c:pt>
                <c:pt idx="3">
                  <c:v>2.64</c:v>
                </c:pt>
                <c:pt idx="4">
                  <c:v>3.16</c:v>
                </c:pt>
              </c:numCache>
            </c:numRef>
          </c:val>
          <c:smooth val="0"/>
        </c:ser>
        <c:axId val="38194187"/>
        <c:axId val="8203364"/>
      </c:lineChart>
      <c:dateAx>
        <c:axId val="38194187"/>
        <c:scaling>
          <c:orientation val="minMax"/>
        </c:scaling>
        <c:axPos val="b"/>
        <c:delete val="1"/>
        <c:majorTickMark val="out"/>
        <c:minorTickMark val="none"/>
        <c:tickLblPos val="nextTo"/>
        <c:crossAx val="8203364"/>
        <c:crosses val="autoZero"/>
        <c:auto val="0"/>
        <c:baseTimeUnit val="years"/>
        <c:majorUnit val="1"/>
        <c:majorTimeUnit val="days"/>
        <c:minorUnit val="1"/>
        <c:minorTimeUnit val="days"/>
        <c:noMultiLvlLbl val="0"/>
      </c:dateAx>
      <c:valAx>
        <c:axId val="8203364"/>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8194187"/>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データ!$AT$6:$AX$6</c:f>
              <c:numCache>
                <c:ptCount val="5"/>
                <c:pt idx="0">
                  <c:v>770.63</c:v>
                </c:pt>
                <c:pt idx="1">
                  <c:v>760.23</c:v>
                </c:pt>
                <c:pt idx="2">
                  <c:v>685.54</c:v>
                </c:pt>
                <c:pt idx="3">
                  <c:v>715.58</c:v>
                </c:pt>
                <c:pt idx="4">
                  <c:v>688.07</c:v>
                </c:pt>
              </c:numCache>
            </c:numRef>
          </c:val>
        </c:ser>
        <c:axId val="6721413"/>
        <c:axId val="60492718"/>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データ!$AY$6:$BC$6</c:f>
              <c:numCache>
                <c:ptCount val="5"/>
                <c:pt idx="0">
                  <c:v>381.53</c:v>
                </c:pt>
                <c:pt idx="1">
                  <c:v>391.54</c:v>
                </c:pt>
                <c:pt idx="2">
                  <c:v>384.34</c:v>
                </c:pt>
                <c:pt idx="3">
                  <c:v>359.47</c:v>
                </c:pt>
                <c:pt idx="4">
                  <c:v>369.69</c:v>
                </c:pt>
              </c:numCache>
            </c:numRef>
          </c:val>
          <c:smooth val="0"/>
        </c:ser>
        <c:axId val="6721413"/>
        <c:axId val="60492718"/>
      </c:lineChart>
      <c:dateAx>
        <c:axId val="6721413"/>
        <c:scaling>
          <c:orientation val="minMax"/>
        </c:scaling>
        <c:axPos val="b"/>
        <c:delete val="1"/>
        <c:majorTickMark val="out"/>
        <c:minorTickMark val="none"/>
        <c:tickLblPos val="nextTo"/>
        <c:crossAx val="60492718"/>
        <c:crosses val="autoZero"/>
        <c:auto val="0"/>
        <c:baseTimeUnit val="years"/>
        <c:majorUnit val="1"/>
        <c:majorTimeUnit val="days"/>
        <c:minorUnit val="1"/>
        <c:minorTimeUnit val="days"/>
        <c:noMultiLvlLbl val="0"/>
      </c:dateAx>
      <c:valAx>
        <c:axId val="60492718"/>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721413"/>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データ!$BE$6:$BI$6</c:f>
              <c:numCache>
                <c:ptCount val="5"/>
                <c:pt idx="0">
                  <c:v>236.02</c:v>
                </c:pt>
                <c:pt idx="1">
                  <c:v>221.56</c:v>
                </c:pt>
                <c:pt idx="2">
                  <c:v>210.06</c:v>
                </c:pt>
                <c:pt idx="3">
                  <c:v>196.5</c:v>
                </c:pt>
                <c:pt idx="4">
                  <c:v>184.87</c:v>
                </c:pt>
              </c:numCache>
            </c:numRef>
          </c:val>
        </c:ser>
        <c:axId val="7563551"/>
        <c:axId val="963096"/>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データ!$BJ$6:$BN$6</c:f>
              <c:numCache>
                <c:ptCount val="5"/>
                <c:pt idx="0">
                  <c:v>393.27</c:v>
                </c:pt>
                <c:pt idx="1">
                  <c:v>386.97</c:v>
                </c:pt>
                <c:pt idx="2">
                  <c:v>380.58</c:v>
                </c:pt>
                <c:pt idx="3">
                  <c:v>401.79</c:v>
                </c:pt>
                <c:pt idx="4">
                  <c:v>402.99</c:v>
                </c:pt>
              </c:numCache>
            </c:numRef>
          </c:val>
          <c:smooth val="0"/>
        </c:ser>
        <c:axId val="7563551"/>
        <c:axId val="963096"/>
      </c:lineChart>
      <c:dateAx>
        <c:axId val="7563551"/>
        <c:scaling>
          <c:orientation val="minMax"/>
        </c:scaling>
        <c:axPos val="b"/>
        <c:delete val="1"/>
        <c:majorTickMark val="out"/>
        <c:minorTickMark val="none"/>
        <c:tickLblPos val="nextTo"/>
        <c:crossAx val="963096"/>
        <c:crosses val="autoZero"/>
        <c:auto val="0"/>
        <c:baseTimeUnit val="years"/>
        <c:majorUnit val="1"/>
        <c:majorTimeUnit val="days"/>
        <c:minorUnit val="1"/>
        <c:minorTimeUnit val="days"/>
        <c:noMultiLvlLbl val="0"/>
      </c:dateAx>
      <c:valAx>
        <c:axId val="963096"/>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7563551"/>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データ!$BP$6:$BT$6</c:f>
              <c:numCache>
                <c:ptCount val="5"/>
                <c:pt idx="0">
                  <c:v>99.26</c:v>
                </c:pt>
                <c:pt idx="1">
                  <c:v>94.48</c:v>
                </c:pt>
                <c:pt idx="2">
                  <c:v>96.22</c:v>
                </c:pt>
                <c:pt idx="3">
                  <c:v>94.82</c:v>
                </c:pt>
                <c:pt idx="4">
                  <c:v>96.32</c:v>
                </c:pt>
              </c:numCache>
            </c:numRef>
          </c:val>
        </c:ser>
        <c:axId val="8667865"/>
        <c:axId val="10901922"/>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データ!$BU$6:$BY$6</c:f>
              <c:numCache>
                <c:ptCount val="5"/>
                <c:pt idx="0">
                  <c:v>100.47</c:v>
                </c:pt>
                <c:pt idx="1">
                  <c:v>101.72</c:v>
                </c:pt>
                <c:pt idx="2">
                  <c:v>102.38</c:v>
                </c:pt>
                <c:pt idx="3">
                  <c:v>100.12</c:v>
                </c:pt>
                <c:pt idx="4">
                  <c:v>98.66</c:v>
                </c:pt>
              </c:numCache>
            </c:numRef>
          </c:val>
          <c:smooth val="0"/>
        </c:ser>
        <c:axId val="8667865"/>
        <c:axId val="10901922"/>
      </c:lineChart>
      <c:dateAx>
        <c:axId val="8667865"/>
        <c:scaling>
          <c:orientation val="minMax"/>
        </c:scaling>
        <c:axPos val="b"/>
        <c:delete val="1"/>
        <c:majorTickMark val="out"/>
        <c:minorTickMark val="none"/>
        <c:tickLblPos val="nextTo"/>
        <c:crossAx val="10901922"/>
        <c:crosses val="autoZero"/>
        <c:auto val="0"/>
        <c:baseTimeUnit val="years"/>
        <c:majorUnit val="1"/>
        <c:majorTimeUnit val="days"/>
        <c:minorUnit val="1"/>
        <c:minorTimeUnit val="days"/>
        <c:noMultiLvlLbl val="0"/>
      </c:dateAx>
      <c:valAx>
        <c:axId val="10901922"/>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866786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8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データ!$CA$6:$CE$6</c:f>
              <c:numCache>
                <c:ptCount val="5"/>
                <c:pt idx="0">
                  <c:v>207.56</c:v>
                </c:pt>
                <c:pt idx="1">
                  <c:v>218.22</c:v>
                </c:pt>
                <c:pt idx="2">
                  <c:v>214.99</c:v>
                </c:pt>
                <c:pt idx="3">
                  <c:v>218.46</c:v>
                </c:pt>
                <c:pt idx="4">
                  <c:v>215.59</c:v>
                </c:pt>
              </c:numCache>
            </c:numRef>
          </c:val>
        </c:ser>
        <c:axId val="31008435"/>
        <c:axId val="10640460"/>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データ!$CF$6:$CJ$6</c:f>
              <c:numCache>
                <c:ptCount val="5"/>
                <c:pt idx="0">
                  <c:v>169.82</c:v>
                </c:pt>
                <c:pt idx="1">
                  <c:v>168.2</c:v>
                </c:pt>
                <c:pt idx="2">
                  <c:v>168.67</c:v>
                </c:pt>
                <c:pt idx="3">
                  <c:v>174.97</c:v>
                </c:pt>
                <c:pt idx="4">
                  <c:v>178.59</c:v>
                </c:pt>
              </c:numCache>
            </c:numRef>
          </c:val>
          <c:smooth val="0"/>
        </c:ser>
        <c:axId val="31008435"/>
        <c:axId val="10640460"/>
      </c:lineChart>
      <c:dateAx>
        <c:axId val="31008435"/>
        <c:scaling>
          <c:orientation val="minMax"/>
        </c:scaling>
        <c:axPos val="b"/>
        <c:delete val="1"/>
        <c:majorTickMark val="out"/>
        <c:minorTickMark val="none"/>
        <c:tickLblPos val="nextTo"/>
        <c:crossAx val="10640460"/>
        <c:crosses val="autoZero"/>
        <c:auto val="0"/>
        <c:baseTimeUnit val="years"/>
        <c:majorUnit val="1"/>
        <c:majorTimeUnit val="days"/>
        <c:minorUnit val="1"/>
        <c:minorTimeUnit val="days"/>
        <c:noMultiLvlLbl val="0"/>
      </c:dateAx>
      <c:valAx>
        <c:axId val="10640460"/>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1008435"/>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①経常収支比率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④企業債残高対給水収益比率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⑤料金回収率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⑥給水原価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⑧有収率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②管路経年化率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③管路更新率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5">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57e50ed0-f531-40dd-9ed1-4e423c4fd65f}" type="TxLink">
            <a:rPr lang="en-US" cap="none" sz="900" b="0" i="0" u="none" baseline="0">
              <a:solidFill>
                <a:srgbClr val="000000"/>
              </a:solidFill>
              <a:latin typeface="ＭＳ ゴシック"/>
              <a:ea typeface="ＭＳ ゴシック"/>
              <a:cs typeface="ＭＳ ゴシック"/>
            </a:rPr>
            <a:t>【</a:t>
          </a:fld>
          <a:fld id="{7f4ecd9b-5de4-4361-a4ad-96ce70758d98}" type="TxLink">
            <a:rPr lang="en-US" cap="none" sz="900" b="0" i="0" u="none" baseline="0">
              <a:solidFill>
                <a:srgbClr val="000000"/>
              </a:solidFill>
              <a:latin typeface="ＭＳ ゴシック"/>
              <a:ea typeface="ＭＳ ゴシック"/>
              <a:cs typeface="ＭＳ ゴシック"/>
            </a:rPr>
            <a:t>112.83</a:t>
          </a:fld>
          <a:fld id="{eaf802cb-6241-4f5b-a54e-8b16bf7ef80b}"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17</xdr:row>
      <xdr:rowOff>0</xdr:rowOff>
    </xdr:from>
    <xdr:to>
      <xdr:col>31</xdr:col>
      <xdr:colOff>0</xdr:colOff>
      <xdr:row>18</xdr:row>
      <xdr:rowOff>66675</xdr:rowOff>
    </xdr:to>
    <xdr:sp textlink="$F$85">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ffc84d9a-31c9-465b-b92c-833611115406}" type="TxLink">
            <a:rPr lang="en-US" cap="none" sz="900" b="0" i="0" u="none" baseline="0">
              <a:solidFill>
                <a:srgbClr val="000000"/>
              </a:solidFill>
              <a:latin typeface="ＭＳ ゴシック"/>
              <a:ea typeface="ＭＳ ゴシック"/>
              <a:cs typeface="ＭＳ ゴシック"/>
            </a:rPr>
            <a:t>【</a:t>
          </a:fld>
          <a:fld id="{bf1c6dcd-8450-4d56-8da5-66490b15998f}" type="TxLink">
            <a:rPr lang="en-US" cap="none" sz="900" b="0" i="0" u="none" baseline="0">
              <a:solidFill>
                <a:srgbClr val="000000"/>
              </a:solidFill>
              <a:latin typeface="ＭＳ ゴシック"/>
              <a:ea typeface="ＭＳ ゴシック"/>
              <a:cs typeface="ＭＳ ゴシック"/>
            </a:rPr>
            <a:t>1.05</a:t>
          </a:fld>
          <a:fld id="{b20e4070-a1d7-430c-ad29-2a3195b10d98}"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17</xdr:row>
      <xdr:rowOff>0</xdr:rowOff>
    </xdr:from>
    <xdr:to>
      <xdr:col>46</xdr:col>
      <xdr:colOff>0</xdr:colOff>
      <xdr:row>18</xdr:row>
      <xdr:rowOff>66675</xdr:rowOff>
    </xdr:to>
    <xdr:sp textlink="$G$85">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752e2ed3-0b33-4526-8b23-cb70cf9d6ee0}" type="TxLink">
            <a:rPr lang="en-US" cap="none" sz="900" b="0" i="0" u="none" baseline="0">
              <a:solidFill>
                <a:srgbClr val="000000"/>
              </a:solidFill>
              <a:latin typeface="ＭＳ ゴシック"/>
              <a:ea typeface="ＭＳ ゴシック"/>
              <a:cs typeface="ＭＳ ゴシック"/>
            </a:rPr>
            <a:t>【</a:t>
          </a:fld>
          <a:fld id="{79eb4de7-78da-4c97-be2f-8c1a54478c5c}" type="TxLink">
            <a:rPr lang="en-US" cap="none" sz="900" b="0" i="0" u="none" baseline="0">
              <a:solidFill>
                <a:srgbClr val="000000"/>
              </a:solidFill>
              <a:latin typeface="ＭＳ ゴシック"/>
              <a:ea typeface="ＭＳ ゴシック"/>
              <a:cs typeface="ＭＳ ゴシック"/>
            </a:rPr>
            <a:t>261.93</a:t>
          </a:fld>
          <a:fld id="{8731ea98-c3d2-4270-907d-de75e7ad75ea}"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17</xdr:row>
      <xdr:rowOff>0</xdr:rowOff>
    </xdr:from>
    <xdr:to>
      <xdr:col>61</xdr:col>
      <xdr:colOff>0</xdr:colOff>
      <xdr:row>18</xdr:row>
      <xdr:rowOff>66675</xdr:rowOff>
    </xdr:to>
    <xdr:sp textlink="$H$85">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a6cfd537-4463-49d2-903e-d9ce906ffb31}" type="TxLink">
            <a:rPr lang="en-US" cap="none" sz="900" b="0" i="0" u="none" baseline="0">
              <a:solidFill>
                <a:srgbClr val="000000"/>
              </a:solidFill>
              <a:latin typeface="ＭＳ ゴシック"/>
              <a:ea typeface="ＭＳ ゴシック"/>
              <a:cs typeface="ＭＳ ゴシック"/>
            </a:rPr>
            <a:t>【</a:t>
          </a:fld>
          <a:fld id="{f0dd1f36-0bb7-4226-8d63-4424aacee8b9}" type="TxLink">
            <a:rPr lang="en-US" cap="none" sz="900" b="0" i="0" u="none" baseline="0">
              <a:solidFill>
                <a:srgbClr val="000000"/>
              </a:solidFill>
              <a:latin typeface="ＭＳ ゴシック"/>
              <a:ea typeface="ＭＳ ゴシック"/>
              <a:cs typeface="ＭＳ ゴシック"/>
            </a:rPr>
            <a:t>270.46</a:t>
          </a:fld>
          <a:fld id="{e24176ef-56a8-4bdb-b4fa-a1aeabb10ad8}"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5">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a3a0a139-6075-40aa-a925-a683aa8a1614}" type="TxLink">
            <a:rPr lang="en-US" cap="none" sz="900" b="0" i="0" u="none" baseline="0">
              <a:solidFill>
                <a:srgbClr val="000000"/>
              </a:solidFill>
              <a:latin typeface="ＭＳ ゴシック"/>
              <a:ea typeface="ＭＳ ゴシック"/>
              <a:cs typeface="ＭＳ ゴシック"/>
            </a:rPr>
            <a:t>【</a:t>
          </a:fld>
          <a:fld id="{e708d2ca-4863-41ea-a389-6fd1e63d1822}" type="TxLink">
            <a:rPr lang="en-US" cap="none" sz="900" b="0" i="0" u="none" baseline="0">
              <a:solidFill>
                <a:srgbClr val="000000"/>
              </a:solidFill>
              <a:latin typeface="ＭＳ ゴシック"/>
              <a:ea typeface="ＭＳ ゴシック"/>
              <a:cs typeface="ＭＳ ゴシック"/>
            </a:rPr>
            <a:t>89.92</a:t>
          </a:fld>
          <a:fld id="{56de27b7-e7df-4a89-ae44-cf2405f9fa80}"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9525</xdr:rowOff>
    </xdr:from>
    <xdr:to>
      <xdr:col>46</xdr:col>
      <xdr:colOff>0</xdr:colOff>
      <xdr:row>40</xdr:row>
      <xdr:rowOff>76200</xdr:rowOff>
    </xdr:to>
    <xdr:sp textlink="$K$85">
      <xdr:nvSpPr>
        <xdr:cNvPr id="28" name="テキスト ボックス 28"/>
        <xdr:cNvSpPr txBox="1">
          <a:spLocks noChangeArrowheads="1"/>
        </xdr:cNvSpPr>
      </xdr:nvSpPr>
      <xdr:spPr>
        <a:xfrm>
          <a:off x="12296775" y="6743700"/>
          <a:ext cx="762000" cy="238125"/>
        </a:xfrm>
        <a:prstGeom prst="rect">
          <a:avLst/>
        </a:prstGeom>
        <a:noFill/>
        <a:ln w="9525" cmpd="sng">
          <a:noFill/>
        </a:ln>
      </xdr:spPr>
      <xdr:txBody>
        <a:bodyPr vertOverflow="clip" wrap="square" anchor="b"/>
        <a:p>
          <a:pPr algn="r">
            <a:defRPr/>
          </a:pPr>
          <a:fld id="{6ff5ebf2-ec8c-437f-8243-998b0ced389a}" type="TxLink">
            <a:rPr lang="en-US" cap="none" sz="900" b="0" i="0" u="none" baseline="0">
              <a:solidFill>
                <a:srgbClr val="000000"/>
              </a:solidFill>
              <a:latin typeface="ＭＳ ゴシック"/>
              <a:ea typeface="ＭＳ ゴシック"/>
              <a:cs typeface="ＭＳ ゴシック"/>
            </a:rPr>
            <a:t>【</a:t>
          </a:fld>
          <a:fld id="{df89eb07-016c-4be4-8b8e-46464d50c0e8}" type="TxLink">
            <a:rPr lang="en-US" cap="none" sz="900" b="0" i="0" u="none" baseline="0">
              <a:solidFill>
                <a:srgbClr val="000000"/>
              </a:solidFill>
              <a:latin typeface="ＭＳ ゴシック"/>
              <a:ea typeface="ＭＳ ゴシック"/>
              <a:cs typeface="ＭＳ ゴシック"/>
            </a:rPr>
            <a:t>60.27</a:t>
          </a:fld>
          <a:fld id="{d4e4ae1b-9544-4aa9-bd30-980fe53ec2d3}"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5">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6da728e9-aeeb-45f6-a6ff-b911e7ba9863}" type="TxLink">
            <a:rPr lang="en-US" cap="none" sz="900" b="0" i="0" u="none" baseline="0">
              <a:solidFill>
                <a:srgbClr val="000000"/>
              </a:solidFill>
              <a:latin typeface="ＭＳ ゴシック"/>
              <a:ea typeface="ＭＳ ゴシック"/>
              <a:cs typeface="ＭＳ ゴシック"/>
            </a:rPr>
            <a:t>【</a:t>
          </a:fld>
          <a:fld id="{7ada9c78-5b34-447e-bec8-316d8bb8f541}" type="TxLink">
            <a:rPr lang="en-US" cap="none" sz="900" b="0" i="0" u="none" baseline="0">
              <a:solidFill>
                <a:srgbClr val="000000"/>
              </a:solidFill>
              <a:latin typeface="ＭＳ ゴシック"/>
              <a:ea typeface="ＭＳ ゴシック"/>
              <a:cs typeface="ＭＳ ゴシック"/>
            </a:rPr>
            <a:t>167.11</a:t>
          </a:fld>
          <a:fld id="{0b05dcd2-cc73-4f8a-a20f-3a9f19cce9e0}"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5">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4c997740-1f8c-4298-9dc6-616494b03dce}" type="TxLink">
            <a:rPr lang="en-US" cap="none" sz="900" b="0" i="0" u="none" baseline="0">
              <a:solidFill>
                <a:srgbClr val="000000"/>
              </a:solidFill>
              <a:latin typeface="ＭＳ ゴシック"/>
              <a:ea typeface="ＭＳ ゴシック"/>
              <a:cs typeface="ＭＳ ゴシック"/>
            </a:rPr>
            <a:t>【</a:t>
          </a:fld>
          <a:fld id="{88d0343f-d170-48eb-b2f4-bc413ef06cef}" type="TxLink">
            <a:rPr lang="en-US" cap="none" sz="900" b="0" i="0" u="none" baseline="0">
              <a:solidFill>
                <a:srgbClr val="000000"/>
              </a:solidFill>
              <a:latin typeface="ＭＳ ゴシック"/>
              <a:ea typeface="ＭＳ ゴシック"/>
              <a:cs typeface="ＭＳ ゴシック"/>
            </a:rPr>
            <a:t>103.91</a:t>
          </a:fld>
          <a:fld id="{1b459678-a6cc-4e2b-bef5-51d99817b13d}"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M$85">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d3274451-7379-49de-8f36-621b5b98cea4}" type="TxLink">
            <a:rPr lang="en-US" cap="none" sz="900" b="0" i="0" u="none" baseline="0">
              <a:solidFill>
                <a:srgbClr val="000000"/>
              </a:solidFill>
              <a:latin typeface="ＭＳ ゴシック"/>
              <a:ea typeface="ＭＳ ゴシック"/>
              <a:cs typeface="ＭＳ ゴシック"/>
            </a:rPr>
            <a:t>【</a:t>
          </a:fld>
          <a:fld id="{52b4b58b-f244-43be-968b-8e8256af419e}" type="TxLink">
            <a:rPr lang="en-US" cap="none" sz="900" b="0" i="0" u="none" baseline="0">
              <a:solidFill>
                <a:srgbClr val="000000"/>
              </a:solidFill>
              <a:latin typeface="ＭＳ ゴシック"/>
              <a:ea typeface="ＭＳ ゴシック"/>
              <a:cs typeface="ＭＳ ゴシック"/>
            </a:rPr>
            <a:t>48.85</a:t>
          </a:fld>
          <a:fld id="{e5e22caa-6b15-4f4f-b29a-9f7c6fd48bbe}"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37</xdr:col>
      <xdr:colOff>114300</xdr:colOff>
      <xdr:row>63</xdr:row>
      <xdr:rowOff>0</xdr:rowOff>
    </xdr:from>
    <xdr:to>
      <xdr:col>40</xdr:col>
      <xdr:colOff>19050</xdr:colOff>
      <xdr:row>64</xdr:row>
      <xdr:rowOff>66675</xdr:rowOff>
    </xdr:to>
    <xdr:sp textlink="$N$85">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3a51141f-8124-4832-95f7-22cfecf23122}" type="TxLink">
            <a:rPr lang="en-US" cap="none" sz="900" b="0" i="0" u="none" baseline="0">
              <a:solidFill>
                <a:srgbClr val="000000"/>
              </a:solidFill>
              <a:latin typeface="ＭＳ ゴシック"/>
              <a:ea typeface="ＭＳ ゴシック"/>
              <a:cs typeface="ＭＳ ゴシック"/>
            </a:rPr>
            <a:t>【</a:t>
          </a:fld>
          <a:fld id="{3104d33f-261a-4c72-ac2c-b3124e87cfd0}" type="TxLink">
            <a:rPr lang="en-US" cap="none" sz="900" b="0" i="0" u="none" baseline="0">
              <a:solidFill>
                <a:srgbClr val="000000"/>
              </a:solidFill>
              <a:latin typeface="ＭＳ ゴシック"/>
              <a:ea typeface="ＭＳ ゴシック"/>
              <a:cs typeface="ＭＳ ゴシック"/>
            </a:rPr>
            <a:t>17.80</a:t>
          </a:fld>
          <a:fld id="{c88b6785-a230-432b-b17e-a8c0f98aedf8}"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57</xdr:col>
      <xdr:colOff>95250</xdr:colOff>
      <xdr:row>63</xdr:row>
      <xdr:rowOff>0</xdr:rowOff>
    </xdr:from>
    <xdr:to>
      <xdr:col>60</xdr:col>
      <xdr:colOff>0</xdr:colOff>
      <xdr:row>64</xdr:row>
      <xdr:rowOff>66675</xdr:rowOff>
    </xdr:to>
    <xdr:sp textlink="$O$85">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973d8386-a2d6-46d8-9ef3-6fdce5c743ea}" type="TxLink">
            <a:rPr lang="en-US" cap="none" sz="900" b="0" i="0" u="none" baseline="0">
              <a:solidFill>
                <a:srgbClr val="000000"/>
              </a:solidFill>
              <a:latin typeface="ＭＳ ゴシック"/>
              <a:ea typeface="ＭＳ ゴシック"/>
              <a:cs typeface="ＭＳ ゴシック"/>
            </a:rPr>
            <a:t>【</a:t>
          </a:fld>
          <a:fld id="{c266815c-6c95-45ae-83b8-b4483a736723}" type="TxLink">
            <a:rPr lang="en-US" cap="none" sz="900" b="0" i="0" u="none" baseline="0">
              <a:solidFill>
                <a:srgbClr val="000000"/>
              </a:solidFill>
              <a:latin typeface="ＭＳ ゴシック"/>
              <a:ea typeface="ＭＳ ゴシック"/>
              <a:cs typeface="ＭＳ ゴシック"/>
            </a:rPr>
            <a:t>0.70</a:t>
          </a:fld>
          <a:fld id="{4ed1068f-3474-49a2-a2cf-22e3f384f7fe}" type="TxLink">
            <a:rPr lang="en-US" cap="none" sz="900" b="0" i="0" u="none" baseline="0">
              <a:solidFill>
                <a:srgbClr val="000000"/>
              </a:solidFill>
              <a:latin typeface="ＭＳ ゴシック"/>
              <a:ea typeface="ＭＳ ゴシック"/>
              <a:cs typeface="ＭＳ ゴシック"/>
            </a:rPr>
            <a:t>】</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5"/>
  <sheetViews>
    <sheetView showGridLines="0" tabSelected="1" zoomScalePageLayoutView="0" workbookViewId="0" topLeftCell="AJ1">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宮城県　加美町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7" ht="18.75" customHeight="1">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A6</v>
      </c>
      <c r="X8" s="79"/>
      <c r="Y8" s="79"/>
      <c r="Z8" s="79"/>
      <c r="AA8" s="79"/>
      <c r="AB8" s="79"/>
      <c r="AC8" s="79"/>
      <c r="AD8" s="79" t="str">
        <f>データ!$M$6</f>
        <v>非設置</v>
      </c>
      <c r="AE8" s="79"/>
      <c r="AF8" s="79"/>
      <c r="AG8" s="79"/>
      <c r="AH8" s="79"/>
      <c r="AI8" s="79"/>
      <c r="AJ8" s="79"/>
      <c r="AK8" s="4"/>
      <c r="AL8" s="73">
        <f>データ!$R$6</f>
        <v>23377</v>
      </c>
      <c r="AM8" s="73"/>
      <c r="AN8" s="73"/>
      <c r="AO8" s="73"/>
      <c r="AP8" s="73"/>
      <c r="AQ8" s="73"/>
      <c r="AR8" s="73"/>
      <c r="AS8" s="73"/>
      <c r="AT8" s="69">
        <f>データ!$S$6</f>
        <v>460.67</v>
      </c>
      <c r="AU8" s="70"/>
      <c r="AV8" s="70"/>
      <c r="AW8" s="70"/>
      <c r="AX8" s="70"/>
      <c r="AY8" s="70"/>
      <c r="AZ8" s="70"/>
      <c r="BA8" s="70"/>
      <c r="BB8" s="72">
        <f>データ!$T$6</f>
        <v>50.75</v>
      </c>
      <c r="BC8" s="72"/>
      <c r="BD8" s="72"/>
      <c r="BE8" s="72"/>
      <c r="BF8" s="72"/>
      <c r="BG8" s="72"/>
      <c r="BH8" s="72"/>
      <c r="BI8" s="72"/>
      <c r="BJ8" s="3"/>
      <c r="BK8" s="3"/>
      <c r="BL8" s="80" t="s">
        <v>10</v>
      </c>
      <c r="BM8" s="81"/>
      <c r="BN8" s="8" t="s">
        <v>11</v>
      </c>
      <c r="BO8" s="9"/>
      <c r="BP8" s="9"/>
      <c r="BQ8" s="9"/>
      <c r="BR8" s="9"/>
      <c r="BS8" s="9"/>
      <c r="BT8" s="9"/>
      <c r="BU8" s="9"/>
      <c r="BV8" s="9"/>
      <c r="BW8" s="9"/>
      <c r="BX8" s="9"/>
      <c r="BY8" s="10"/>
    </row>
    <row r="9" spans="1:77"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67" t="s">
        <v>19</v>
      </c>
      <c r="BM9" s="68"/>
      <c r="BN9" s="11" t="s">
        <v>20</v>
      </c>
      <c r="BO9" s="12"/>
      <c r="BP9" s="12"/>
      <c r="BQ9" s="12"/>
      <c r="BR9" s="12"/>
      <c r="BS9" s="12"/>
      <c r="BT9" s="12"/>
      <c r="BU9" s="12"/>
      <c r="BV9" s="12"/>
      <c r="BW9" s="12"/>
      <c r="BX9" s="12"/>
      <c r="BY9" s="13"/>
    </row>
    <row r="10" spans="1:77" ht="18.75" customHeight="1">
      <c r="A10" s="2"/>
      <c r="B10" s="69" t="str">
        <f>データ!$N$6</f>
        <v>-</v>
      </c>
      <c r="C10" s="70"/>
      <c r="D10" s="70"/>
      <c r="E10" s="70"/>
      <c r="F10" s="70"/>
      <c r="G10" s="70"/>
      <c r="H10" s="70"/>
      <c r="I10" s="69">
        <f>データ!$O$6</f>
        <v>73.51</v>
      </c>
      <c r="J10" s="70"/>
      <c r="K10" s="70"/>
      <c r="L10" s="70"/>
      <c r="M10" s="70"/>
      <c r="N10" s="70"/>
      <c r="O10" s="71"/>
      <c r="P10" s="72">
        <f>データ!$P$6</f>
        <v>99.54</v>
      </c>
      <c r="Q10" s="72"/>
      <c r="R10" s="72"/>
      <c r="S10" s="72"/>
      <c r="T10" s="72"/>
      <c r="U10" s="72"/>
      <c r="V10" s="72"/>
      <c r="W10" s="73">
        <f>データ!$Q$6</f>
        <v>4114</v>
      </c>
      <c r="X10" s="73"/>
      <c r="Y10" s="73"/>
      <c r="Z10" s="73"/>
      <c r="AA10" s="73"/>
      <c r="AB10" s="73"/>
      <c r="AC10" s="73"/>
      <c r="AD10" s="2"/>
      <c r="AE10" s="2"/>
      <c r="AF10" s="2"/>
      <c r="AG10" s="2"/>
      <c r="AH10" s="4"/>
      <c r="AI10" s="4"/>
      <c r="AJ10" s="4"/>
      <c r="AK10" s="4"/>
      <c r="AL10" s="73">
        <f>データ!$U$6</f>
        <v>23108</v>
      </c>
      <c r="AM10" s="73"/>
      <c r="AN10" s="73"/>
      <c r="AO10" s="73"/>
      <c r="AP10" s="73"/>
      <c r="AQ10" s="73"/>
      <c r="AR10" s="73"/>
      <c r="AS10" s="73"/>
      <c r="AT10" s="69">
        <f>データ!$V$6</f>
        <v>54.52</v>
      </c>
      <c r="AU10" s="70"/>
      <c r="AV10" s="70"/>
      <c r="AW10" s="70"/>
      <c r="AX10" s="70"/>
      <c r="AY10" s="70"/>
      <c r="AZ10" s="70"/>
      <c r="BA10" s="70"/>
      <c r="BB10" s="72">
        <f>データ!$W$6</f>
        <v>423.84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105</v>
      </c>
      <c r="BM47" s="65"/>
      <c r="BN47" s="65"/>
      <c r="BO47" s="65"/>
      <c r="BP47" s="65"/>
      <c r="BQ47" s="65"/>
      <c r="BR47" s="65"/>
      <c r="BS47" s="65"/>
      <c r="BT47" s="65"/>
      <c r="BU47" s="65"/>
      <c r="BV47" s="65"/>
      <c r="BW47" s="65"/>
      <c r="BX47" s="65"/>
      <c r="BY47" s="65"/>
      <c r="BZ47" s="66"/>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ht="13.5">
      <c r="C83" s="26"/>
    </row>
    <row r="84" spans="2:15" ht="13.5"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2:15" ht="13.5"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N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4" ht="13.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ht="13.5">
      <c r="A2" s="29" t="s">
        <v>42</v>
      </c>
      <c r="B2" s="29">
        <f>COLUMN()-1</f>
        <v>1</v>
      </c>
      <c r="C2" s="29">
        <f aca="true" t="shared" si="0" ref="C2:BR2">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aca="true" t="shared" si="1" ref="BS2:ED2">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aca="true" t="shared" si="2" ref="EE2:EN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ht="13.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ht="13.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ht="13.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ht="13.5">
      <c r="A6" s="29" t="s">
        <v>92</v>
      </c>
      <c r="B6" s="34">
        <f>B7</f>
        <v>2018</v>
      </c>
      <c r="C6" s="34">
        <f aca="true" t="shared" si="3" ref="C6:W6">C7</f>
        <v>44458</v>
      </c>
      <c r="D6" s="34">
        <f t="shared" si="3"/>
        <v>46</v>
      </c>
      <c r="E6" s="34">
        <f t="shared" si="3"/>
        <v>1</v>
      </c>
      <c r="F6" s="34">
        <f t="shared" si="3"/>
        <v>0</v>
      </c>
      <c r="G6" s="34">
        <f t="shared" si="3"/>
        <v>1</v>
      </c>
      <c r="H6" s="34" t="str">
        <f t="shared" si="3"/>
        <v>宮城県　加美町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73.51</v>
      </c>
      <c r="P6" s="35">
        <f t="shared" si="3"/>
        <v>99.54</v>
      </c>
      <c r="Q6" s="35">
        <f t="shared" si="3"/>
        <v>4114</v>
      </c>
      <c r="R6" s="35">
        <f t="shared" si="3"/>
        <v>23377</v>
      </c>
      <c r="S6" s="35">
        <f t="shared" si="3"/>
        <v>460.67</v>
      </c>
      <c r="T6" s="35">
        <f t="shared" si="3"/>
        <v>50.75</v>
      </c>
      <c r="U6" s="35">
        <f t="shared" si="3"/>
        <v>23108</v>
      </c>
      <c r="V6" s="35">
        <f t="shared" si="3"/>
        <v>54.52</v>
      </c>
      <c r="W6" s="35">
        <f t="shared" si="3"/>
        <v>423.84</v>
      </c>
      <c r="X6" s="36">
        <f>IF(X7="",NA(),X7)</f>
        <v>104.39</v>
      </c>
      <c r="Y6" s="36">
        <f aca="true" t="shared" si="4" ref="Y6:AG6">IF(Y7="",NA(),Y7)</f>
        <v>99.95</v>
      </c>
      <c r="Z6" s="36">
        <f t="shared" si="4"/>
        <v>103.62</v>
      </c>
      <c r="AA6" s="36">
        <f t="shared" si="4"/>
        <v>101.3</v>
      </c>
      <c r="AB6" s="36">
        <f t="shared" si="4"/>
        <v>102.25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aca="true" t="shared" si="5" ref="AJ6:AR6">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770.63</v>
      </c>
      <c r="AU6" s="36">
        <f aca="true" t="shared" si="6" ref="AU6:BC6">IF(AU7="",NA(),AU7)</f>
        <v>760.23</v>
      </c>
      <c r="AV6" s="36">
        <f t="shared" si="6"/>
        <v>685.54</v>
      </c>
      <c r="AW6" s="36">
        <f t="shared" si="6"/>
        <v>715.58</v>
      </c>
      <c r="AX6" s="36">
        <f t="shared" si="6"/>
        <v>688.07</v>
      </c>
      <c r="AY6" s="36">
        <f t="shared" si="6"/>
        <v>381.53</v>
      </c>
      <c r="AZ6" s="36">
        <f t="shared" si="6"/>
        <v>391.54</v>
      </c>
      <c r="BA6" s="36">
        <f t="shared" si="6"/>
        <v>384.34</v>
      </c>
      <c r="BB6" s="36">
        <f t="shared" si="6"/>
        <v>359.47</v>
      </c>
      <c r="BC6" s="36">
        <f t="shared" si="6"/>
        <v>369.69</v>
      </c>
      <c r="BD6" s="35" t="str">
        <f>IF(BD7="","",IF(BD7="-","【-】","【"&amp;SUBSTITUTE(TEXT(BD7,"#,##0.00"),"-","△")&amp;"】"))</f>
        <v>【261.93】</v>
      </c>
      <c r="BE6" s="36">
        <f>IF(BE7="",NA(),BE7)</f>
        <v>236.02</v>
      </c>
      <c r="BF6" s="36">
        <f aca="true" t="shared" si="7" ref="BF6:BN6">IF(BF7="",NA(),BF7)</f>
        <v>221.56</v>
      </c>
      <c r="BG6" s="36">
        <f t="shared" si="7"/>
        <v>210.06</v>
      </c>
      <c r="BH6" s="36">
        <f t="shared" si="7"/>
        <v>196.5</v>
      </c>
      <c r="BI6" s="36">
        <f t="shared" si="7"/>
        <v>184.87</v>
      </c>
      <c r="BJ6" s="36">
        <f t="shared" si="7"/>
        <v>393.27</v>
      </c>
      <c r="BK6" s="36">
        <f t="shared" si="7"/>
        <v>386.97</v>
      </c>
      <c r="BL6" s="36">
        <f t="shared" si="7"/>
        <v>380.58</v>
      </c>
      <c r="BM6" s="36">
        <f t="shared" si="7"/>
        <v>401.79</v>
      </c>
      <c r="BN6" s="36">
        <f t="shared" si="7"/>
        <v>402.99</v>
      </c>
      <c r="BO6" s="35" t="str">
        <f>IF(BO7="","",IF(BO7="-","【-】","【"&amp;SUBSTITUTE(TEXT(BO7,"#,##0.00"),"-","△")&amp;"】"))</f>
        <v>【270.46】</v>
      </c>
      <c r="BP6" s="36">
        <f>IF(BP7="",NA(),BP7)</f>
        <v>99.26</v>
      </c>
      <c r="BQ6" s="36">
        <f aca="true" t="shared" si="8" ref="BQ6:BY6">IF(BQ7="",NA(),BQ7)</f>
        <v>94.48</v>
      </c>
      <c r="BR6" s="36">
        <f t="shared" si="8"/>
        <v>96.22</v>
      </c>
      <c r="BS6" s="36">
        <f t="shared" si="8"/>
        <v>94.82</v>
      </c>
      <c r="BT6" s="36">
        <f t="shared" si="8"/>
        <v>96.32</v>
      </c>
      <c r="BU6" s="36">
        <f t="shared" si="8"/>
        <v>100.47</v>
      </c>
      <c r="BV6" s="36">
        <f t="shared" si="8"/>
        <v>101.72</v>
      </c>
      <c r="BW6" s="36">
        <f t="shared" si="8"/>
        <v>102.38</v>
      </c>
      <c r="BX6" s="36">
        <f t="shared" si="8"/>
        <v>100.12</v>
      </c>
      <c r="BY6" s="36">
        <f t="shared" si="8"/>
        <v>98.66</v>
      </c>
      <c r="BZ6" s="35" t="str">
        <f>IF(BZ7="","",IF(BZ7="-","【-】","【"&amp;SUBSTITUTE(TEXT(BZ7,"#,##0.00"),"-","△")&amp;"】"))</f>
        <v>【103.91】</v>
      </c>
      <c r="CA6" s="36">
        <f>IF(CA7="",NA(),CA7)</f>
        <v>207.56</v>
      </c>
      <c r="CB6" s="36">
        <f aca="true" t="shared" si="9" ref="CB6:CJ6">IF(CB7="",NA(),CB7)</f>
        <v>218.22</v>
      </c>
      <c r="CC6" s="36">
        <f t="shared" si="9"/>
        <v>214.99</v>
      </c>
      <c r="CD6" s="36">
        <f t="shared" si="9"/>
        <v>218.46</v>
      </c>
      <c r="CE6" s="36">
        <f t="shared" si="9"/>
        <v>215.59</v>
      </c>
      <c r="CF6" s="36">
        <f t="shared" si="9"/>
        <v>169.82</v>
      </c>
      <c r="CG6" s="36">
        <f t="shared" si="9"/>
        <v>168.2</v>
      </c>
      <c r="CH6" s="36">
        <f t="shared" si="9"/>
        <v>168.67</v>
      </c>
      <c r="CI6" s="36">
        <f t="shared" si="9"/>
        <v>174.97</v>
      </c>
      <c r="CJ6" s="36">
        <f t="shared" si="9"/>
        <v>178.59</v>
      </c>
      <c r="CK6" s="35" t="str">
        <f>IF(CK7="","",IF(CK7="-","【-】","【"&amp;SUBSTITUTE(TEXT(CK7,"#,##0.00"),"-","△")&amp;"】"))</f>
        <v>【167.11】</v>
      </c>
      <c r="CL6" s="36">
        <f>IF(CL7="",NA(),CL7)</f>
        <v>57.89</v>
      </c>
      <c r="CM6" s="36">
        <f aca="true" t="shared" si="10" ref="CM6:CU6">IF(CM7="",NA(),CM7)</f>
        <v>69.82</v>
      </c>
      <c r="CN6" s="36">
        <f t="shared" si="10"/>
        <v>69.3</v>
      </c>
      <c r="CO6" s="36">
        <f t="shared" si="10"/>
        <v>71.28</v>
      </c>
      <c r="CP6" s="36">
        <f t="shared" si="10"/>
        <v>70.97</v>
      </c>
      <c r="CQ6" s="36">
        <f t="shared" si="10"/>
        <v>55.13</v>
      </c>
      <c r="CR6" s="36">
        <f t="shared" si="10"/>
        <v>54.77</v>
      </c>
      <c r="CS6" s="36">
        <f t="shared" si="10"/>
        <v>54.92</v>
      </c>
      <c r="CT6" s="36">
        <f t="shared" si="10"/>
        <v>55.63</v>
      </c>
      <c r="CU6" s="36">
        <f t="shared" si="10"/>
        <v>55.03</v>
      </c>
      <c r="CV6" s="35" t="str">
        <f>IF(CV7="","",IF(CV7="-","【-】","【"&amp;SUBSTITUTE(TEXT(CV7,"#,##0.00"),"-","△")&amp;"】"))</f>
        <v>【60.27】</v>
      </c>
      <c r="CW6" s="36">
        <f>IF(CW7="",NA(),CW7)</f>
        <v>81.23</v>
      </c>
      <c r="CX6" s="36">
        <f aca="true" t="shared" si="11" ref="CX6:DF6">IF(CX7="",NA(),CX7)</f>
        <v>81.84</v>
      </c>
      <c r="CY6" s="36">
        <f t="shared" si="11"/>
        <v>81.76</v>
      </c>
      <c r="CZ6" s="36">
        <f t="shared" si="11"/>
        <v>79.54</v>
      </c>
      <c r="DA6" s="36">
        <f t="shared" si="11"/>
        <v>79.07</v>
      </c>
      <c r="DB6" s="36">
        <f t="shared" si="11"/>
        <v>83</v>
      </c>
      <c r="DC6" s="36">
        <f t="shared" si="11"/>
        <v>82.89</v>
      </c>
      <c r="DD6" s="36">
        <f t="shared" si="11"/>
        <v>82.66</v>
      </c>
      <c r="DE6" s="36">
        <f t="shared" si="11"/>
        <v>82.04</v>
      </c>
      <c r="DF6" s="36">
        <f t="shared" si="11"/>
        <v>81.9</v>
      </c>
      <c r="DG6" s="35" t="str">
        <f>IF(DG7="","",IF(DG7="-","【-】","【"&amp;SUBSTITUTE(TEXT(DG7,"#,##0.00"),"-","△")&amp;"】"))</f>
        <v>【89.92】</v>
      </c>
      <c r="DH6" s="36">
        <f>IF(DH7="",NA(),DH7)</f>
        <v>56.63</v>
      </c>
      <c r="DI6" s="36">
        <f aca="true" t="shared" si="12" ref="DI6:DQ6">IF(DI7="",NA(),DI7)</f>
        <v>57.94</v>
      </c>
      <c r="DJ6" s="36">
        <f t="shared" si="12"/>
        <v>59.25</v>
      </c>
      <c r="DK6" s="36">
        <f t="shared" si="12"/>
        <v>60.41</v>
      </c>
      <c r="DL6" s="36">
        <f t="shared" si="12"/>
        <v>61.69</v>
      </c>
      <c r="DM6" s="36">
        <f t="shared" si="12"/>
        <v>46.66</v>
      </c>
      <c r="DN6" s="36">
        <f t="shared" si="12"/>
        <v>47.46</v>
      </c>
      <c r="DO6" s="36">
        <f t="shared" si="12"/>
        <v>48.49</v>
      </c>
      <c r="DP6" s="36">
        <f t="shared" si="12"/>
        <v>48.05</v>
      </c>
      <c r="DQ6" s="36">
        <f t="shared" si="12"/>
        <v>48.87</v>
      </c>
      <c r="DR6" s="35" t="str">
        <f>IF(DR7="","",IF(DR7="-","【-】","【"&amp;SUBSTITUTE(TEXT(DR7,"#,##0.00"),"-","△")&amp;"】"))</f>
        <v>【48.85】</v>
      </c>
      <c r="DS6" s="36">
        <f>IF(DS7="",NA(),DS7)</f>
        <v>36.6</v>
      </c>
      <c r="DT6" s="35">
        <f aca="true" t="shared" si="13" ref="DT6:EB6">IF(DT7="",NA(),DT7)</f>
        <v>0</v>
      </c>
      <c r="DU6" s="36">
        <f t="shared" si="13"/>
        <v>62.49</v>
      </c>
      <c r="DV6" s="36">
        <f t="shared" si="13"/>
        <v>67.56</v>
      </c>
      <c r="DW6" s="36">
        <f t="shared" si="13"/>
        <v>67.52</v>
      </c>
      <c r="DX6" s="36">
        <f t="shared" si="13"/>
        <v>9.85</v>
      </c>
      <c r="DY6" s="36">
        <f t="shared" si="13"/>
        <v>9.71</v>
      </c>
      <c r="DZ6" s="36">
        <f t="shared" si="13"/>
        <v>12.79</v>
      </c>
      <c r="EA6" s="36">
        <f t="shared" si="13"/>
        <v>13.39</v>
      </c>
      <c r="EB6" s="36">
        <f t="shared" si="13"/>
        <v>14.85</v>
      </c>
      <c r="EC6" s="35" t="str">
        <f>IF(EC7="","",IF(EC7="-","【-】","【"&amp;SUBSTITUTE(TEXT(EC7,"#,##0.00"),"-","△")&amp;"】"))</f>
        <v>【17.80】</v>
      </c>
      <c r="ED6" s="35">
        <f>IF(ED7="",NA(),ED7)</f>
        <v>0</v>
      </c>
      <c r="EE6" s="35">
        <f aca="true" t="shared" si="14" ref="EE6:EM6">IF(EE7="",NA(),EE7)</f>
        <v>0</v>
      </c>
      <c r="EF6" s="35">
        <f t="shared" si="14"/>
        <v>0</v>
      </c>
      <c r="EG6" s="35">
        <f t="shared" si="14"/>
        <v>0</v>
      </c>
      <c r="EH6" s="36">
        <f t="shared" si="14"/>
        <v>0.04</v>
      </c>
      <c r="EI6" s="36">
        <f t="shared" si="14"/>
        <v>0.66</v>
      </c>
      <c r="EJ6" s="36">
        <f t="shared" si="14"/>
        <v>0.99</v>
      </c>
      <c r="EK6" s="36">
        <f t="shared" si="14"/>
        <v>0.71</v>
      </c>
      <c r="EL6" s="36">
        <f t="shared" si="14"/>
        <v>0.54</v>
      </c>
      <c r="EM6" s="36">
        <f t="shared" si="14"/>
        <v>0.5</v>
      </c>
      <c r="EN6" s="35" t="str">
        <f>IF(EN7="","",IF(EN7="-","【-】","【"&amp;SUBSTITUTE(TEXT(EN7,"#,##0.00"),"-","△")&amp;"】"))</f>
        <v>【0.70】</v>
      </c>
    </row>
    <row r="7" spans="1:144" s="37" customFormat="1" ht="13.5">
      <c r="A7" s="29"/>
      <c r="B7" s="38">
        <v>2018</v>
      </c>
      <c r="C7" s="38">
        <v>44458</v>
      </c>
      <c r="D7" s="38">
        <v>46</v>
      </c>
      <c r="E7" s="38">
        <v>1</v>
      </c>
      <c r="F7" s="38">
        <v>0</v>
      </c>
      <c r="G7" s="38">
        <v>1</v>
      </c>
      <c r="H7" s="38" t="s">
        <v>93</v>
      </c>
      <c r="I7" s="38" t="s">
        <v>94</v>
      </c>
      <c r="J7" s="38" t="s">
        <v>95</v>
      </c>
      <c r="K7" s="38" t="s">
        <v>96</v>
      </c>
      <c r="L7" s="38" t="s">
        <v>97</v>
      </c>
      <c r="M7" s="38" t="s">
        <v>98</v>
      </c>
      <c r="N7" s="39" t="s">
        <v>99</v>
      </c>
      <c r="O7" s="39">
        <v>73.51</v>
      </c>
      <c r="P7" s="39">
        <v>99.54</v>
      </c>
      <c r="Q7" s="39">
        <v>4114</v>
      </c>
      <c r="R7" s="39">
        <v>23377</v>
      </c>
      <c r="S7" s="39">
        <v>460.67</v>
      </c>
      <c r="T7" s="39">
        <v>50.75</v>
      </c>
      <c r="U7" s="39">
        <v>23108</v>
      </c>
      <c r="V7" s="39">
        <v>54.52</v>
      </c>
      <c r="W7" s="39">
        <v>423.84</v>
      </c>
      <c r="X7" s="39">
        <v>104.39</v>
      </c>
      <c r="Y7" s="39">
        <v>99.95</v>
      </c>
      <c r="Z7" s="39">
        <v>103.62</v>
      </c>
      <c r="AA7" s="39">
        <v>101.3</v>
      </c>
      <c r="AB7" s="39">
        <v>102.25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770.63</v>
      </c>
      <c r="AU7" s="39">
        <v>760.23</v>
      </c>
      <c r="AV7" s="39">
        <v>685.54</v>
      </c>
      <c r="AW7" s="39">
        <v>715.58</v>
      </c>
      <c r="AX7" s="39">
        <v>688.07</v>
      </c>
      <c r="AY7" s="39">
        <v>381.53</v>
      </c>
      <c r="AZ7" s="39">
        <v>391.54</v>
      </c>
      <c r="BA7" s="39">
        <v>384.34</v>
      </c>
      <c r="BB7" s="39">
        <v>359.47</v>
      </c>
      <c r="BC7" s="39">
        <v>369.69</v>
      </c>
      <c r="BD7" s="39">
        <v>261.93</v>
      </c>
      <c r="BE7" s="39">
        <v>236.02</v>
      </c>
      <c r="BF7" s="39">
        <v>221.56</v>
      </c>
      <c r="BG7" s="39">
        <v>210.06</v>
      </c>
      <c r="BH7" s="39">
        <v>196.5</v>
      </c>
      <c r="BI7" s="39">
        <v>184.87</v>
      </c>
      <c r="BJ7" s="39">
        <v>393.27</v>
      </c>
      <c r="BK7" s="39">
        <v>386.97</v>
      </c>
      <c r="BL7" s="39">
        <v>380.58</v>
      </c>
      <c r="BM7" s="39">
        <v>401.79</v>
      </c>
      <c r="BN7" s="39">
        <v>402.99</v>
      </c>
      <c r="BO7" s="39">
        <v>270.46</v>
      </c>
      <c r="BP7" s="39">
        <v>99.26</v>
      </c>
      <c r="BQ7" s="39">
        <v>94.48</v>
      </c>
      <c r="BR7" s="39">
        <v>96.22</v>
      </c>
      <c r="BS7" s="39">
        <v>94.82</v>
      </c>
      <c r="BT7" s="39">
        <v>96.32</v>
      </c>
      <c r="BU7" s="39">
        <v>100.47</v>
      </c>
      <c r="BV7" s="39">
        <v>101.72</v>
      </c>
      <c r="BW7" s="39">
        <v>102.38</v>
      </c>
      <c r="BX7" s="39">
        <v>100.12</v>
      </c>
      <c r="BY7" s="39">
        <v>98.66</v>
      </c>
      <c r="BZ7" s="39">
        <v>103.91</v>
      </c>
      <c r="CA7" s="39">
        <v>207.56</v>
      </c>
      <c r="CB7" s="39">
        <v>218.22</v>
      </c>
      <c r="CC7" s="39">
        <v>214.99</v>
      </c>
      <c r="CD7" s="39">
        <v>218.46</v>
      </c>
      <c r="CE7" s="39">
        <v>215.59</v>
      </c>
      <c r="CF7" s="39">
        <v>169.82</v>
      </c>
      <c r="CG7" s="39">
        <v>168.2</v>
      </c>
      <c r="CH7" s="39">
        <v>168.67</v>
      </c>
      <c r="CI7" s="39">
        <v>174.97</v>
      </c>
      <c r="CJ7" s="39">
        <v>178.59</v>
      </c>
      <c r="CK7" s="39">
        <v>167.11</v>
      </c>
      <c r="CL7" s="39">
        <v>57.89</v>
      </c>
      <c r="CM7" s="39">
        <v>69.82</v>
      </c>
      <c r="CN7" s="39">
        <v>69.3</v>
      </c>
      <c r="CO7" s="39">
        <v>71.28</v>
      </c>
      <c r="CP7" s="39">
        <v>70.97</v>
      </c>
      <c r="CQ7" s="39">
        <v>55.13</v>
      </c>
      <c r="CR7" s="39">
        <v>54.77</v>
      </c>
      <c r="CS7" s="39">
        <v>54.92</v>
      </c>
      <c r="CT7" s="39">
        <v>55.63</v>
      </c>
      <c r="CU7" s="39">
        <v>55.03</v>
      </c>
      <c r="CV7" s="39">
        <v>60.27</v>
      </c>
      <c r="CW7" s="39">
        <v>81.23</v>
      </c>
      <c r="CX7" s="39">
        <v>81.84</v>
      </c>
      <c r="CY7" s="39">
        <v>81.76</v>
      </c>
      <c r="CZ7" s="39">
        <v>79.54</v>
      </c>
      <c r="DA7" s="39">
        <v>79.07</v>
      </c>
      <c r="DB7" s="39">
        <v>83</v>
      </c>
      <c r="DC7" s="39">
        <v>82.89</v>
      </c>
      <c r="DD7" s="39">
        <v>82.66</v>
      </c>
      <c r="DE7" s="39">
        <v>82.04</v>
      </c>
      <c r="DF7" s="39">
        <v>81.9</v>
      </c>
      <c r="DG7" s="39">
        <v>89.92</v>
      </c>
      <c r="DH7" s="39">
        <v>56.63</v>
      </c>
      <c r="DI7" s="39">
        <v>57.94</v>
      </c>
      <c r="DJ7" s="39">
        <v>59.25</v>
      </c>
      <c r="DK7" s="39">
        <v>60.41</v>
      </c>
      <c r="DL7" s="39">
        <v>61.69</v>
      </c>
      <c r="DM7" s="39">
        <v>46.66</v>
      </c>
      <c r="DN7" s="39">
        <v>47.46</v>
      </c>
      <c r="DO7" s="39">
        <v>48.49</v>
      </c>
      <c r="DP7" s="39">
        <v>48.05</v>
      </c>
      <c r="DQ7" s="39">
        <v>48.87</v>
      </c>
      <c r="DR7" s="39">
        <v>48.85</v>
      </c>
      <c r="DS7" s="39">
        <v>36.6</v>
      </c>
      <c r="DT7" s="39">
        <v>0</v>
      </c>
      <c r="DU7" s="39">
        <v>62.49</v>
      </c>
      <c r="DV7" s="39">
        <v>67.56</v>
      </c>
      <c r="DW7" s="39">
        <v>67.52</v>
      </c>
      <c r="DX7" s="39">
        <v>9.85</v>
      </c>
      <c r="DY7" s="39">
        <v>9.71</v>
      </c>
      <c r="DZ7" s="39">
        <v>12.79</v>
      </c>
      <c r="EA7" s="39">
        <v>13.39</v>
      </c>
      <c r="EB7" s="39">
        <v>14.85</v>
      </c>
      <c r="EC7" s="39">
        <v>17.8</v>
      </c>
      <c r="ED7" s="39">
        <v>0</v>
      </c>
      <c r="EE7" s="39">
        <v>0</v>
      </c>
      <c r="EF7" s="39">
        <v>0</v>
      </c>
      <c r="EG7" s="39">
        <v>0</v>
      </c>
      <c r="EH7" s="39">
        <v>0.04</v>
      </c>
      <c r="EI7" s="39">
        <v>0.66</v>
      </c>
      <c r="EJ7" s="39">
        <v>0.99</v>
      </c>
      <c r="EK7" s="39">
        <v>0.71</v>
      </c>
      <c r="EL7" s="39">
        <v>0.54</v>
      </c>
      <c r="EM7" s="39">
        <v>0.5</v>
      </c>
      <c r="EN7" s="39">
        <v>0.7</v>
      </c>
    </row>
    <row r="8" spans="24:144" ht="13.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3" ht="13.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6" ht="13.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sheetProtection/>
  <mergeCells count="14">
    <mergeCell ref="BE4:BO4"/>
    <mergeCell ref="BP4:BZ4"/>
    <mergeCell ref="CA4:CK4"/>
    <mergeCell ref="CL4:CV4"/>
    <mergeCell ref="CW4:DG4"/>
    <mergeCell ref="DH4:DR4"/>
    <mergeCell ref="DS4:EC4"/>
    <mergeCell ref="ED4:EN4"/>
    <mergeCell ref="H3:W4"/>
    <mergeCell ref="X3:DG3"/>
    <mergeCell ref="DH3:EN3"/>
    <mergeCell ref="X4:AH4"/>
    <mergeCell ref="AI4:AS4"/>
    <mergeCell ref="AT4:BD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2020-01-29T07:21:44Z</cp:lastPrinted>
  <dcterms:created xsi:type="dcterms:W3CDTF">2019-12-05T04:09:28Z</dcterms:created>
  <dcterms:modified xsi:type="dcterms:W3CDTF">2020-02-14T04:27:55Z</dcterms:modified>
  <cp:category/>
  <cp:version/>
  <cp:contentType/>
  <cp:contentStatus/>
</cp:coreProperties>
</file>