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F:\"/>
    </mc:Choice>
  </mc:AlternateContent>
  <xr:revisionPtr revIDLastSave="0" documentId="13_ncr:1_{587B8213-DF0C-4906-ACF0-AA00E8EFE332}" xr6:coauthVersionLast="43" xr6:coauthVersionMax="43" xr10:uidLastSave="{00000000-0000-0000-0000-000000000000}"/>
  <workbookProtection workbookAlgorithmName="SHA-512" workbookHashValue="vNtOTS6mjzewdlhQvptLd7ti34+eIpAXzOLL5Si8SnueQHid0q5/NwubxWnnwllJGywXvVz6E50zQSxHxbjniA==" workbookSaltValue="+TZVJwdGNCd8oisom0kgew=="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BB8" i="4" s="1"/>
  <c r="S6" i="5"/>
  <c r="R6" i="5"/>
  <c r="Q6" i="5"/>
  <c r="P6" i="5"/>
  <c r="P10" i="4" s="1"/>
  <c r="O6" i="5"/>
  <c r="N6" i="5"/>
  <c r="M6" i="5"/>
  <c r="AD8" i="4" s="1"/>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E85" i="4"/>
  <c r="BB10" i="4"/>
  <c r="AT10" i="4"/>
  <c r="W10" i="4"/>
  <c r="I10" i="4"/>
  <c r="B10" i="4"/>
  <c r="AT8" i="4"/>
  <c r="AL8" i="4"/>
  <c r="P8" i="4"/>
  <c r="I8"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<sst xmlns="http://schemas.openxmlformats.org/spreadsheetml/2006/main" count="220" uniqueCount="108">
  <si>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</si>
  <si>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</si>
  <si>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</si>
  <si>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</si>
  <si>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</si>
  <si>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</si>
  <si>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</si>
  <si>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</si>
  <si>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</si>
  <si>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</si>
  <si>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</si>
  <si>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</si>
  <si>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</si>
  <si>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</si>
  <si>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</si>
  <si>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</si>
  <si>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</si>
  <si>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</si>
  <si>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</si>
  <si>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</si>
  <si>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</si>
  <si>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</si>
  <si>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</si>
  <si>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</si>
  <si>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</si>
  <si>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</si>
  <si>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</si>
  <si>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</si>
  <si>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</si>
  <si>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</si>
  <si>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</si>
  <si>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</si>
  <si>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</si>
  <si>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</si>
  <si>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</si>
  <si>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</si>
  <si>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</si>
  <si>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</si>
  <si>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</si>
  <si>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</si>
  <si>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</si>
  <si>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</si>
  <si>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</si>
  <si>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</si>
  <si>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</si>
  <si>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</si>
  <si>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</si>
  <si>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</si>
  <si>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</si>
  <si>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</si>
  <si>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</si>
  <si>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</si>
  <si>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</si>
  <si>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</si>
  <si>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</si>
  <si>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</si>
  <si>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</si>
  <si>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</si>
  <si>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</si>
  <si>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</si>
  <si>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</si>
  <si>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</si>
  <si>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</si>
  <si>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</si>
  <si>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</si>
  <si>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</si>
  <si>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</si>
  <si>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</si>
  <si>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</si>
  <si>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</si>
  <si>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</si>
  <si>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</si>
  <si>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</si>
  <si>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</si>
  <si>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</si>
  <si>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</si>
  <si>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</si>
  <si>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</si>
  <si>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</si>
  <si>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</si>
  <si>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</si>
  <si>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</si>
  <si>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</si>
  <si>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</si>
  <si>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</si>
  <si>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</si>
  <si>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</si>
  <si>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</si>
  <si>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</si>
  <si>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</si>
  <si>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</si>
  <si>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</si>
  <si>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</si>
  <si>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松島町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</si>
  <si>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</si>
  <si>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</si>
  <si>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</si>
  <si>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</si>
  <si>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</si>
  <si>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</si>
  <si>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</si>
  <si>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</si>
  <si>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</si>
  <si>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</si>
  <si>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</si>
  <si>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経営の健全性については問題ないが、人口減少や節水技術の向上により給水収益の増加は見込めないため、広域化を視野に入れ、情報収集と費用削減に努めていく。
 また、平成23年度に策定した施設整備計画を基に施設の更新を遂行してきたところではあるが、計画自体の見直しも含め、現状に即した施設規模を設定し、充分に蓄積された原資を有効活用して更新投資を行い、将来世代の負担軽減に努めていく。</t>
    <rPh sb="1" eb="3">
      <t>ケイエイ</t>
    </rPh>
    <rPh sb="4" eb="7">
      <t>ケンゼンセイ</t>
    </rPh>
    <rPh sb="12" eb="14">
      <t>モンダイ</t>
    </rPh>
    <rPh sb="18" eb="20">
      <t>ジンコウ</t>
    </rPh>
    <rPh sb="20" eb="22">
      <t>ゲンショウ</t>
    </rPh>
    <rPh sb="23" eb="25">
      <t>セッスイ</t>
    </rPh>
    <rPh sb="25" eb="27">
      <t>ギジュツ</t>
    </rPh>
    <rPh sb="28" eb="30">
      <t>コウジョウ</t>
    </rPh>
    <rPh sb="33" eb="35">
      <t>キュウスイ</t>
    </rPh>
    <rPh sb="35" eb="37">
      <t>シュウエキ</t>
    </rPh>
    <rPh sb="38" eb="40">
      <t>ゾウカ</t>
    </rPh>
    <rPh sb="41" eb="43">
      <t>ミコ</t>
    </rPh>
    <rPh sb="49" eb="52">
      <t>コウイキカ</t>
    </rPh>
    <rPh sb="53" eb="55">
      <t>シヤ</t>
    </rPh>
    <rPh sb="56" eb="57">
      <t>イ</t>
    </rPh>
    <rPh sb="59" eb="61">
      <t>ジョウホウ</t>
    </rPh>
    <rPh sb="61" eb="63">
      <t>シュウシュウ</t>
    </rPh>
    <rPh sb="64" eb="66">
      <t>ヒヨウ</t>
    </rPh>
    <rPh sb="66" eb="68">
      <t>サクゲン</t>
    </rPh>
    <rPh sb="69" eb="70">
      <t>ツト</t>
    </rPh>
    <rPh sb="80" eb="82">
      <t>ヘイセイ</t>
    </rPh>
    <rPh sb="84" eb="86">
      <t>ネンド</t>
    </rPh>
    <rPh sb="87" eb="89">
      <t>サクテイ</t>
    </rPh>
    <rPh sb="91" eb="93">
      <t>シセツ</t>
    </rPh>
    <rPh sb="93" eb="95">
      <t>セイビ</t>
    </rPh>
    <rPh sb="95" eb="97">
      <t>ケイカク</t>
    </rPh>
    <rPh sb="98" eb="99">
      <t>モト</t>
    </rPh>
    <rPh sb="100" eb="102">
      <t>シセツ</t>
    </rPh>
    <rPh sb="103" eb="105">
      <t>コウシン</t>
    </rPh>
    <rPh sb="106" eb="108">
      <t>スイコウ</t>
    </rPh>
    <rPh sb="121" eb="123">
      <t>ケイカク</t>
    </rPh>
    <rPh sb="123" eb="125">
      <t>ジタイ</t>
    </rPh>
    <rPh sb="126" eb="128">
      <t>ミナオ</t>
    </rPh>
    <rPh sb="130" eb="131">
      <t>フク</t>
    </rPh>
    <rPh sb="133" eb="135">
      <t>ゲンジョウ</t>
    </rPh>
    <rPh sb="136" eb="137">
      <t>ソク</t>
    </rPh>
    <rPh sb="139" eb="141">
      <t>シセツ</t>
    </rPh>
    <rPh sb="141" eb="143">
      <t>キボ</t>
    </rPh>
    <rPh sb="144" eb="146">
      <t>セッテイ</t>
    </rPh>
    <rPh sb="148" eb="150">
      <t>ジュウブン</t>
    </rPh>
    <rPh sb="151" eb="153">
      <t>チクセキ</t>
    </rPh>
    <rPh sb="156" eb="158">
      <t>ゲンシ</t>
    </rPh>
    <rPh sb="159" eb="161">
      <t>ユウコウ</t>
    </rPh>
    <rPh sb="161" eb="163">
      <t>カツヨウ</t>
    </rPh>
    <rPh sb="165" eb="167">
      <t>コウシン</t>
    </rPh>
    <rPh sb="167" eb="169">
      <t>トウシ</t>
    </rPh>
    <rPh sb="170" eb="171">
      <t>オコナ</t>
    </rPh>
    <rPh sb="173" eb="175">
      <t>ショウライ</t>
    </rPh>
    <rPh sb="175" eb="177">
      <t>セダイ</t>
    </rPh>
    <rPh sb="178" eb="180">
      <t>フタン</t>
    </rPh>
    <rPh sb="180" eb="182">
      <t>ケイゲン</t>
    </rPh>
    <rPh sb="183" eb="184">
      <t>ツト</t>
    </rPh>
    <phoneticPr fontId="4"/>
  </si>
  <si>
    <t>①経常収支比率は、100％をやや上回っているが、給水人口減に伴う給水収益の減と、受水費や委託料の増に伴う費用の増により前年度より減少した。
②累積欠損金は発生しなかった。
③流動比率は、前年度に続き上昇した。これは投資回収は進んでいるが、更新投資が進んでいないことが要因である。
④企業債残高対給水収益比率は、類似団体に比べ低いが、令和2年度まで毎年浄水場新設に伴う企業債を借入するため、増加していくと考えられる。
⑤料金回収率は類似団体を上回っているが、前年度より減となり、給水に係る費用を給水収益でなんとか賄えている状態である。これは、費用は増えたが、収益が減ったことによるものであるため、費用の削減に努めていく。
⑥給水原価は、類似団体に比べ1.5倍高くなっている。今後企業債利息の償還額が増額となるため、総費用の4割を占める受水費に変動がなければ、さらに上昇すると考えられる。
⑦施設利用率は類似団体に比べ低水準となっている。最大稼働率を勘案しても能力が過大であるので、新設する浄水場のダウンサイジングと併せて、遊休施設への対応を検討する必要がある。事業規模に比べて投資が大きいために、減価償却費が他団体より大きく、給水減価の引き上げにつながっているので、施設利用率の改善は給水減価の改善にもつながる。
⑧有収率は類似団体より高水準であり、前年度よりも上昇した。今後も漏水の早期発見と管路の更新により、さらなる有収率の向上に努めていく。</t>
    <rPh sb="1" eb="3">
      <t>ケイジョウ</t>
    </rPh>
    <rPh sb="3" eb="5">
      <t>シュウシ</t>
    </rPh>
    <rPh sb="5" eb="7">
      <t>ヒリツ</t>
    </rPh>
    <rPh sb="16" eb="18">
      <t>ウワマワ</t>
    </rPh>
    <rPh sb="24" eb="26">
      <t>キュウスイ</t>
    </rPh>
    <rPh sb="26" eb="28">
      <t>ジンコウ</t>
    </rPh>
    <rPh sb="28" eb="29">
      <t>ゲン</t>
    </rPh>
    <rPh sb="30" eb="31">
      <t>トモナ</t>
    </rPh>
    <rPh sb="32" eb="34">
      <t>キュウスイ</t>
    </rPh>
    <rPh sb="34" eb="36">
      <t>シュウエキ</t>
    </rPh>
    <rPh sb="37" eb="38">
      <t>ゲン</t>
    </rPh>
    <rPh sb="40" eb="42">
      <t>ジュスイ</t>
    </rPh>
    <rPh sb="42" eb="43">
      <t>ヒ</t>
    </rPh>
    <rPh sb="44" eb="47">
      <t>イタクリョウ</t>
    </rPh>
    <rPh sb="48" eb="49">
      <t>ゾウ</t>
    </rPh>
    <rPh sb="50" eb="51">
      <t>トモナ</t>
    </rPh>
    <rPh sb="52" eb="54">
      <t>ヒヨウ</t>
    </rPh>
    <rPh sb="55" eb="56">
      <t>ゾウ</t>
    </rPh>
    <rPh sb="59" eb="62">
      <t>ゼンネンド</t>
    </rPh>
    <rPh sb="64" eb="66">
      <t>ゲンショウ</t>
    </rPh>
    <rPh sb="71" eb="73">
      <t>ルイセキ</t>
    </rPh>
    <rPh sb="73" eb="76">
      <t>ケッソンキン</t>
    </rPh>
    <rPh sb="77" eb="79">
      <t>ハッセイ</t>
    </rPh>
    <rPh sb="87" eb="89">
      <t>リュウドウ</t>
    </rPh>
    <rPh sb="89" eb="91">
      <t>ヒリツ</t>
    </rPh>
    <rPh sb="93" eb="96">
      <t>ゼンネンド</t>
    </rPh>
    <rPh sb="97" eb="98">
      <t>ツヅ</t>
    </rPh>
    <rPh sb="99" eb="101">
      <t>ジョウショウ</t>
    </rPh>
    <rPh sb="107" eb="109">
      <t>トウシ</t>
    </rPh>
    <rPh sb="109" eb="111">
      <t>カイシュウ</t>
    </rPh>
    <rPh sb="112" eb="113">
      <t>スス</t>
    </rPh>
    <rPh sb="119" eb="121">
      <t>コウシン</t>
    </rPh>
    <rPh sb="121" eb="123">
      <t>トウシ</t>
    </rPh>
    <rPh sb="124" eb="125">
      <t>スス</t>
    </rPh>
    <rPh sb="133" eb="135">
      <t>ヨウイン</t>
    </rPh>
    <rPh sb="141" eb="144">
      <t>キギョウサイ</t>
    </rPh>
    <rPh sb="144" eb="146">
      <t>ザンダカ</t>
    </rPh>
    <rPh sb="146" eb="147">
      <t>タイ</t>
    </rPh>
    <rPh sb="147" eb="149">
      <t>キュウスイ</t>
    </rPh>
    <rPh sb="149" eb="151">
      <t>シュウエキ</t>
    </rPh>
    <rPh sb="151" eb="153">
      <t>ヒリツ</t>
    </rPh>
    <rPh sb="155" eb="157">
      <t>ルイジ</t>
    </rPh>
    <rPh sb="157" eb="159">
      <t>ダンタイ</t>
    </rPh>
    <rPh sb="160" eb="161">
      <t>クラ</t>
    </rPh>
    <rPh sb="162" eb="163">
      <t>ヒク</t>
    </rPh>
    <rPh sb="166" eb="168">
      <t>レイワ</t>
    </rPh>
    <rPh sb="169" eb="171">
      <t>ネンド</t>
    </rPh>
    <rPh sb="173" eb="175">
      <t>マイトシ</t>
    </rPh>
    <rPh sb="175" eb="178">
      <t>ジョウスイジョウ</t>
    </rPh>
    <rPh sb="178" eb="180">
      <t>シンセツ</t>
    </rPh>
    <rPh sb="181" eb="182">
      <t>トモナ</t>
    </rPh>
    <rPh sb="183" eb="185">
      <t>キギョウ</t>
    </rPh>
    <rPh sb="185" eb="186">
      <t>サイ</t>
    </rPh>
    <rPh sb="187" eb="189">
      <t>カリイレ</t>
    </rPh>
    <rPh sb="194" eb="196">
      <t>ゾウカ</t>
    </rPh>
    <rPh sb="201" eb="202">
      <t>カンガ</t>
    </rPh>
    <rPh sb="209" eb="211">
      <t>リョウキン</t>
    </rPh>
    <rPh sb="211" eb="214">
      <t>カイシュウリツ</t>
    </rPh>
    <rPh sb="215" eb="217">
      <t>ルイジ</t>
    </rPh>
    <rPh sb="217" eb="219">
      <t>ダンタイ</t>
    </rPh>
    <rPh sb="220" eb="222">
      <t>ウワマワ</t>
    </rPh>
    <rPh sb="228" eb="231">
      <t>ゼンネンド</t>
    </rPh>
    <rPh sb="233" eb="234">
      <t>ゲン</t>
    </rPh>
    <rPh sb="238" eb="240">
      <t>キュウスイ</t>
    </rPh>
    <rPh sb="241" eb="242">
      <t>カカ</t>
    </rPh>
    <rPh sb="243" eb="245">
      <t>ヒヨウ</t>
    </rPh>
    <rPh sb="246" eb="248">
      <t>キュウスイ</t>
    </rPh>
    <rPh sb="248" eb="250">
      <t>シュウエキ</t>
    </rPh>
    <rPh sb="255" eb="256">
      <t>マカナ</t>
    </rPh>
    <rPh sb="260" eb="262">
      <t>ジョウタイ</t>
    </rPh>
    <rPh sb="270" eb="272">
      <t>ヒヨウ</t>
    </rPh>
    <rPh sb="273" eb="274">
      <t>フ</t>
    </rPh>
    <rPh sb="278" eb="280">
      <t>シュウエキ</t>
    </rPh>
    <rPh sb="281" eb="282">
      <t>ヘ</t>
    </rPh>
    <rPh sb="297" eb="299">
      <t>ヒヨウ</t>
    </rPh>
    <rPh sb="300" eb="302">
      <t>サクゲン</t>
    </rPh>
    <rPh sb="303" eb="304">
      <t>ツト</t>
    </rPh>
    <rPh sb="311" eb="313">
      <t>キュウスイ</t>
    </rPh>
    <rPh sb="313" eb="315">
      <t>ゲンカ</t>
    </rPh>
    <rPh sb="317" eb="319">
      <t>ルイジ</t>
    </rPh>
    <rPh sb="319" eb="321">
      <t>ダンタイ</t>
    </rPh>
    <rPh sb="322" eb="323">
      <t>クラ</t>
    </rPh>
    <rPh sb="327" eb="328">
      <t>バイ</t>
    </rPh>
    <rPh sb="328" eb="329">
      <t>タカ</t>
    </rPh>
    <rPh sb="336" eb="338">
      <t>コンゴ</t>
    </rPh>
    <rPh sb="338" eb="341">
      <t>キギョウサイ</t>
    </rPh>
    <rPh sb="341" eb="343">
      <t>リソク</t>
    </rPh>
    <rPh sb="344" eb="347">
      <t>ショウカンガク</t>
    </rPh>
    <rPh sb="348" eb="350">
      <t>ゾウガク</t>
    </rPh>
    <rPh sb="356" eb="359">
      <t>ソウヒヨウ</t>
    </rPh>
    <rPh sb="361" eb="362">
      <t>ワリ</t>
    </rPh>
    <rPh sb="363" eb="364">
      <t>シ</t>
    </rPh>
    <rPh sb="366" eb="368">
      <t>ジュスイ</t>
    </rPh>
    <rPh sb="368" eb="369">
      <t>ヒ</t>
    </rPh>
    <rPh sb="370" eb="372">
      <t>ヘンドウ</t>
    </rPh>
    <rPh sb="381" eb="383">
      <t>ジョウショウ</t>
    </rPh>
    <rPh sb="386" eb="387">
      <t>カンガ</t>
    </rPh>
    <rPh sb="394" eb="396">
      <t>シセツ</t>
    </rPh>
    <rPh sb="396" eb="399">
      <t>リヨウリツ</t>
    </rPh>
    <rPh sb="400" eb="402">
      <t>ルイジ</t>
    </rPh>
    <rPh sb="402" eb="404">
      <t>ダンタイ</t>
    </rPh>
    <rPh sb="405" eb="406">
      <t>クラ</t>
    </rPh>
    <rPh sb="407" eb="410">
      <t>テイスイジュン</t>
    </rPh>
    <rPh sb="417" eb="419">
      <t>サイダイ</t>
    </rPh>
    <rPh sb="419" eb="422">
      <t>カドウリツ</t>
    </rPh>
    <rPh sb="423" eb="425">
      <t>カンアン</t>
    </rPh>
    <rPh sb="428" eb="430">
      <t>ノウリョク</t>
    </rPh>
    <rPh sb="431" eb="433">
      <t>カダイ</t>
    </rPh>
    <rPh sb="439" eb="441">
      <t>シンセツ</t>
    </rPh>
    <rPh sb="443" eb="446">
      <t>ジョウスイジョウ</t>
    </rPh>
    <rPh sb="456" eb="457">
      <t>アワ</t>
    </rPh>
    <rPh sb="460" eb="462">
      <t>ユウキュウ</t>
    </rPh>
    <rPh sb="462" eb="464">
      <t>シセツ</t>
    </rPh>
    <rPh sb="466" eb="468">
      <t>タイオウ</t>
    </rPh>
    <rPh sb="469" eb="471">
      <t>ケントウ</t>
    </rPh>
    <rPh sb="473" eb="475">
      <t>ヒツヨウ</t>
    </rPh>
    <rPh sb="479" eb="481">
      <t>ジギョウ</t>
    </rPh>
    <rPh sb="481" eb="483">
      <t>キボ</t>
    </rPh>
    <rPh sb="484" eb="485">
      <t>クラ</t>
    </rPh>
    <rPh sb="487" eb="489">
      <t>トウシ</t>
    </rPh>
    <rPh sb="490" eb="491">
      <t>オオ</t>
    </rPh>
    <rPh sb="497" eb="499">
      <t>ゲンカ</t>
    </rPh>
    <rPh sb="499" eb="502">
      <t>ショウキャクヒ</t>
    </rPh>
    <rPh sb="503" eb="506">
      <t>タダンタイ</t>
    </rPh>
    <rPh sb="508" eb="509">
      <t>オオ</t>
    </rPh>
    <rPh sb="512" eb="514">
      <t>キュウスイ</t>
    </rPh>
    <rPh sb="514" eb="516">
      <t>ゲンカ</t>
    </rPh>
    <rPh sb="517" eb="518">
      <t>ヒ</t>
    </rPh>
    <rPh sb="519" eb="520">
      <t>ア</t>
    </rPh>
    <rPh sb="532" eb="534">
      <t>シセツ</t>
    </rPh>
    <rPh sb="534" eb="537">
      <t>リヨウリツ</t>
    </rPh>
    <rPh sb="538" eb="540">
      <t>カイゼン</t>
    </rPh>
    <rPh sb="541" eb="543">
      <t>キュウスイ</t>
    </rPh>
    <rPh sb="543" eb="545">
      <t>ゲンカ</t>
    </rPh>
    <rPh sb="546" eb="548">
      <t>カイゼン</t>
    </rPh>
    <rPh sb="557" eb="559">
      <t>ユウシュウ</t>
    </rPh>
    <rPh sb="559" eb="560">
      <t>リツ</t>
    </rPh>
    <rPh sb="561" eb="563">
      <t>ルイジ</t>
    </rPh>
    <rPh sb="563" eb="565">
      <t>ダンタイ</t>
    </rPh>
    <rPh sb="567" eb="570">
      <t>コウスイジュン</t>
    </rPh>
    <rPh sb="574" eb="577">
      <t>ゼンネンド</t>
    </rPh>
    <rPh sb="580" eb="582">
      <t>ジョウショウ</t>
    </rPh>
    <rPh sb="585" eb="587">
      <t>コンゴ</t>
    </rPh>
    <rPh sb="588" eb="590">
      <t>ロウスイ</t>
    </rPh>
    <rPh sb="591" eb="593">
      <t>ソウキ</t>
    </rPh>
    <rPh sb="593" eb="595">
      <t>ハッケン</t>
    </rPh>
    <rPh sb="596" eb="598">
      <t>カンロ</t>
    </rPh>
    <rPh sb="599" eb="601">
      <t>コウシン</t>
    </rPh>
    <rPh sb="609" eb="611">
      <t>ユウシュウ</t>
    </rPh>
    <rPh sb="611" eb="612">
      <t>リツ</t>
    </rPh>
    <rPh sb="613" eb="615">
      <t>コウジョウ</t>
    </rPh>
    <rPh sb="616" eb="617">
      <t>ツト</t>
    </rPh>
    <phoneticPr fontId="4"/>
  </si>
  <si>
    <t>①有形固定資産減価償却率は年々上昇しており、類似団体よりも高水準であること、管路経年化率が低水準であることから、浄水場や配水池の老朽化が進んでいることを示している。
②管路経年化率は類似団体に比べ低く、法定耐用年数を超える管の割合は低いことを示している。
③管路更新率は前年度と同様に、平均より高い数値ではあるが、低水準となった。昭和50年代に布設した配水管から優先的に更新工事を行い、改善に努めていく。</t>
    <rPh sb="1" eb="2">
      <t>ユウ</t>
    </rPh>
    <rPh sb="2" eb="3">
      <t>ケイ</t>
    </rPh>
    <rPh sb="3" eb="7">
      <t>コテイシサン</t>
    </rPh>
    <rPh sb="7" eb="9">
      <t>ゲンカ</t>
    </rPh>
    <rPh sb="9" eb="12">
      <t>ショウキャクリツ</t>
    </rPh>
    <rPh sb="13" eb="15">
      <t>ネンネン</t>
    </rPh>
    <rPh sb="15" eb="17">
      <t>ジョウショウ</t>
    </rPh>
    <rPh sb="22" eb="24">
      <t>ルイジ</t>
    </rPh>
    <rPh sb="24" eb="26">
      <t>ダンタイ</t>
    </rPh>
    <rPh sb="29" eb="32">
      <t>コウスイジュン</t>
    </rPh>
    <rPh sb="38" eb="40">
      <t>カンロ</t>
    </rPh>
    <rPh sb="40" eb="43">
      <t>ケイネンカ</t>
    </rPh>
    <rPh sb="43" eb="44">
      <t>リツ</t>
    </rPh>
    <rPh sb="45" eb="46">
      <t>ヒク</t>
    </rPh>
    <rPh sb="46" eb="48">
      <t>スイジュン</t>
    </rPh>
    <rPh sb="56" eb="59">
      <t>ジョウスイジョウ</t>
    </rPh>
    <rPh sb="60" eb="63">
      <t>ハイスイチ</t>
    </rPh>
    <rPh sb="64" eb="67">
      <t>ロウキュウカ</t>
    </rPh>
    <rPh sb="68" eb="69">
      <t>スス</t>
    </rPh>
    <rPh sb="76" eb="77">
      <t>シメ</t>
    </rPh>
    <rPh sb="84" eb="86">
      <t>カンロ</t>
    </rPh>
    <rPh sb="86" eb="88">
      <t>ケイネン</t>
    </rPh>
    <rPh sb="88" eb="89">
      <t>カ</t>
    </rPh>
    <rPh sb="89" eb="90">
      <t>リツ</t>
    </rPh>
    <rPh sb="91" eb="93">
      <t>ルイジ</t>
    </rPh>
    <rPh sb="93" eb="95">
      <t>ダンタイ</t>
    </rPh>
    <rPh sb="96" eb="97">
      <t>クラ</t>
    </rPh>
    <rPh sb="98" eb="99">
      <t>ヒク</t>
    </rPh>
    <rPh sb="101" eb="103">
      <t>ホウテイ</t>
    </rPh>
    <rPh sb="103" eb="105">
      <t>タイヨウ</t>
    </rPh>
    <rPh sb="105" eb="107">
      <t>ネンスウ</t>
    </rPh>
    <rPh sb="108" eb="109">
      <t>コ</t>
    </rPh>
    <rPh sb="111" eb="112">
      <t>カン</t>
    </rPh>
    <rPh sb="113" eb="115">
      <t>ワリアイ</t>
    </rPh>
    <rPh sb="116" eb="117">
      <t>ヒク</t>
    </rPh>
    <rPh sb="121" eb="122">
      <t>シメ</t>
    </rPh>
    <rPh sb="129" eb="131">
      <t>カンロ</t>
    </rPh>
    <rPh sb="131" eb="133">
      <t>コウシン</t>
    </rPh>
    <rPh sb="133" eb="134">
      <t>リツ</t>
    </rPh>
    <rPh sb="135" eb="138">
      <t>ゼンネンド</t>
    </rPh>
    <rPh sb="139" eb="141">
      <t>ドウヨウ</t>
    </rPh>
    <rPh sb="143" eb="145">
      <t>ヘイキン</t>
    </rPh>
    <rPh sb="147" eb="148">
      <t>タカ</t>
    </rPh>
    <rPh sb="149" eb="151">
      <t>スウチ</t>
    </rPh>
    <rPh sb="157" eb="160">
      <t>テイスイジュン</t>
    </rPh>
    <rPh sb="165" eb="167">
      <t>ショウワ</t>
    </rPh>
    <rPh sb="169" eb="171">
      <t>ネンダイ</t>
    </rPh>
    <rPh sb="172" eb="174">
      <t>フセツ</t>
    </rPh>
    <rPh sb="176" eb="179">
      <t>ハイスイカン</t>
    </rPh>
    <rPh sb="181" eb="183">
      <t>ユウセン</t>
    </rPh>
    <rPh sb="183" eb="184">
      <t>テキ</t>
    </rPh>
    <rPh sb="185" eb="187">
      <t>コウシン</t>
    </rPh>
    <rPh sb="187" eb="189">
      <t>コウジ</t>
    </rPh>
    <rPh sb="190" eb="191">
      <t>オコナ</t>
    </rPh>
    <rPh sb="193" eb="195">
      <t>カイゼン</t>
    </rPh>
    <rPh sb="196" eb="197">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</si>
</sst>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formatCode="#,##0.00;&quot;△&quot;#,##0.00;&quot;-&quot;">
                  <c:v>0.03</c:v>
                </c:pt>
                <c:pt idx="3" formatCode="#,##0.00;&quot;△&quot;#,##0.00;&quot;-&quot;">
                  <c:v>0.74</c:v>
                </c:pt>
                <c:pt idx="4" formatCode="#,##0.00;&quot;△&quot;#,##0.00;&quot;-&quot;">
                  <c:v>0.62</c:v>
                </c:pt>
              </c:numCache>
            </c:numRef>
          </c:val>
          <c:extLst>
            <c:ext xmlns:c16="http://schemas.microsoft.com/office/drawing/2014/chart" uri="{C3380CC4-5D6E-409C-BE32-E72D297353CC}">
              <c16:uniqueId val="{00000000-BB77-465F-AC2E-7CA0A129689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0.68</c:v>
                </c:pt>
                <c:pt idx="1">
                  <c:v>1.65</c:v>
                </c:pt>
                <c:pt idx="2">
                  <c:v>0.47</c:v>
                </c:pt>
                <c:pt idx="3">
                  <c:v>0.39</c:v>
                </c:pt>
                <c:pt idx="4">
                  <c:v>0.43</c:v>
                </c:pt>
              </c:numCache>
            </c:numRef>
          </c:val>
          <c:smooth val="0"/>
          <c:extLst>
            <c:ext xmlns:c16="http://schemas.microsoft.com/office/drawing/2014/chart" uri="{C3380CC4-5D6E-409C-BE32-E72D297353CC}">
              <c16:uniqueId val="{00000001-BB77-465F-AC2E-7CA0A129689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33.94</c:v>
                </c:pt>
                <c:pt idx="1">
                  <c:v>33.67</c:v>
                </c:pt>
                <c:pt idx="2">
                  <c:v>34.14</c:v>
                </c:pt>
                <c:pt idx="3">
                  <c:v>34.17</c:v>
                </c:pt>
                <c:pt idx="4">
                  <c:v>33.130000000000003</c:v>
                </c:pt>
              </c:numCache>
            </c:numRef>
          </c:val>
          <c:extLst>
            <c:ext xmlns:c16="http://schemas.microsoft.com/office/drawing/2014/chart" uri="{C3380CC4-5D6E-409C-BE32-E72D297353CC}">
              <c16:uniqueId val="{00000000-2230-447E-BE57-330A8C72704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53.61</c:v>
                </c:pt>
                <c:pt idx="1">
                  <c:v>53.52</c:v>
                </c:pt>
                <c:pt idx="2">
                  <c:v>54.24</c:v>
                </c:pt>
                <c:pt idx="3">
                  <c:v>55.88</c:v>
                </c:pt>
                <c:pt idx="4">
                  <c:v>55.22</c:v>
                </c:pt>
              </c:numCache>
            </c:numRef>
          </c:val>
          <c:smooth val="0"/>
          <c:extLst>
            <c:ext xmlns:c16="http://schemas.microsoft.com/office/drawing/2014/chart" uri="{C3380CC4-5D6E-409C-BE32-E72D297353CC}">
              <c16:uniqueId val="{00000001-2230-447E-BE57-330A8C72704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88.64</c:v>
                </c:pt>
                <c:pt idx="1">
                  <c:v>87.42</c:v>
                </c:pt>
                <c:pt idx="2">
                  <c:v>86.06</c:v>
                </c:pt>
                <c:pt idx="3">
                  <c:v>85.54</c:v>
                </c:pt>
                <c:pt idx="4">
                  <c:v>86.95</c:v>
                </c:pt>
              </c:numCache>
            </c:numRef>
          </c:val>
          <c:extLst>
            <c:ext xmlns:c16="http://schemas.microsoft.com/office/drawing/2014/chart" uri="{C3380CC4-5D6E-409C-BE32-E72D297353CC}">
              <c16:uniqueId val="{00000000-478D-4963-B6B2-699758EDE5E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81.31</c:v>
                </c:pt>
                <c:pt idx="1">
                  <c:v>81.459999999999994</c:v>
                </c:pt>
                <c:pt idx="2">
                  <c:v>81.680000000000007</c:v>
                </c:pt>
                <c:pt idx="3">
                  <c:v>80.989999999999995</c:v>
                </c:pt>
                <c:pt idx="4">
                  <c:v>80.930000000000007</c:v>
                </c:pt>
              </c:numCache>
            </c:numRef>
          </c:val>
          <c:smooth val="0"/>
          <c:extLst>
            <c:ext xmlns:c16="http://schemas.microsoft.com/office/drawing/2014/chart" uri="{C3380CC4-5D6E-409C-BE32-E72D297353CC}">
              <c16:uniqueId val="{00000001-478D-4963-B6B2-699758EDE5E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98.64</c:v>
                </c:pt>
                <c:pt idx="1">
                  <c:v>103.28</c:v>
                </c:pt>
                <c:pt idx="2">
                  <c:v>105.23</c:v>
                </c:pt>
                <c:pt idx="3">
                  <c:v>105.3</c:v>
                </c:pt>
                <c:pt idx="4">
                  <c:v>102.99</c:v>
                </c:pt>
              </c:numCache>
            </c:numRef>
          </c:val>
          <c:extLst>
            <c:ext xmlns:c16="http://schemas.microsoft.com/office/drawing/2014/chart" uri="{C3380CC4-5D6E-409C-BE32-E72D297353CC}">
              <c16:uniqueId val="{00000000-A447-4372-A83C-0D328738BF5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109.49</c:v>
                </c:pt>
                <c:pt idx="1">
                  <c:v>111.06</c:v>
                </c:pt>
                <c:pt idx="2">
                  <c:v>111.34</c:v>
                </c:pt>
                <c:pt idx="3">
                  <c:v>110.02</c:v>
                </c:pt>
                <c:pt idx="4">
                  <c:v>108.76</c:v>
                </c:pt>
              </c:numCache>
            </c:numRef>
          </c:val>
          <c:smooth val="0"/>
          <c:extLst>
            <c:ext xmlns:c16="http://schemas.microsoft.com/office/drawing/2014/chart" uri="{C3380CC4-5D6E-409C-BE32-E72D297353CC}">
              <c16:uniqueId val="{00000001-A447-4372-A83C-0D328738BF5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55.38</c:v>
                </c:pt>
                <c:pt idx="1">
                  <c:v>56.96</c:v>
                </c:pt>
                <c:pt idx="2">
                  <c:v>58.39</c:v>
                </c:pt>
                <c:pt idx="3">
                  <c:v>59.76</c:v>
                </c:pt>
                <c:pt idx="4">
                  <c:v>61.33</c:v>
                </c:pt>
              </c:numCache>
            </c:numRef>
          </c:val>
          <c:extLst>
            <c:ext xmlns:c16="http://schemas.microsoft.com/office/drawing/2014/chart" uri="{C3380CC4-5D6E-409C-BE32-E72D297353CC}">
              <c16:uniqueId val="{00000000-A695-4E14-A5FD-404A21CE9FF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46.67</c:v>
                </c:pt>
                <c:pt idx="1">
                  <c:v>47.7</c:v>
                </c:pt>
                <c:pt idx="2">
                  <c:v>48.14</c:v>
                </c:pt>
                <c:pt idx="3">
                  <c:v>46.61</c:v>
                </c:pt>
                <c:pt idx="4">
                  <c:v>47.97</c:v>
                </c:pt>
              </c:numCache>
            </c:numRef>
          </c:val>
          <c:smooth val="0"/>
          <c:extLst>
            <c:ext xmlns:c16="http://schemas.microsoft.com/office/drawing/2014/chart" uri="{C3380CC4-5D6E-409C-BE32-E72D297353CC}">
              <c16:uniqueId val="{00000001-A695-4E14-A5FD-404A21CE9FF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0.92</c:v>
                </c:pt>
                <c:pt idx="1">
                  <c:v>0.15</c:v>
                </c:pt>
                <c:pt idx="2">
                  <c:v>2.54</c:v>
                </c:pt>
                <c:pt idx="3">
                  <c:v>4.32</c:v>
                </c:pt>
                <c:pt idx="4">
                  <c:v>4.32</c:v>
                </c:pt>
              </c:numCache>
            </c:numRef>
          </c:val>
          <c:extLst>
            <c:ext xmlns:c16="http://schemas.microsoft.com/office/drawing/2014/chart" uri="{C3380CC4-5D6E-409C-BE32-E72D297353CC}">
              <c16:uniqueId val="{00000000-809E-476A-8C60-8367B1D055A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10.029999999999999</c:v>
                </c:pt>
                <c:pt idx="1">
                  <c:v>7.26</c:v>
                </c:pt>
                <c:pt idx="2">
                  <c:v>11.13</c:v>
                </c:pt>
                <c:pt idx="3">
                  <c:v>10.84</c:v>
                </c:pt>
                <c:pt idx="4">
                  <c:v>15.33</c:v>
                </c:pt>
              </c:numCache>
            </c:numRef>
          </c:val>
          <c:smooth val="0"/>
          <c:extLst>
            <c:ext xmlns:c16="http://schemas.microsoft.com/office/drawing/2014/chart" uri="{C3380CC4-5D6E-409C-BE32-E72D297353CC}">
              <c16:uniqueId val="{00000001-809E-476A-8C60-8367B1D055A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2F9-4D88-A24B-4B9CF23A66B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9.49</c:v>
                </c:pt>
                <c:pt idx="1">
                  <c:v>9.35</c:v>
                </c:pt>
                <c:pt idx="2">
                  <c:v>10.130000000000001</c:v>
                </c:pt>
                <c:pt idx="3">
                  <c:v>7.31</c:v>
                </c:pt>
                <c:pt idx="4">
                  <c:v>7.48</c:v>
                </c:pt>
              </c:numCache>
            </c:numRef>
          </c:val>
          <c:smooth val="0"/>
          <c:extLst>
            <c:ext xmlns:c16="http://schemas.microsoft.com/office/drawing/2014/chart" uri="{C3380CC4-5D6E-409C-BE32-E72D297353CC}">
              <c16:uniqueId val="{00000001-82F9-4D88-A24B-4B9CF23A66B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1224.4000000000001</c:v>
                </c:pt>
                <c:pt idx="1">
                  <c:v>1538.3</c:v>
                </c:pt>
                <c:pt idx="2">
                  <c:v>1464.62</c:v>
                </c:pt>
                <c:pt idx="3">
                  <c:v>1694.05</c:v>
                </c:pt>
                <c:pt idx="4">
                  <c:v>2056.73</c:v>
                </c:pt>
              </c:numCache>
            </c:numRef>
          </c:val>
          <c:extLst>
            <c:ext xmlns:c16="http://schemas.microsoft.com/office/drawing/2014/chart" uri="{C3380CC4-5D6E-409C-BE32-E72D297353CC}">
              <c16:uniqueId val="{00000000-523A-47BA-A3FE-D5078D5FFB5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406.37</c:v>
                </c:pt>
                <c:pt idx="1">
                  <c:v>398.29</c:v>
                </c:pt>
                <c:pt idx="2">
                  <c:v>388.67</c:v>
                </c:pt>
                <c:pt idx="3">
                  <c:v>355.27</c:v>
                </c:pt>
                <c:pt idx="4">
                  <c:v>359.7</c:v>
                </c:pt>
              </c:numCache>
            </c:numRef>
          </c:val>
          <c:smooth val="0"/>
          <c:extLst>
            <c:ext xmlns:c16="http://schemas.microsoft.com/office/drawing/2014/chart" uri="{C3380CC4-5D6E-409C-BE32-E72D297353CC}">
              <c16:uniqueId val="{00000001-523A-47BA-A3FE-D5078D5FFB5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28.66</c:v>
                </c:pt>
                <c:pt idx="1">
                  <c:v>34.65</c:v>
                </c:pt>
                <c:pt idx="2">
                  <c:v>35.68</c:v>
                </c:pt>
                <c:pt idx="3">
                  <c:v>83.17</c:v>
                </c:pt>
                <c:pt idx="4">
                  <c:v>155.16</c:v>
                </c:pt>
              </c:numCache>
            </c:numRef>
          </c:val>
          <c:extLst>
            <c:ext xmlns:c16="http://schemas.microsoft.com/office/drawing/2014/chart" uri="{C3380CC4-5D6E-409C-BE32-E72D297353CC}">
              <c16:uniqueId val="{00000000-EB01-4C2D-B78F-ED7731C0EA7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442.54</c:v>
                </c:pt>
                <c:pt idx="1">
                  <c:v>431</c:v>
                </c:pt>
                <c:pt idx="2">
                  <c:v>422.5</c:v>
                </c:pt>
                <c:pt idx="3">
                  <c:v>458.27</c:v>
                </c:pt>
                <c:pt idx="4">
                  <c:v>447.01</c:v>
                </c:pt>
              </c:numCache>
            </c:numRef>
          </c:val>
          <c:smooth val="0"/>
          <c:extLst>
            <c:ext xmlns:c16="http://schemas.microsoft.com/office/drawing/2014/chart" uri="{C3380CC4-5D6E-409C-BE32-E72D297353CC}">
              <c16:uniqueId val="{00000001-EB01-4C2D-B78F-ED7731C0EA7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95.13</c:v>
                </c:pt>
                <c:pt idx="1">
                  <c:v>99.33</c:v>
                </c:pt>
                <c:pt idx="2">
                  <c:v>102.52</c:v>
                </c:pt>
                <c:pt idx="3">
                  <c:v>103.03</c:v>
                </c:pt>
                <c:pt idx="4">
                  <c:v>100.92</c:v>
                </c:pt>
              </c:numCache>
            </c:numRef>
          </c:val>
          <c:extLst>
            <c:ext xmlns:c16="http://schemas.microsoft.com/office/drawing/2014/chart" uri="{C3380CC4-5D6E-409C-BE32-E72D297353CC}">
              <c16:uniqueId val="{00000000-66B8-43AD-B767-C3C465B934C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c:v>
                </c:pt>
                <c:pt idx="1">
                  <c:v>100.82</c:v>
                </c:pt>
                <c:pt idx="2">
                  <c:v>101.64</c:v>
                </c:pt>
                <c:pt idx="3">
                  <c:v>96.77</c:v>
                </c:pt>
                <c:pt idx="4">
                  <c:v>95.81</c:v>
                </c:pt>
              </c:numCache>
            </c:numRef>
          </c:val>
          <c:smooth val="0"/>
          <c:extLst>
            <c:ext xmlns:c16="http://schemas.microsoft.com/office/drawing/2014/chart" uri="{C3380CC4-5D6E-409C-BE32-E72D297353CC}">
              <c16:uniqueId val="{00000001-66B8-43AD-B767-C3C465B934C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318.10000000000002</c:v>
                </c:pt>
                <c:pt idx="1">
                  <c:v>304.26</c:v>
                </c:pt>
                <c:pt idx="2">
                  <c:v>296.62</c:v>
                </c:pt>
                <c:pt idx="3">
                  <c:v>294.68</c:v>
                </c:pt>
                <c:pt idx="4">
                  <c:v>301.55</c:v>
                </c:pt>
              </c:numCache>
            </c:numRef>
          </c:val>
          <c:extLst>
            <c:ext xmlns:c16="http://schemas.microsoft.com/office/drawing/2014/chart" uri="{C3380CC4-5D6E-409C-BE32-E72D297353CC}">
              <c16:uniqueId val="{00000000-BF15-4BAA-A299-0E963C4420E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181.67</c:v>
                </c:pt>
                <c:pt idx="1">
                  <c:v>179.55</c:v>
                </c:pt>
                <c:pt idx="2">
                  <c:v>179.16</c:v>
                </c:pt>
                <c:pt idx="3">
                  <c:v>187.18</c:v>
                </c:pt>
                <c:pt idx="4">
                  <c:v>189.58</c:v>
                </c:pt>
              </c:numCache>
            </c:numRef>
          </c:val>
          <c:smooth val="0"/>
          <c:extLst>
            <c:ext xmlns:c16="http://schemas.microsoft.com/office/drawing/2014/chart" uri="{C3380CC4-5D6E-409C-BE32-E72D297353CC}">
              <c16:uniqueId val="{00000001-BF15-4BAA-A299-0E963C4420E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Z13" zoomScale="86" zoomScaleNormal="86"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宮城県　松島町</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8"/>
      <c r="AE6" s="88"/>
      <c r="AF6" s="88"/>
      <c r="AG6" s="88"/>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8" t="s">
        <v>1</v>
      </c>
      <c r="C7" s="79"/>
      <c r="D7" s="79"/>
      <c r="E7" s="79"/>
      <c r="F7" s="79"/>
      <c r="G7" s="79"/>
      <c r="H7" s="79"/>
      <c r="I7" s="78" t="s">
        <v>2</v>
      </c>
      <c r="J7" s="79"/>
      <c r="K7" s="79"/>
      <c r="L7" s="79"/>
      <c r="M7" s="79"/>
      <c r="N7" s="79"/>
      <c r="O7" s="80"/>
      <c r="P7" s="81" t="s">
        <v>3</v>
      </c>
      <c r="Q7" s="81"/>
      <c r="R7" s="81"/>
      <c r="S7" s="81"/>
      <c r="T7" s="81"/>
      <c r="U7" s="81"/>
      <c r="V7" s="81"/>
      <c r="W7" s="81" t="s">
        <v>4</v>
      </c>
      <c r="X7" s="81"/>
      <c r="Y7" s="81"/>
      <c r="Z7" s="81"/>
      <c r="AA7" s="81"/>
      <c r="AB7" s="81"/>
      <c r="AC7" s="81"/>
      <c r="AD7" s="81" t="s">
        <v>5</v>
      </c>
      <c r="AE7" s="81"/>
      <c r="AF7" s="81"/>
      <c r="AG7" s="81"/>
      <c r="AH7" s="81"/>
      <c r="AI7" s="81"/>
      <c r="AJ7" s="81"/>
      <c r="AK7" s="4"/>
      <c r="AL7" s="81" t="s">
        <v>6</v>
      </c>
      <c r="AM7" s="81"/>
      <c r="AN7" s="81"/>
      <c r="AO7" s="81"/>
      <c r="AP7" s="81"/>
      <c r="AQ7" s="81"/>
      <c r="AR7" s="81"/>
      <c r="AS7" s="81"/>
      <c r="AT7" s="78" t="s">
        <v>7</v>
      </c>
      <c r="AU7" s="79"/>
      <c r="AV7" s="79"/>
      <c r="AW7" s="79"/>
      <c r="AX7" s="79"/>
      <c r="AY7" s="79"/>
      <c r="AZ7" s="79"/>
      <c r="BA7" s="79"/>
      <c r="BB7" s="81" t="s">
        <v>8</v>
      </c>
      <c r="BC7" s="81"/>
      <c r="BD7" s="81"/>
      <c r="BE7" s="81"/>
      <c r="BF7" s="81"/>
      <c r="BG7" s="81"/>
      <c r="BH7" s="81"/>
      <c r="BI7" s="81"/>
      <c r="BJ7" s="3"/>
      <c r="BK7" s="3"/>
      <c r="BL7" s="5" t="s">
        <v>9</v>
      </c>
      <c r="BM7" s="6"/>
      <c r="BN7" s="6"/>
      <c r="BO7" s="6"/>
      <c r="BP7" s="6"/>
      <c r="BQ7" s="6"/>
      <c r="BR7" s="6"/>
      <c r="BS7" s="6"/>
      <c r="BT7" s="6"/>
      <c r="BU7" s="6"/>
      <c r="BV7" s="6"/>
      <c r="BW7" s="6"/>
      <c r="BX7" s="6"/>
      <c r="BY7" s="7"/>
    </row>
    <row r="8" spans="1:78" ht="18.75" customHeight="1" x14ac:dyDescent="0.15">
      <c r="A8" s="2"/>
      <c r="B8" s="82" t="str">
        <f>データ!$I$6</f>
        <v>法適用</v>
      </c>
      <c r="C8" s="83"/>
      <c r="D8" s="83"/>
      <c r="E8" s="83"/>
      <c r="F8" s="83"/>
      <c r="G8" s="83"/>
      <c r="H8" s="83"/>
      <c r="I8" s="82" t="str">
        <f>データ!$J$6</f>
        <v>水道事業</v>
      </c>
      <c r="J8" s="83"/>
      <c r="K8" s="83"/>
      <c r="L8" s="83"/>
      <c r="M8" s="83"/>
      <c r="N8" s="83"/>
      <c r="O8" s="84"/>
      <c r="P8" s="85" t="str">
        <f>データ!$K$6</f>
        <v>末端給水事業</v>
      </c>
      <c r="Q8" s="85"/>
      <c r="R8" s="85"/>
      <c r="S8" s="85"/>
      <c r="T8" s="85"/>
      <c r="U8" s="85"/>
      <c r="V8" s="85"/>
      <c r="W8" s="85" t="str">
        <f>データ!$L$6</f>
        <v>A7</v>
      </c>
      <c r="X8" s="85"/>
      <c r="Y8" s="85"/>
      <c r="Z8" s="85"/>
      <c r="AA8" s="85"/>
      <c r="AB8" s="85"/>
      <c r="AC8" s="85"/>
      <c r="AD8" s="85" t="str">
        <f>データ!$M$6</f>
        <v>非設置</v>
      </c>
      <c r="AE8" s="85"/>
      <c r="AF8" s="85"/>
      <c r="AG8" s="85"/>
      <c r="AH8" s="85"/>
      <c r="AI8" s="85"/>
      <c r="AJ8" s="85"/>
      <c r="AK8" s="4"/>
      <c r="AL8" s="73">
        <f>データ!$R$6</f>
        <v>14172</v>
      </c>
      <c r="AM8" s="73"/>
      <c r="AN8" s="73"/>
      <c r="AO8" s="73"/>
      <c r="AP8" s="73"/>
      <c r="AQ8" s="73"/>
      <c r="AR8" s="73"/>
      <c r="AS8" s="73"/>
      <c r="AT8" s="69">
        <f>データ!$S$6</f>
        <v>53.56</v>
      </c>
      <c r="AU8" s="70"/>
      <c r="AV8" s="70"/>
      <c r="AW8" s="70"/>
      <c r="AX8" s="70"/>
      <c r="AY8" s="70"/>
      <c r="AZ8" s="70"/>
      <c r="BA8" s="70"/>
      <c r="BB8" s="72">
        <f>データ!$T$6</f>
        <v>264.60000000000002</v>
      </c>
      <c r="BC8" s="72"/>
      <c r="BD8" s="72"/>
      <c r="BE8" s="72"/>
      <c r="BF8" s="72"/>
      <c r="BG8" s="72"/>
      <c r="BH8" s="72"/>
      <c r="BI8" s="72"/>
      <c r="BJ8" s="3"/>
      <c r="BK8" s="3"/>
      <c r="BL8" s="76" t="s">
        <v>10</v>
      </c>
      <c r="BM8" s="77"/>
      <c r="BN8" s="8" t="s">
        <v>11</v>
      </c>
      <c r="BO8" s="9"/>
      <c r="BP8" s="9"/>
      <c r="BQ8" s="9"/>
      <c r="BR8" s="9"/>
      <c r="BS8" s="9"/>
      <c r="BT8" s="9"/>
      <c r="BU8" s="9"/>
      <c r="BV8" s="9"/>
      <c r="BW8" s="9"/>
      <c r="BX8" s="9"/>
      <c r="BY8" s="10"/>
    </row>
    <row r="9" spans="1:78" ht="18.75" customHeight="1" x14ac:dyDescent="0.15">
      <c r="A9" s="2"/>
      <c r="B9" s="78" t="s">
        <v>12</v>
      </c>
      <c r="C9" s="79"/>
      <c r="D9" s="79"/>
      <c r="E9" s="79"/>
      <c r="F9" s="79"/>
      <c r="G9" s="79"/>
      <c r="H9" s="79"/>
      <c r="I9" s="78" t="s">
        <v>13</v>
      </c>
      <c r="J9" s="79"/>
      <c r="K9" s="79"/>
      <c r="L9" s="79"/>
      <c r="M9" s="79"/>
      <c r="N9" s="79"/>
      <c r="O9" s="80"/>
      <c r="P9" s="81" t="s">
        <v>14</v>
      </c>
      <c r="Q9" s="81"/>
      <c r="R9" s="81"/>
      <c r="S9" s="81"/>
      <c r="T9" s="81"/>
      <c r="U9" s="81"/>
      <c r="V9" s="81"/>
      <c r="W9" s="81" t="s">
        <v>15</v>
      </c>
      <c r="X9" s="81"/>
      <c r="Y9" s="81"/>
      <c r="Z9" s="81"/>
      <c r="AA9" s="81"/>
      <c r="AB9" s="81"/>
      <c r="AC9" s="81"/>
      <c r="AD9" s="2"/>
      <c r="AE9" s="2"/>
      <c r="AF9" s="2"/>
      <c r="AG9" s="2"/>
      <c r="AH9" s="4"/>
      <c r="AI9" s="4"/>
      <c r="AJ9" s="4"/>
      <c r="AK9" s="4"/>
      <c r="AL9" s="81" t="s">
        <v>16</v>
      </c>
      <c r="AM9" s="81"/>
      <c r="AN9" s="81"/>
      <c r="AO9" s="81"/>
      <c r="AP9" s="81"/>
      <c r="AQ9" s="81"/>
      <c r="AR9" s="81"/>
      <c r="AS9" s="81"/>
      <c r="AT9" s="78" t="s">
        <v>17</v>
      </c>
      <c r="AU9" s="79"/>
      <c r="AV9" s="79"/>
      <c r="AW9" s="79"/>
      <c r="AX9" s="79"/>
      <c r="AY9" s="79"/>
      <c r="AZ9" s="79"/>
      <c r="BA9" s="79"/>
      <c r="BB9" s="81" t="s">
        <v>18</v>
      </c>
      <c r="BC9" s="81"/>
      <c r="BD9" s="81"/>
      <c r="BE9" s="81"/>
      <c r="BF9" s="81"/>
      <c r="BG9" s="81"/>
      <c r="BH9" s="81"/>
      <c r="BI9" s="81"/>
      <c r="BJ9" s="3"/>
      <c r="BK9" s="3"/>
      <c r="BL9" s="67" t="s">
        <v>19</v>
      </c>
      <c r="BM9" s="68"/>
      <c r="BN9" s="11" t="s">
        <v>20</v>
      </c>
      <c r="BO9" s="12"/>
      <c r="BP9" s="12"/>
      <c r="BQ9" s="12"/>
      <c r="BR9" s="12"/>
      <c r="BS9" s="12"/>
      <c r="BT9" s="12"/>
      <c r="BU9" s="12"/>
      <c r="BV9" s="12"/>
      <c r="BW9" s="12"/>
      <c r="BX9" s="12"/>
      <c r="BY9" s="13"/>
    </row>
    <row r="10" spans="1:78" ht="18.75" customHeight="1" x14ac:dyDescent="0.15">
      <c r="A10" s="2"/>
      <c r="B10" s="69" t="str">
        <f>データ!$N$6</f>
        <v>-</v>
      </c>
      <c r="C10" s="70"/>
      <c r="D10" s="70"/>
      <c r="E10" s="70"/>
      <c r="F10" s="70"/>
      <c r="G10" s="70"/>
      <c r="H10" s="70"/>
      <c r="I10" s="69">
        <f>データ!$O$6</f>
        <v>81.25</v>
      </c>
      <c r="J10" s="70"/>
      <c r="K10" s="70"/>
      <c r="L10" s="70"/>
      <c r="M10" s="70"/>
      <c r="N10" s="70"/>
      <c r="O10" s="71"/>
      <c r="P10" s="72">
        <f>データ!$P$6</f>
        <v>99.93</v>
      </c>
      <c r="Q10" s="72"/>
      <c r="R10" s="72"/>
      <c r="S10" s="72"/>
      <c r="T10" s="72"/>
      <c r="U10" s="72"/>
      <c r="V10" s="72"/>
      <c r="W10" s="73">
        <f>データ!$Q$6</f>
        <v>4530</v>
      </c>
      <c r="X10" s="73"/>
      <c r="Y10" s="73"/>
      <c r="Z10" s="73"/>
      <c r="AA10" s="73"/>
      <c r="AB10" s="73"/>
      <c r="AC10" s="73"/>
      <c r="AD10" s="2"/>
      <c r="AE10" s="2"/>
      <c r="AF10" s="2"/>
      <c r="AG10" s="2"/>
      <c r="AH10" s="4"/>
      <c r="AI10" s="4"/>
      <c r="AJ10" s="4"/>
      <c r="AK10" s="4"/>
      <c r="AL10" s="73">
        <f>データ!$U$6</f>
        <v>14047</v>
      </c>
      <c r="AM10" s="73"/>
      <c r="AN10" s="73"/>
      <c r="AO10" s="73"/>
      <c r="AP10" s="73"/>
      <c r="AQ10" s="73"/>
      <c r="AR10" s="73"/>
      <c r="AS10" s="73"/>
      <c r="AT10" s="69">
        <f>データ!$V$6</f>
        <v>42.34</v>
      </c>
      <c r="AU10" s="70"/>
      <c r="AV10" s="70"/>
      <c r="AW10" s="70"/>
      <c r="AX10" s="70"/>
      <c r="AY10" s="70"/>
      <c r="AZ10" s="70"/>
      <c r="BA10" s="70"/>
      <c r="BB10" s="72">
        <f>データ!$W$6</f>
        <v>331.77</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4" t="s">
        <v>106</v>
      </c>
      <c r="BM16" s="65"/>
      <c r="BN16" s="65"/>
      <c r="BO16" s="65"/>
      <c r="BP16" s="65"/>
      <c r="BQ16" s="65"/>
      <c r="BR16" s="65"/>
      <c r="BS16" s="65"/>
      <c r="BT16" s="65"/>
      <c r="BU16" s="65"/>
      <c r="BV16" s="65"/>
      <c r="BW16" s="65"/>
      <c r="BX16" s="65"/>
      <c r="BY16" s="65"/>
      <c r="BZ16" s="66"/>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107</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105</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3j1IlvlNNCD6AsL9BbvKjZbXSwB0OVj3o5begC+HjR5qztTBvVOyybgBNQzCN5OX/Jq2WkmYhn/wcIAjNt6QHA==" saltValue="N0/unLiur2UKegJysKx8L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52</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9" t="s">
        <v>53</v>
      </c>
      <c r="B4" s="31"/>
      <c r="C4" s="31"/>
      <c r="D4" s="31"/>
      <c r="E4" s="31"/>
      <c r="F4" s="31"/>
      <c r="G4" s="31"/>
      <c r="H4" s="93"/>
      <c r="I4" s="94"/>
      <c r="J4" s="94"/>
      <c r="K4" s="94"/>
      <c r="L4" s="94"/>
      <c r="M4" s="94"/>
      <c r="N4" s="94"/>
      <c r="O4" s="94"/>
      <c r="P4" s="94"/>
      <c r="Q4" s="94"/>
      <c r="R4" s="94"/>
      <c r="S4" s="94"/>
      <c r="T4" s="94"/>
      <c r="U4" s="94"/>
      <c r="V4" s="94"/>
      <c r="W4" s="95"/>
      <c r="X4" s="89" t="s">
        <v>54</v>
      </c>
      <c r="Y4" s="89"/>
      <c r="Z4" s="89"/>
      <c r="AA4" s="89"/>
      <c r="AB4" s="89"/>
      <c r="AC4" s="89"/>
      <c r="AD4" s="89"/>
      <c r="AE4" s="89"/>
      <c r="AF4" s="89"/>
      <c r="AG4" s="89"/>
      <c r="AH4" s="89"/>
      <c r="AI4" s="89" t="s">
        <v>55</v>
      </c>
      <c r="AJ4" s="89"/>
      <c r="AK4" s="89"/>
      <c r="AL4" s="89"/>
      <c r="AM4" s="89"/>
      <c r="AN4" s="89"/>
      <c r="AO4" s="89"/>
      <c r="AP4" s="89"/>
      <c r="AQ4" s="89"/>
      <c r="AR4" s="89"/>
      <c r="AS4" s="89"/>
      <c r="AT4" s="89" t="s">
        <v>56</v>
      </c>
      <c r="AU4" s="89"/>
      <c r="AV4" s="89"/>
      <c r="AW4" s="89"/>
      <c r="AX4" s="89"/>
      <c r="AY4" s="89"/>
      <c r="AZ4" s="89"/>
      <c r="BA4" s="89"/>
      <c r="BB4" s="89"/>
      <c r="BC4" s="89"/>
      <c r="BD4" s="89"/>
      <c r="BE4" s="89" t="s">
        <v>57</v>
      </c>
      <c r="BF4" s="89"/>
      <c r="BG4" s="89"/>
      <c r="BH4" s="89"/>
      <c r="BI4" s="89"/>
      <c r="BJ4" s="89"/>
      <c r="BK4" s="89"/>
      <c r="BL4" s="89"/>
      <c r="BM4" s="89"/>
      <c r="BN4" s="89"/>
      <c r="BO4" s="89"/>
      <c r="BP4" s="89" t="s">
        <v>58</v>
      </c>
      <c r="BQ4" s="89"/>
      <c r="BR4" s="89"/>
      <c r="BS4" s="89"/>
      <c r="BT4" s="89"/>
      <c r="BU4" s="89"/>
      <c r="BV4" s="89"/>
      <c r="BW4" s="89"/>
      <c r="BX4" s="89"/>
      <c r="BY4" s="89"/>
      <c r="BZ4" s="89"/>
      <c r="CA4" s="89" t="s">
        <v>59</v>
      </c>
      <c r="CB4" s="89"/>
      <c r="CC4" s="89"/>
      <c r="CD4" s="89"/>
      <c r="CE4" s="89"/>
      <c r="CF4" s="89"/>
      <c r="CG4" s="89"/>
      <c r="CH4" s="89"/>
      <c r="CI4" s="89"/>
      <c r="CJ4" s="89"/>
      <c r="CK4" s="89"/>
      <c r="CL4" s="89" t="s">
        <v>60</v>
      </c>
      <c r="CM4" s="89"/>
      <c r="CN4" s="89"/>
      <c r="CO4" s="89"/>
      <c r="CP4" s="89"/>
      <c r="CQ4" s="89"/>
      <c r="CR4" s="89"/>
      <c r="CS4" s="89"/>
      <c r="CT4" s="89"/>
      <c r="CU4" s="89"/>
      <c r="CV4" s="89"/>
      <c r="CW4" s="89" t="s">
        <v>61</v>
      </c>
      <c r="CX4" s="89"/>
      <c r="CY4" s="89"/>
      <c r="CZ4" s="89"/>
      <c r="DA4" s="89"/>
      <c r="DB4" s="89"/>
      <c r="DC4" s="89"/>
      <c r="DD4" s="89"/>
      <c r="DE4" s="89"/>
      <c r="DF4" s="89"/>
      <c r="DG4" s="89"/>
      <c r="DH4" s="89" t="s">
        <v>62</v>
      </c>
      <c r="DI4" s="89"/>
      <c r="DJ4" s="89"/>
      <c r="DK4" s="89"/>
      <c r="DL4" s="89"/>
      <c r="DM4" s="89"/>
      <c r="DN4" s="89"/>
      <c r="DO4" s="89"/>
      <c r="DP4" s="89"/>
      <c r="DQ4" s="89"/>
      <c r="DR4" s="89"/>
      <c r="DS4" s="89" t="s">
        <v>63</v>
      </c>
      <c r="DT4" s="89"/>
      <c r="DU4" s="89"/>
      <c r="DV4" s="89"/>
      <c r="DW4" s="89"/>
      <c r="DX4" s="89"/>
      <c r="DY4" s="89"/>
      <c r="DZ4" s="89"/>
      <c r="EA4" s="89"/>
      <c r="EB4" s="89"/>
      <c r="EC4" s="89"/>
      <c r="ED4" s="89" t="s">
        <v>64</v>
      </c>
      <c r="EE4" s="89"/>
      <c r="EF4" s="89"/>
      <c r="EG4" s="89"/>
      <c r="EH4" s="89"/>
      <c r="EI4" s="89"/>
      <c r="EJ4" s="89"/>
      <c r="EK4" s="89"/>
      <c r="EL4" s="89"/>
      <c r="EM4" s="89"/>
      <c r="EN4" s="89"/>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44016</v>
      </c>
      <c r="D6" s="34">
        <f t="shared" si="3"/>
        <v>46</v>
      </c>
      <c r="E6" s="34">
        <f t="shared" si="3"/>
        <v>1</v>
      </c>
      <c r="F6" s="34">
        <f t="shared" si="3"/>
        <v>0</v>
      </c>
      <c r="G6" s="34">
        <f t="shared" si="3"/>
        <v>1</v>
      </c>
      <c r="H6" s="34" t="str">
        <f t="shared" si="3"/>
        <v>宮城県　松島町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81.25</v>
      </c>
      <c r="P6" s="35">
        <f t="shared" si="3"/>
        <v>99.93</v>
      </c>
      <c r="Q6" s="35">
        <f t="shared" si="3"/>
        <v>4530</v>
      </c>
      <c r="R6" s="35">
        <f t="shared" si="3"/>
        <v>14172</v>
      </c>
      <c r="S6" s="35">
        <f t="shared" si="3"/>
        <v>53.56</v>
      </c>
      <c r="T6" s="35">
        <f t="shared" si="3"/>
        <v>264.60000000000002</v>
      </c>
      <c r="U6" s="35">
        <f t="shared" si="3"/>
        <v>14047</v>
      </c>
      <c r="V6" s="35">
        <f t="shared" si="3"/>
        <v>42.34</v>
      </c>
      <c r="W6" s="35">
        <f t="shared" si="3"/>
        <v>331.77</v>
      </c>
      <c r="X6" s="36">
        <f>IF(X7="",NA(),X7)</f>
        <v>98.64</v>
      </c>
      <c r="Y6" s="36">
        <f t="shared" ref="Y6:AG6" si="4">IF(Y7="",NA(),Y7)</f>
        <v>103.28</v>
      </c>
      <c r="Z6" s="36">
        <f t="shared" si="4"/>
        <v>105.23</v>
      </c>
      <c r="AA6" s="36">
        <f t="shared" si="4"/>
        <v>105.3</v>
      </c>
      <c r="AB6" s="36">
        <f t="shared" si="4"/>
        <v>102.99</v>
      </c>
      <c r="AC6" s="36">
        <f t="shared" si="4"/>
        <v>109.49</v>
      </c>
      <c r="AD6" s="36">
        <f t="shared" si="4"/>
        <v>111.06</v>
      </c>
      <c r="AE6" s="36">
        <f t="shared" si="4"/>
        <v>111.34</v>
      </c>
      <c r="AF6" s="36">
        <f t="shared" si="4"/>
        <v>110.02</v>
      </c>
      <c r="AG6" s="36">
        <f t="shared" si="4"/>
        <v>108.76</v>
      </c>
      <c r="AH6" s="35" t="str">
        <f>IF(AH7="","",IF(AH7="-","【-】","【"&amp;SUBSTITUTE(TEXT(AH7,"#,##0.00"),"-","△")&amp;"】"))</f>
        <v>【112.83】</v>
      </c>
      <c r="AI6" s="35">
        <f>IF(AI7="",NA(),AI7)</f>
        <v>0</v>
      </c>
      <c r="AJ6" s="35">
        <f t="shared" ref="AJ6:AR6" si="5">IF(AJ7="",NA(),AJ7)</f>
        <v>0</v>
      </c>
      <c r="AK6" s="35">
        <f t="shared" si="5"/>
        <v>0</v>
      </c>
      <c r="AL6" s="35">
        <f t="shared" si="5"/>
        <v>0</v>
      </c>
      <c r="AM6" s="35">
        <f t="shared" si="5"/>
        <v>0</v>
      </c>
      <c r="AN6" s="36">
        <f t="shared" si="5"/>
        <v>9.49</v>
      </c>
      <c r="AO6" s="36">
        <f t="shared" si="5"/>
        <v>9.35</v>
      </c>
      <c r="AP6" s="36">
        <f t="shared" si="5"/>
        <v>10.130000000000001</v>
      </c>
      <c r="AQ6" s="36">
        <f t="shared" si="5"/>
        <v>7.31</v>
      </c>
      <c r="AR6" s="36">
        <f t="shared" si="5"/>
        <v>7.48</v>
      </c>
      <c r="AS6" s="35" t="str">
        <f>IF(AS7="","",IF(AS7="-","【-】","【"&amp;SUBSTITUTE(TEXT(AS7,"#,##0.00"),"-","△")&amp;"】"))</f>
        <v>【1.05】</v>
      </c>
      <c r="AT6" s="36">
        <f>IF(AT7="",NA(),AT7)</f>
        <v>1224.4000000000001</v>
      </c>
      <c r="AU6" s="36">
        <f t="shared" ref="AU6:BC6" si="6">IF(AU7="",NA(),AU7)</f>
        <v>1538.3</v>
      </c>
      <c r="AV6" s="36">
        <f t="shared" si="6"/>
        <v>1464.62</v>
      </c>
      <c r="AW6" s="36">
        <f t="shared" si="6"/>
        <v>1694.05</v>
      </c>
      <c r="AX6" s="36">
        <f t="shared" si="6"/>
        <v>2056.73</v>
      </c>
      <c r="AY6" s="36">
        <f t="shared" si="6"/>
        <v>406.37</v>
      </c>
      <c r="AZ6" s="36">
        <f t="shared" si="6"/>
        <v>398.29</v>
      </c>
      <c r="BA6" s="36">
        <f t="shared" si="6"/>
        <v>388.67</v>
      </c>
      <c r="BB6" s="36">
        <f t="shared" si="6"/>
        <v>355.27</v>
      </c>
      <c r="BC6" s="36">
        <f t="shared" si="6"/>
        <v>359.7</v>
      </c>
      <c r="BD6" s="35" t="str">
        <f>IF(BD7="","",IF(BD7="-","【-】","【"&amp;SUBSTITUTE(TEXT(BD7,"#,##0.00"),"-","△")&amp;"】"))</f>
        <v>【261.93】</v>
      </c>
      <c r="BE6" s="36">
        <f>IF(BE7="",NA(),BE7)</f>
        <v>28.66</v>
      </c>
      <c r="BF6" s="36">
        <f t="shared" ref="BF6:BN6" si="7">IF(BF7="",NA(),BF7)</f>
        <v>34.65</v>
      </c>
      <c r="BG6" s="36">
        <f t="shared" si="7"/>
        <v>35.68</v>
      </c>
      <c r="BH6" s="36">
        <f t="shared" si="7"/>
        <v>83.17</v>
      </c>
      <c r="BI6" s="36">
        <f t="shared" si="7"/>
        <v>155.16</v>
      </c>
      <c r="BJ6" s="36">
        <f t="shared" si="7"/>
        <v>442.54</v>
      </c>
      <c r="BK6" s="36">
        <f t="shared" si="7"/>
        <v>431</v>
      </c>
      <c r="BL6" s="36">
        <f t="shared" si="7"/>
        <v>422.5</v>
      </c>
      <c r="BM6" s="36">
        <f t="shared" si="7"/>
        <v>458.27</v>
      </c>
      <c r="BN6" s="36">
        <f t="shared" si="7"/>
        <v>447.01</v>
      </c>
      <c r="BO6" s="35" t="str">
        <f>IF(BO7="","",IF(BO7="-","【-】","【"&amp;SUBSTITUTE(TEXT(BO7,"#,##0.00"),"-","△")&amp;"】"))</f>
        <v>【270.46】</v>
      </c>
      <c r="BP6" s="36">
        <f>IF(BP7="",NA(),BP7)</f>
        <v>95.13</v>
      </c>
      <c r="BQ6" s="36">
        <f t="shared" ref="BQ6:BY6" si="8">IF(BQ7="",NA(),BQ7)</f>
        <v>99.33</v>
      </c>
      <c r="BR6" s="36">
        <f t="shared" si="8"/>
        <v>102.52</v>
      </c>
      <c r="BS6" s="36">
        <f t="shared" si="8"/>
        <v>103.03</v>
      </c>
      <c r="BT6" s="36">
        <f t="shared" si="8"/>
        <v>100.92</v>
      </c>
      <c r="BU6" s="36">
        <f t="shared" si="8"/>
        <v>98.6</v>
      </c>
      <c r="BV6" s="36">
        <f t="shared" si="8"/>
        <v>100.82</v>
      </c>
      <c r="BW6" s="36">
        <f t="shared" si="8"/>
        <v>101.64</v>
      </c>
      <c r="BX6" s="36">
        <f t="shared" si="8"/>
        <v>96.77</v>
      </c>
      <c r="BY6" s="36">
        <f t="shared" si="8"/>
        <v>95.81</v>
      </c>
      <c r="BZ6" s="35" t="str">
        <f>IF(BZ7="","",IF(BZ7="-","【-】","【"&amp;SUBSTITUTE(TEXT(BZ7,"#,##0.00"),"-","△")&amp;"】"))</f>
        <v>【103.91】</v>
      </c>
      <c r="CA6" s="36">
        <f>IF(CA7="",NA(),CA7)</f>
        <v>318.10000000000002</v>
      </c>
      <c r="CB6" s="36">
        <f t="shared" ref="CB6:CJ6" si="9">IF(CB7="",NA(),CB7)</f>
        <v>304.26</v>
      </c>
      <c r="CC6" s="36">
        <f t="shared" si="9"/>
        <v>296.62</v>
      </c>
      <c r="CD6" s="36">
        <f t="shared" si="9"/>
        <v>294.68</v>
      </c>
      <c r="CE6" s="36">
        <f t="shared" si="9"/>
        <v>301.55</v>
      </c>
      <c r="CF6" s="36">
        <f t="shared" si="9"/>
        <v>181.67</v>
      </c>
      <c r="CG6" s="36">
        <f t="shared" si="9"/>
        <v>179.55</v>
      </c>
      <c r="CH6" s="36">
        <f t="shared" si="9"/>
        <v>179.16</v>
      </c>
      <c r="CI6" s="36">
        <f t="shared" si="9"/>
        <v>187.18</v>
      </c>
      <c r="CJ6" s="36">
        <f t="shared" si="9"/>
        <v>189.58</v>
      </c>
      <c r="CK6" s="35" t="str">
        <f>IF(CK7="","",IF(CK7="-","【-】","【"&amp;SUBSTITUTE(TEXT(CK7,"#,##0.00"),"-","△")&amp;"】"))</f>
        <v>【167.11】</v>
      </c>
      <c r="CL6" s="36">
        <f>IF(CL7="",NA(),CL7)</f>
        <v>33.94</v>
      </c>
      <c r="CM6" s="36">
        <f t="shared" ref="CM6:CU6" si="10">IF(CM7="",NA(),CM7)</f>
        <v>33.67</v>
      </c>
      <c r="CN6" s="36">
        <f t="shared" si="10"/>
        <v>34.14</v>
      </c>
      <c r="CO6" s="36">
        <f t="shared" si="10"/>
        <v>34.17</v>
      </c>
      <c r="CP6" s="36">
        <f t="shared" si="10"/>
        <v>33.130000000000003</v>
      </c>
      <c r="CQ6" s="36">
        <f t="shared" si="10"/>
        <v>53.61</v>
      </c>
      <c r="CR6" s="36">
        <f t="shared" si="10"/>
        <v>53.52</v>
      </c>
      <c r="CS6" s="36">
        <f t="shared" si="10"/>
        <v>54.24</v>
      </c>
      <c r="CT6" s="36">
        <f t="shared" si="10"/>
        <v>55.88</v>
      </c>
      <c r="CU6" s="36">
        <f t="shared" si="10"/>
        <v>55.22</v>
      </c>
      <c r="CV6" s="35" t="str">
        <f>IF(CV7="","",IF(CV7="-","【-】","【"&amp;SUBSTITUTE(TEXT(CV7,"#,##0.00"),"-","△")&amp;"】"))</f>
        <v>【60.27】</v>
      </c>
      <c r="CW6" s="36">
        <f>IF(CW7="",NA(),CW7)</f>
        <v>88.64</v>
      </c>
      <c r="CX6" s="36">
        <f t="shared" ref="CX6:DF6" si="11">IF(CX7="",NA(),CX7)</f>
        <v>87.42</v>
      </c>
      <c r="CY6" s="36">
        <f t="shared" si="11"/>
        <v>86.06</v>
      </c>
      <c r="CZ6" s="36">
        <f t="shared" si="11"/>
        <v>85.54</v>
      </c>
      <c r="DA6" s="36">
        <f t="shared" si="11"/>
        <v>86.95</v>
      </c>
      <c r="DB6" s="36">
        <f t="shared" si="11"/>
        <v>81.31</v>
      </c>
      <c r="DC6" s="36">
        <f t="shared" si="11"/>
        <v>81.459999999999994</v>
      </c>
      <c r="DD6" s="36">
        <f t="shared" si="11"/>
        <v>81.680000000000007</v>
      </c>
      <c r="DE6" s="36">
        <f t="shared" si="11"/>
        <v>80.989999999999995</v>
      </c>
      <c r="DF6" s="36">
        <f t="shared" si="11"/>
        <v>80.930000000000007</v>
      </c>
      <c r="DG6" s="35" t="str">
        <f>IF(DG7="","",IF(DG7="-","【-】","【"&amp;SUBSTITUTE(TEXT(DG7,"#,##0.00"),"-","△")&amp;"】"))</f>
        <v>【89.92】</v>
      </c>
      <c r="DH6" s="36">
        <f>IF(DH7="",NA(),DH7)</f>
        <v>55.38</v>
      </c>
      <c r="DI6" s="36">
        <f t="shared" ref="DI6:DQ6" si="12">IF(DI7="",NA(),DI7)</f>
        <v>56.96</v>
      </c>
      <c r="DJ6" s="36">
        <f t="shared" si="12"/>
        <v>58.39</v>
      </c>
      <c r="DK6" s="36">
        <f t="shared" si="12"/>
        <v>59.76</v>
      </c>
      <c r="DL6" s="36">
        <f t="shared" si="12"/>
        <v>61.33</v>
      </c>
      <c r="DM6" s="36">
        <f t="shared" si="12"/>
        <v>46.67</v>
      </c>
      <c r="DN6" s="36">
        <f t="shared" si="12"/>
        <v>47.7</v>
      </c>
      <c r="DO6" s="36">
        <f t="shared" si="12"/>
        <v>48.14</v>
      </c>
      <c r="DP6" s="36">
        <f t="shared" si="12"/>
        <v>46.61</v>
      </c>
      <c r="DQ6" s="36">
        <f t="shared" si="12"/>
        <v>47.97</v>
      </c>
      <c r="DR6" s="35" t="str">
        <f>IF(DR7="","",IF(DR7="-","【-】","【"&amp;SUBSTITUTE(TEXT(DR7,"#,##0.00"),"-","△")&amp;"】"))</f>
        <v>【48.85】</v>
      </c>
      <c r="DS6" s="36">
        <f>IF(DS7="",NA(),DS7)</f>
        <v>0.92</v>
      </c>
      <c r="DT6" s="36">
        <f t="shared" ref="DT6:EB6" si="13">IF(DT7="",NA(),DT7)</f>
        <v>0.15</v>
      </c>
      <c r="DU6" s="36">
        <f t="shared" si="13"/>
        <v>2.54</v>
      </c>
      <c r="DV6" s="36">
        <f t="shared" si="13"/>
        <v>4.32</v>
      </c>
      <c r="DW6" s="36">
        <f t="shared" si="13"/>
        <v>4.32</v>
      </c>
      <c r="DX6" s="36">
        <f t="shared" si="13"/>
        <v>10.029999999999999</v>
      </c>
      <c r="DY6" s="36">
        <f t="shared" si="13"/>
        <v>7.26</v>
      </c>
      <c r="DZ6" s="36">
        <f t="shared" si="13"/>
        <v>11.13</v>
      </c>
      <c r="EA6" s="36">
        <f t="shared" si="13"/>
        <v>10.84</v>
      </c>
      <c r="EB6" s="36">
        <f t="shared" si="13"/>
        <v>15.33</v>
      </c>
      <c r="EC6" s="35" t="str">
        <f>IF(EC7="","",IF(EC7="-","【-】","【"&amp;SUBSTITUTE(TEXT(EC7,"#,##0.00"),"-","△")&amp;"】"))</f>
        <v>【17.80】</v>
      </c>
      <c r="ED6" s="35">
        <f>IF(ED7="",NA(),ED7)</f>
        <v>0</v>
      </c>
      <c r="EE6" s="35">
        <f t="shared" ref="EE6:EM6" si="14">IF(EE7="",NA(),EE7)</f>
        <v>0</v>
      </c>
      <c r="EF6" s="36">
        <f t="shared" si="14"/>
        <v>0.03</v>
      </c>
      <c r="EG6" s="36">
        <f t="shared" si="14"/>
        <v>0.74</v>
      </c>
      <c r="EH6" s="36">
        <f t="shared" si="14"/>
        <v>0.62</v>
      </c>
      <c r="EI6" s="36">
        <f t="shared" si="14"/>
        <v>0.68</v>
      </c>
      <c r="EJ6" s="36">
        <f t="shared" si="14"/>
        <v>1.65</v>
      </c>
      <c r="EK6" s="36">
        <f t="shared" si="14"/>
        <v>0.47</v>
      </c>
      <c r="EL6" s="36">
        <f t="shared" si="14"/>
        <v>0.39</v>
      </c>
      <c r="EM6" s="36">
        <f t="shared" si="14"/>
        <v>0.43</v>
      </c>
      <c r="EN6" s="35" t="str">
        <f>IF(EN7="","",IF(EN7="-","【-】","【"&amp;SUBSTITUTE(TEXT(EN7,"#,##0.00"),"-","△")&amp;"】"))</f>
        <v>【0.70】</v>
      </c>
    </row>
    <row r="7" spans="1:144" s="37" customFormat="1" x14ac:dyDescent="0.15">
      <c r="A7" s="29"/>
      <c r="B7" s="38">
        <v>2018</v>
      </c>
      <c r="C7" s="38">
        <v>44016</v>
      </c>
      <c r="D7" s="38">
        <v>46</v>
      </c>
      <c r="E7" s="38">
        <v>1</v>
      </c>
      <c r="F7" s="38">
        <v>0</v>
      </c>
      <c r="G7" s="38">
        <v>1</v>
      </c>
      <c r="H7" s="38" t="s">
        <v>93</v>
      </c>
      <c r="I7" s="38" t="s">
        <v>94</v>
      </c>
      <c r="J7" s="38" t="s">
        <v>95</v>
      </c>
      <c r="K7" s="38" t="s">
        <v>96</v>
      </c>
      <c r="L7" s="38" t="s">
        <v>97</v>
      </c>
      <c r="M7" s="38" t="s">
        <v>98</v>
      </c>
      <c r="N7" s="39" t="s">
        <v>99</v>
      </c>
      <c r="O7" s="39">
        <v>81.25</v>
      </c>
      <c r="P7" s="39">
        <v>99.93</v>
      </c>
      <c r="Q7" s="39">
        <v>4530</v>
      </c>
      <c r="R7" s="39">
        <v>14172</v>
      </c>
      <c r="S7" s="39">
        <v>53.56</v>
      </c>
      <c r="T7" s="39">
        <v>264.60000000000002</v>
      </c>
      <c r="U7" s="39">
        <v>14047</v>
      </c>
      <c r="V7" s="39">
        <v>42.34</v>
      </c>
      <c r="W7" s="39">
        <v>331.77</v>
      </c>
      <c r="X7" s="39">
        <v>98.64</v>
      </c>
      <c r="Y7" s="39">
        <v>103.28</v>
      </c>
      <c r="Z7" s="39">
        <v>105.23</v>
      </c>
      <c r="AA7" s="39">
        <v>105.3</v>
      </c>
      <c r="AB7" s="39">
        <v>102.99</v>
      </c>
      <c r="AC7" s="39">
        <v>109.49</v>
      </c>
      <c r="AD7" s="39">
        <v>111.06</v>
      </c>
      <c r="AE7" s="39">
        <v>111.34</v>
      </c>
      <c r="AF7" s="39">
        <v>110.02</v>
      </c>
      <c r="AG7" s="39">
        <v>108.76</v>
      </c>
      <c r="AH7" s="39">
        <v>112.83</v>
      </c>
      <c r="AI7" s="39">
        <v>0</v>
      </c>
      <c r="AJ7" s="39">
        <v>0</v>
      </c>
      <c r="AK7" s="39">
        <v>0</v>
      </c>
      <c r="AL7" s="39">
        <v>0</v>
      </c>
      <c r="AM7" s="39">
        <v>0</v>
      </c>
      <c r="AN7" s="39">
        <v>9.49</v>
      </c>
      <c r="AO7" s="39">
        <v>9.35</v>
      </c>
      <c r="AP7" s="39">
        <v>10.130000000000001</v>
      </c>
      <c r="AQ7" s="39">
        <v>7.31</v>
      </c>
      <c r="AR7" s="39">
        <v>7.48</v>
      </c>
      <c r="AS7" s="39">
        <v>1.05</v>
      </c>
      <c r="AT7" s="39">
        <v>1224.4000000000001</v>
      </c>
      <c r="AU7" s="39">
        <v>1538.3</v>
      </c>
      <c r="AV7" s="39">
        <v>1464.62</v>
      </c>
      <c r="AW7" s="39">
        <v>1694.05</v>
      </c>
      <c r="AX7" s="39">
        <v>2056.73</v>
      </c>
      <c r="AY7" s="39">
        <v>406.37</v>
      </c>
      <c r="AZ7" s="39">
        <v>398.29</v>
      </c>
      <c r="BA7" s="39">
        <v>388.67</v>
      </c>
      <c r="BB7" s="39">
        <v>355.27</v>
      </c>
      <c r="BC7" s="39">
        <v>359.7</v>
      </c>
      <c r="BD7" s="39">
        <v>261.93</v>
      </c>
      <c r="BE7" s="39">
        <v>28.66</v>
      </c>
      <c r="BF7" s="39">
        <v>34.65</v>
      </c>
      <c r="BG7" s="39">
        <v>35.68</v>
      </c>
      <c r="BH7" s="39">
        <v>83.17</v>
      </c>
      <c r="BI7" s="39">
        <v>155.16</v>
      </c>
      <c r="BJ7" s="39">
        <v>442.54</v>
      </c>
      <c r="BK7" s="39">
        <v>431</v>
      </c>
      <c r="BL7" s="39">
        <v>422.5</v>
      </c>
      <c r="BM7" s="39">
        <v>458.27</v>
      </c>
      <c r="BN7" s="39">
        <v>447.01</v>
      </c>
      <c r="BO7" s="39">
        <v>270.45999999999998</v>
      </c>
      <c r="BP7" s="39">
        <v>95.13</v>
      </c>
      <c r="BQ7" s="39">
        <v>99.33</v>
      </c>
      <c r="BR7" s="39">
        <v>102.52</v>
      </c>
      <c r="BS7" s="39">
        <v>103.03</v>
      </c>
      <c r="BT7" s="39">
        <v>100.92</v>
      </c>
      <c r="BU7" s="39">
        <v>98.6</v>
      </c>
      <c r="BV7" s="39">
        <v>100.82</v>
      </c>
      <c r="BW7" s="39">
        <v>101.64</v>
      </c>
      <c r="BX7" s="39">
        <v>96.77</v>
      </c>
      <c r="BY7" s="39">
        <v>95.81</v>
      </c>
      <c r="BZ7" s="39">
        <v>103.91</v>
      </c>
      <c r="CA7" s="39">
        <v>318.10000000000002</v>
      </c>
      <c r="CB7" s="39">
        <v>304.26</v>
      </c>
      <c r="CC7" s="39">
        <v>296.62</v>
      </c>
      <c r="CD7" s="39">
        <v>294.68</v>
      </c>
      <c r="CE7" s="39">
        <v>301.55</v>
      </c>
      <c r="CF7" s="39">
        <v>181.67</v>
      </c>
      <c r="CG7" s="39">
        <v>179.55</v>
      </c>
      <c r="CH7" s="39">
        <v>179.16</v>
      </c>
      <c r="CI7" s="39">
        <v>187.18</v>
      </c>
      <c r="CJ7" s="39">
        <v>189.58</v>
      </c>
      <c r="CK7" s="39">
        <v>167.11</v>
      </c>
      <c r="CL7" s="39">
        <v>33.94</v>
      </c>
      <c r="CM7" s="39">
        <v>33.67</v>
      </c>
      <c r="CN7" s="39">
        <v>34.14</v>
      </c>
      <c r="CO7" s="39">
        <v>34.17</v>
      </c>
      <c r="CP7" s="39">
        <v>33.130000000000003</v>
      </c>
      <c r="CQ7" s="39">
        <v>53.61</v>
      </c>
      <c r="CR7" s="39">
        <v>53.52</v>
      </c>
      <c r="CS7" s="39">
        <v>54.24</v>
      </c>
      <c r="CT7" s="39">
        <v>55.88</v>
      </c>
      <c r="CU7" s="39">
        <v>55.22</v>
      </c>
      <c r="CV7" s="39">
        <v>60.27</v>
      </c>
      <c r="CW7" s="39">
        <v>88.64</v>
      </c>
      <c r="CX7" s="39">
        <v>87.42</v>
      </c>
      <c r="CY7" s="39">
        <v>86.06</v>
      </c>
      <c r="CZ7" s="39">
        <v>85.54</v>
      </c>
      <c r="DA7" s="39">
        <v>86.95</v>
      </c>
      <c r="DB7" s="39">
        <v>81.31</v>
      </c>
      <c r="DC7" s="39">
        <v>81.459999999999994</v>
      </c>
      <c r="DD7" s="39">
        <v>81.680000000000007</v>
      </c>
      <c r="DE7" s="39">
        <v>80.989999999999995</v>
      </c>
      <c r="DF7" s="39">
        <v>80.930000000000007</v>
      </c>
      <c r="DG7" s="39">
        <v>89.92</v>
      </c>
      <c r="DH7" s="39">
        <v>55.38</v>
      </c>
      <c r="DI7" s="39">
        <v>56.96</v>
      </c>
      <c r="DJ7" s="39">
        <v>58.39</v>
      </c>
      <c r="DK7" s="39">
        <v>59.76</v>
      </c>
      <c r="DL7" s="39">
        <v>61.33</v>
      </c>
      <c r="DM7" s="39">
        <v>46.67</v>
      </c>
      <c r="DN7" s="39">
        <v>47.7</v>
      </c>
      <c r="DO7" s="39">
        <v>48.14</v>
      </c>
      <c r="DP7" s="39">
        <v>46.61</v>
      </c>
      <c r="DQ7" s="39">
        <v>47.97</v>
      </c>
      <c r="DR7" s="39">
        <v>48.85</v>
      </c>
      <c r="DS7" s="39">
        <v>0.92</v>
      </c>
      <c r="DT7" s="39">
        <v>0.15</v>
      </c>
      <c r="DU7" s="39">
        <v>2.54</v>
      </c>
      <c r="DV7" s="39">
        <v>4.32</v>
      </c>
      <c r="DW7" s="39">
        <v>4.32</v>
      </c>
      <c r="DX7" s="39">
        <v>10.029999999999999</v>
      </c>
      <c r="DY7" s="39">
        <v>7.26</v>
      </c>
      <c r="DZ7" s="39">
        <v>11.13</v>
      </c>
      <c r="EA7" s="39">
        <v>10.84</v>
      </c>
      <c r="EB7" s="39">
        <v>15.33</v>
      </c>
      <c r="EC7" s="39">
        <v>17.8</v>
      </c>
      <c r="ED7" s="39">
        <v>0</v>
      </c>
      <c r="EE7" s="39">
        <v>0</v>
      </c>
      <c r="EF7" s="39">
        <v>0.03</v>
      </c>
      <c r="EG7" s="39">
        <v>0.74</v>
      </c>
      <c r="EH7" s="39">
        <v>0.62</v>
      </c>
      <c r="EI7" s="39">
        <v>0.68</v>
      </c>
      <c r="EJ7" s="39">
        <v>1.65</v>
      </c>
      <c r="EK7" s="39">
        <v>0.47</v>
      </c>
      <c r="EL7" s="39">
        <v>0.39</v>
      </c>
      <c r="EM7" s="39">
        <v>0.43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2020-02-13T02:06:44Z</cp:lastPrinted>
  <dcterms:created xsi:type="dcterms:W3CDTF">2019-12-05T04:09:23Z</dcterms:created>
  <dcterms:modified xsi:type="dcterms:W3CDTF">2020-02-13T06:45:15Z</dcterms:modified>
  <cp:category/>
</cp:coreProperties>
</file>