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
    </mc:Choice>
  </mc:AlternateContent>
  <workbookProtection workbookAlgorithmName="SHA-512" workbookHashValue="4qkGcKVnw6ZheNx3VKelJoBJkrj8ik0/YESZj8gfIQK2+ChnBOvnAGI8V76X4hJoZ+noG/wIBqPYtKBNIUKpvQ==" workbookSaltValue="TGsbGJLardKbpr8iWIJkMA==" workbookSpinCount="100000" lockStructure="1"/>
  <bookViews>
    <workbookView xWindow="0" yWindow="0" windowWidth="15360" windowHeight="7632"/>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<sst xmlns="http://schemas.openxmlformats.org/spreadsheetml/2006/main" count="220" uniqueCount="108">
  <si>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</si>
  <si>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</si>
  <si>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</si>
  <si>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</si>
  <si>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</si>
  <si>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</si>
  <si>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</si>
  <si>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</si>
  <si>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</si>
  <si>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</si>
  <si>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</si>
  <si>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</si>
  <si>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</si>
  <si>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</si>
  <si>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</si>
  <si>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</si>
  <si>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</si>
  <si>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</si>
  <si>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</si>
  <si>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</si>
  <si>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</si>
  <si>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</si>
  <si>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</si>
  <si>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</si>
  <si>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</si>
  <si>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</si>
  <si>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</si>
  <si>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</si>
  <si>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</si>
  <si>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</si>
  <si>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</si>
  <si>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</si>
  <si>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</si>
  <si>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</si>
  <si>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</si>
  <si>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</si>
  <si>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</si>
  <si>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</si>
  <si>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</si>
  <si>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</si>
  <si>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</si>
  <si>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</si>
  <si>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</si>
  <si>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</si>
  <si>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</si>
  <si>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</si>
  <si>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</si>
  <si>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</si>
  <si>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</si>
  <si>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</si>
  <si>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</si>
  <si>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</si>
  <si>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</si>
  <si>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</si>
  <si>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</si>
  <si>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</si>
  <si>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</si>
  <si>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</si>
  <si>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</si>
  <si>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</si>
  <si>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</si>
  <si>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</si>
  <si>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</si>
  <si>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</si>
  <si>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</si>
  <si>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</si>
  <si>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</si>
  <si>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</si>
  <si>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</si>
  <si>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</si>
  <si>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</si>
  <si>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</si>
  <si>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</si>
  <si>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</si>
  <si>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</si>
  <si>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</si>
  <si>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</si>
  <si>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</si>
  <si>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</si>
  <si>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</si>
  <si>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</si>
  <si>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</si>
  <si>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</si>
  <si>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</si>
  <si>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</si>
  <si>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</si>
  <si>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</si>
  <si>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</si>
  <si>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</si>
  <si>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</si>
  <si>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</si>
  <si>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</si>
  <si>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</si>
  <si>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亘理町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</si>
  <si>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</si>
  <si>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</si>
  <si>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</si>
  <si>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</si>
  <si>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</si>
  <si>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</si>
  <si>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</si>
  <si>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</si>
  <si>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</si>
  <si>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</si>
  <si>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</si>
  <si>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本町水道事業については類似団体平均値より健全で効率の良い経営である。今後は更なる人口減少や節水型機器の普及等により給水収益の伸びは期待できないので、経費の節減に努め、管路等施設の老朽化対策は必須であるので、経営状態を考慮して施設の更新を実施する。</t>
    <rPh sb="0" eb="2">
      <t>ホンチョウ</t>
    </rPh>
    <rPh sb="2" eb="4">
      <t>スイドウ</t>
    </rPh>
    <rPh sb="4" eb="6">
      <t>ジギョウ</t>
    </rPh>
    <rPh sb="11" eb="13">
      <t>ルイジ</t>
    </rPh>
    <rPh sb="13" eb="15">
      <t>ダンタイ</t>
    </rPh>
    <rPh sb="15" eb="18">
      <t>ヘイキンチ</t>
    </rPh>
    <rPh sb="20" eb="22">
      <t>ケンゼン</t>
    </rPh>
    <rPh sb="23" eb="25">
      <t>コウリツ</t>
    </rPh>
    <rPh sb="26" eb="27">
      <t>ヨ</t>
    </rPh>
    <rPh sb="28" eb="30">
      <t>ケイエイ</t>
    </rPh>
    <rPh sb="34" eb="36">
      <t>コンゴ</t>
    </rPh>
    <rPh sb="37" eb="38">
      <t>サラ</t>
    </rPh>
    <rPh sb="40" eb="42">
      <t>ジンコウ</t>
    </rPh>
    <rPh sb="42" eb="44">
      <t>ゲンショウ</t>
    </rPh>
    <rPh sb="45" eb="48">
      <t>セッスイガタ</t>
    </rPh>
    <rPh sb="48" eb="50">
      <t>キキ</t>
    </rPh>
    <rPh sb="51" eb="53">
      <t>フキュウ</t>
    </rPh>
    <rPh sb="53" eb="54">
      <t>トウ</t>
    </rPh>
    <rPh sb="57" eb="59">
      <t>キュウスイ</t>
    </rPh>
    <rPh sb="59" eb="61">
      <t>シュウエキ</t>
    </rPh>
    <rPh sb="62" eb="63">
      <t>ノ</t>
    </rPh>
    <rPh sb="65" eb="67">
      <t>キタイ</t>
    </rPh>
    <rPh sb="74" eb="76">
      <t>ケイヒ</t>
    </rPh>
    <rPh sb="77" eb="79">
      <t>セツゲン</t>
    </rPh>
    <rPh sb="80" eb="81">
      <t>ツト</t>
    </rPh>
    <rPh sb="83" eb="85">
      <t>カンロ</t>
    </rPh>
    <rPh sb="85" eb="86">
      <t>トウ</t>
    </rPh>
    <rPh sb="86" eb="88">
      <t>シセツ</t>
    </rPh>
    <rPh sb="89" eb="90">
      <t>ロウ</t>
    </rPh>
    <rPh sb="90" eb="91">
      <t>ク</t>
    </rPh>
    <rPh sb="91" eb="92">
      <t>カ</t>
    </rPh>
    <rPh sb="92" eb="94">
      <t>タイサク</t>
    </rPh>
    <rPh sb="95" eb="97">
      <t>ヒッス</t>
    </rPh>
    <rPh sb="103" eb="105">
      <t>ケイエイ</t>
    </rPh>
    <rPh sb="105" eb="107">
      <t>ジョウタイ</t>
    </rPh>
    <rPh sb="108" eb="110">
      <t>コウリョ</t>
    </rPh>
    <rPh sb="112" eb="114">
      <t>シセツ</t>
    </rPh>
    <rPh sb="115" eb="117">
      <t>コウシン</t>
    </rPh>
    <rPh sb="118" eb="120">
      <t>ジッシ</t>
    </rPh>
    <phoneticPr fontId="4"/>
  </si>
  <si>
    <t>管路更新率が類似団体と比較して低率になっており、施設の老朽化対策として今後も施設の更新を実施する。</t>
    <rPh sb="0" eb="2">
      <t>カンロ</t>
    </rPh>
    <rPh sb="2" eb="4">
      <t>コウシン</t>
    </rPh>
    <rPh sb="4" eb="5">
      <t>リツ</t>
    </rPh>
    <rPh sb="6" eb="8">
      <t>ルイジ</t>
    </rPh>
    <rPh sb="8" eb="10">
      <t>ダンタイ</t>
    </rPh>
    <rPh sb="11" eb="13">
      <t>ヒカク</t>
    </rPh>
    <rPh sb="15" eb="17">
      <t>テイリツ</t>
    </rPh>
    <rPh sb="24" eb="26">
      <t>シセツ</t>
    </rPh>
    <rPh sb="27" eb="29">
      <t>ロウキュウ</t>
    </rPh>
    <rPh sb="29" eb="30">
      <t>カ</t>
    </rPh>
    <rPh sb="30" eb="32">
      <t>タイサク</t>
    </rPh>
    <rPh sb="35" eb="37">
      <t>コンゴ</t>
    </rPh>
    <rPh sb="38" eb="40">
      <t>シセツ</t>
    </rPh>
    <rPh sb="41" eb="43">
      <t>コウシン</t>
    </rPh>
    <rPh sb="44" eb="46">
      <t>ジッシ</t>
    </rPh>
    <phoneticPr fontId="4"/>
  </si>
  <si>
    <t>全体として、類似団体平均より健全で効率の良い経営であると考えるが⑥給水原価については本町水道の９割以上を受水で賄っていること等により、類似団体平均より上回っているため、今後も経費の削減に努める。⑧有収率については類似団体平均値よりも高くなっているが、今後も更なる向上を目指す。</t>
    <rPh sb="0" eb="2">
      <t>ゼンタイ</t>
    </rPh>
    <rPh sb="6" eb="8">
      <t>ルイジ</t>
    </rPh>
    <rPh sb="8" eb="10">
      <t>ダンタイ</t>
    </rPh>
    <rPh sb="10" eb="12">
      <t>ヘイキン</t>
    </rPh>
    <rPh sb="14" eb="16">
      <t>ケンゼン</t>
    </rPh>
    <rPh sb="17" eb="19">
      <t>コウリツ</t>
    </rPh>
    <rPh sb="20" eb="21">
      <t>ヨ</t>
    </rPh>
    <rPh sb="22" eb="24">
      <t>ケイエイ</t>
    </rPh>
    <rPh sb="28" eb="29">
      <t>カンガ</t>
    </rPh>
    <rPh sb="33" eb="35">
      <t>キュウスイ</t>
    </rPh>
    <rPh sb="35" eb="37">
      <t>ゲンカ</t>
    </rPh>
    <rPh sb="42" eb="44">
      <t>ホンチョウ</t>
    </rPh>
    <rPh sb="44" eb="46">
      <t>スイドウ</t>
    </rPh>
    <rPh sb="48" eb="49">
      <t>ワリ</t>
    </rPh>
    <rPh sb="49" eb="51">
      <t>イジョウ</t>
    </rPh>
    <rPh sb="52" eb="54">
      <t>ジュスイ</t>
    </rPh>
    <rPh sb="55" eb="56">
      <t>マカナ</t>
    </rPh>
    <rPh sb="62" eb="63">
      <t>トウ</t>
    </rPh>
    <rPh sb="67" eb="69">
      <t>ルイジ</t>
    </rPh>
    <rPh sb="69" eb="71">
      <t>ダンタイ</t>
    </rPh>
    <rPh sb="71" eb="73">
      <t>ヘイキン</t>
    </rPh>
    <rPh sb="75" eb="77">
      <t>ウワマワ</t>
    </rPh>
    <rPh sb="84" eb="86">
      <t>コンゴ</t>
    </rPh>
    <rPh sb="87" eb="89">
      <t>ケイヒ</t>
    </rPh>
    <rPh sb="90" eb="92">
      <t>サクゲン</t>
    </rPh>
    <rPh sb="93" eb="94">
      <t>ツト</t>
    </rPh>
    <rPh sb="98" eb="101">
      <t>ユウシュウリツ</t>
    </rPh>
    <rPh sb="106" eb="108">
      <t>ルイジ</t>
    </rPh>
    <rPh sb="108" eb="110">
      <t>ダンタイ</t>
    </rPh>
    <rPh sb="110" eb="113">
      <t>ヘイキンチ</t>
    </rPh>
    <rPh sb="116" eb="117">
      <t>タカ</t>
    </rPh>
    <rPh sb="125" eb="127">
      <t>コンゴ</t>
    </rPh>
    <rPh sb="128" eb="129">
      <t>サラ</t>
    </rPh>
    <rPh sb="131" eb="133">
      <t>コウジョウ</t>
    </rPh>
    <rPh sb="134" eb="136">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</si>
</sst>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0.34</c:v>
                </c:pt>
                <c:pt idx="1">
                  <c:v>0.1</c:v>
                </c:pt>
                <c:pt idx="2">
                  <c:v>3.18</c:v>
                </c:pt>
                <c:pt idx="3">
                  <c:v>0.2</c:v>
                </c:pt>
                <c:pt idx="4">
                  <c:v>0.17</c:v>
                </c:pt>
              </c:numCache>
            </c:numRef>
          </c:val>
          <c:extLst xmlns:c16r2="http://schemas.microsoft.com/office/drawing/2015/06/chart">
            <c:ext xmlns:c16="http://schemas.microsoft.com/office/drawing/2014/chart" uri="{C3380CC4-5D6E-409C-BE32-E72D297353CC}">
              <c16:uniqueId val="{00000000-4B12-4D09-8CC3-113E3E6E6031}"/>
            </c:ext>
          </c:extLst>
        </c:ser>
        <c:dLbls>
          <c:showLegendKey val="0"/>
          <c:showVal val="0"/>
          <c:showCatName val="0"/>
          <c:showSerName val="0"/>
          <c:showPercent val="0"/>
          <c:showBubbleSize val="0"/>
        </c:dLbls>
        <c:gapWidth val="150"/>
        <c:axId val="165955432"/>
        <c:axId val="16595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xmlns:c16r2="http://schemas.microsoft.com/office/drawing/2015/06/chart">
            <c:ext xmlns:c16="http://schemas.microsoft.com/office/drawing/2014/chart" uri="{C3380CC4-5D6E-409C-BE32-E72D297353CC}">
              <c16:uniqueId val="{00000001-4B12-4D09-8CC3-113E3E6E6031}"/>
            </c:ext>
          </c:extLst>
        </c:ser>
        <c:dLbls>
          <c:showLegendKey val="0"/>
          <c:showVal val="0"/>
          <c:showCatName val="0"/>
          <c:showSerName val="0"/>
          <c:showPercent val="0"/>
          <c:showBubbleSize val="0"/>
        </c:dLbls>
        <c:marker val="1"/>
        <c:smooth val="0"/>
        <c:axId val="165955432"/>
        <c:axId val="165955040"/>
      </c:lineChart>
      <c:dateAx>
        <c:axId val="165955432"/>
        <c:scaling>
          <c:orientation val="minMax"/>
        </c:scaling>
        <c:delete val="1"/>
        <c:axPos val="b"/>
        <c:numFmt formatCode="ge" sourceLinked="1"/>
        <c:majorTickMark val="none"/>
        <c:minorTickMark val="none"/>
        <c:tickLblPos val="none"/>
        <c:crossAx val="165955040"/>
        <c:crosses val="autoZero"/>
        <c:auto val="1"/>
        <c:lblOffset val="100"/>
        <c:baseTimeUnit val="years"/>
      </c:dateAx>
      <c:valAx>
        <c:axId val="16595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55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64.37</c:v>
                </c:pt>
                <c:pt idx="1">
                  <c:v>66.260000000000005</c:v>
                </c:pt>
                <c:pt idx="2">
                  <c:v>64.75</c:v>
                </c:pt>
                <c:pt idx="3">
                  <c:v>63.85</c:v>
                </c:pt>
                <c:pt idx="4">
                  <c:v>64.180000000000007</c:v>
                </c:pt>
              </c:numCache>
            </c:numRef>
          </c:val>
          <c:extLst xmlns:c16r2="http://schemas.microsoft.com/office/drawing/2015/06/chart">
            <c:ext xmlns:c16="http://schemas.microsoft.com/office/drawing/2014/chart" uri="{C3380CC4-5D6E-409C-BE32-E72D297353CC}">
              <c16:uniqueId val="{00000000-B7A3-4499-B2EA-2997980DB3C9}"/>
            </c:ext>
          </c:extLst>
        </c:ser>
        <c:dLbls>
          <c:showLegendKey val="0"/>
          <c:showVal val="0"/>
          <c:showCatName val="0"/>
          <c:showSerName val="0"/>
          <c:showPercent val="0"/>
          <c:showBubbleSize val="0"/>
        </c:dLbls>
        <c:gapWidth val="150"/>
        <c:axId val="374855768"/>
        <c:axId val="374851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xmlns:c16r2="http://schemas.microsoft.com/office/drawing/2015/06/chart">
            <c:ext xmlns:c16="http://schemas.microsoft.com/office/drawing/2014/chart" uri="{C3380CC4-5D6E-409C-BE32-E72D297353CC}">
              <c16:uniqueId val="{00000001-B7A3-4499-B2EA-2997980DB3C9}"/>
            </c:ext>
          </c:extLst>
        </c:ser>
        <c:dLbls>
          <c:showLegendKey val="0"/>
          <c:showVal val="0"/>
          <c:showCatName val="0"/>
          <c:showSerName val="0"/>
          <c:showPercent val="0"/>
          <c:showBubbleSize val="0"/>
        </c:dLbls>
        <c:marker val="1"/>
        <c:smooth val="0"/>
        <c:axId val="374855768"/>
        <c:axId val="374851456"/>
      </c:lineChart>
      <c:dateAx>
        <c:axId val="374855768"/>
        <c:scaling>
          <c:orientation val="minMax"/>
        </c:scaling>
        <c:delete val="1"/>
        <c:axPos val="b"/>
        <c:numFmt formatCode="ge" sourceLinked="1"/>
        <c:majorTickMark val="none"/>
        <c:minorTickMark val="none"/>
        <c:tickLblPos val="none"/>
        <c:crossAx val="374851456"/>
        <c:crosses val="autoZero"/>
        <c:auto val="1"/>
        <c:lblOffset val="100"/>
        <c:baseTimeUnit val="years"/>
      </c:dateAx>
      <c:valAx>
        <c:axId val="37485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855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88.42</c:v>
                </c:pt>
                <c:pt idx="1">
                  <c:v>89.08</c:v>
                </c:pt>
                <c:pt idx="2">
                  <c:v>91.51</c:v>
                </c:pt>
                <c:pt idx="3">
                  <c:v>91.77</c:v>
                </c:pt>
                <c:pt idx="4">
                  <c:v>91.47</c:v>
                </c:pt>
              </c:numCache>
            </c:numRef>
          </c:val>
          <c:extLst xmlns:c16r2="http://schemas.microsoft.com/office/drawing/2015/06/chart">
            <c:ext xmlns:c16="http://schemas.microsoft.com/office/drawing/2014/chart" uri="{C3380CC4-5D6E-409C-BE32-E72D297353CC}">
              <c16:uniqueId val="{00000000-2629-43A6-B250-6574409D9B6D}"/>
            </c:ext>
          </c:extLst>
        </c:ser>
        <c:dLbls>
          <c:showLegendKey val="0"/>
          <c:showVal val="0"/>
          <c:showCatName val="0"/>
          <c:showSerName val="0"/>
          <c:showPercent val="0"/>
          <c:showBubbleSize val="0"/>
        </c:dLbls>
        <c:gapWidth val="150"/>
        <c:axId val="374854984"/>
        <c:axId val="37485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xmlns:c16r2="http://schemas.microsoft.com/office/drawing/2015/06/chart">
            <c:ext xmlns:c16="http://schemas.microsoft.com/office/drawing/2014/chart" uri="{C3380CC4-5D6E-409C-BE32-E72D297353CC}">
              <c16:uniqueId val="{00000001-2629-43A6-B250-6574409D9B6D}"/>
            </c:ext>
          </c:extLst>
        </c:ser>
        <c:dLbls>
          <c:showLegendKey val="0"/>
          <c:showVal val="0"/>
          <c:showCatName val="0"/>
          <c:showSerName val="0"/>
          <c:showPercent val="0"/>
          <c:showBubbleSize val="0"/>
        </c:dLbls>
        <c:marker val="1"/>
        <c:smooth val="0"/>
        <c:axId val="374854984"/>
        <c:axId val="374855376"/>
      </c:lineChart>
      <c:dateAx>
        <c:axId val="374854984"/>
        <c:scaling>
          <c:orientation val="minMax"/>
        </c:scaling>
        <c:delete val="1"/>
        <c:axPos val="b"/>
        <c:numFmt formatCode="ge" sourceLinked="1"/>
        <c:majorTickMark val="none"/>
        <c:minorTickMark val="none"/>
        <c:tickLblPos val="none"/>
        <c:crossAx val="374855376"/>
        <c:crosses val="autoZero"/>
        <c:auto val="1"/>
        <c:lblOffset val="100"/>
        <c:baseTimeUnit val="years"/>
      </c:dateAx>
      <c:valAx>
        <c:axId val="37485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854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122.84</c:v>
                </c:pt>
                <c:pt idx="1">
                  <c:v>118.07</c:v>
                </c:pt>
                <c:pt idx="2">
                  <c:v>119.7</c:v>
                </c:pt>
                <c:pt idx="3">
                  <c:v>116.65</c:v>
                </c:pt>
                <c:pt idx="4">
                  <c:v>115.22</c:v>
                </c:pt>
              </c:numCache>
            </c:numRef>
          </c:val>
          <c:extLst xmlns:c16r2="http://schemas.microsoft.com/office/drawing/2015/06/chart">
            <c:ext xmlns:c16="http://schemas.microsoft.com/office/drawing/2014/chart" uri="{C3380CC4-5D6E-409C-BE32-E72D297353CC}">
              <c16:uniqueId val="{00000000-3F92-4E73-AF00-A588B9D1ED2C}"/>
            </c:ext>
          </c:extLst>
        </c:ser>
        <c:dLbls>
          <c:showLegendKey val="0"/>
          <c:showVal val="0"/>
          <c:showCatName val="0"/>
          <c:showSerName val="0"/>
          <c:showPercent val="0"/>
          <c:showBubbleSize val="0"/>
        </c:dLbls>
        <c:gapWidth val="150"/>
        <c:axId val="165953472"/>
        <c:axId val="165953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xmlns:c16r2="http://schemas.microsoft.com/office/drawing/2015/06/chart">
            <c:ext xmlns:c16="http://schemas.microsoft.com/office/drawing/2014/chart" uri="{C3380CC4-5D6E-409C-BE32-E72D297353CC}">
              <c16:uniqueId val="{00000001-3F92-4E73-AF00-A588B9D1ED2C}"/>
            </c:ext>
          </c:extLst>
        </c:ser>
        <c:dLbls>
          <c:showLegendKey val="0"/>
          <c:showVal val="0"/>
          <c:showCatName val="0"/>
          <c:showSerName val="0"/>
          <c:showPercent val="0"/>
          <c:showBubbleSize val="0"/>
        </c:dLbls>
        <c:marker val="1"/>
        <c:smooth val="0"/>
        <c:axId val="165953472"/>
        <c:axId val="165953080"/>
      </c:lineChart>
      <c:dateAx>
        <c:axId val="165953472"/>
        <c:scaling>
          <c:orientation val="minMax"/>
        </c:scaling>
        <c:delete val="1"/>
        <c:axPos val="b"/>
        <c:numFmt formatCode="ge" sourceLinked="1"/>
        <c:majorTickMark val="none"/>
        <c:minorTickMark val="none"/>
        <c:tickLblPos val="none"/>
        <c:crossAx val="165953080"/>
        <c:crosses val="autoZero"/>
        <c:auto val="1"/>
        <c:lblOffset val="100"/>
        <c:baseTimeUnit val="years"/>
      </c:dateAx>
      <c:valAx>
        <c:axId val="165953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595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45.17</c:v>
                </c:pt>
                <c:pt idx="1">
                  <c:v>45.55</c:v>
                </c:pt>
                <c:pt idx="2">
                  <c:v>45.59</c:v>
                </c:pt>
                <c:pt idx="3">
                  <c:v>46.02</c:v>
                </c:pt>
                <c:pt idx="4">
                  <c:v>46.12</c:v>
                </c:pt>
              </c:numCache>
            </c:numRef>
          </c:val>
          <c:extLst xmlns:c16r2="http://schemas.microsoft.com/office/drawing/2015/06/chart">
            <c:ext xmlns:c16="http://schemas.microsoft.com/office/drawing/2014/chart" uri="{C3380CC4-5D6E-409C-BE32-E72D297353CC}">
              <c16:uniqueId val="{00000000-EDA1-43AB-AD37-317790455596}"/>
            </c:ext>
          </c:extLst>
        </c:ser>
        <c:dLbls>
          <c:showLegendKey val="0"/>
          <c:showVal val="0"/>
          <c:showCatName val="0"/>
          <c:showSerName val="0"/>
          <c:showPercent val="0"/>
          <c:showBubbleSize val="0"/>
        </c:dLbls>
        <c:gapWidth val="150"/>
        <c:axId val="375248472"/>
        <c:axId val="375248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xmlns:c16r2="http://schemas.microsoft.com/office/drawing/2015/06/chart">
            <c:ext xmlns:c16="http://schemas.microsoft.com/office/drawing/2014/chart" uri="{C3380CC4-5D6E-409C-BE32-E72D297353CC}">
              <c16:uniqueId val="{00000001-EDA1-43AB-AD37-317790455596}"/>
            </c:ext>
          </c:extLst>
        </c:ser>
        <c:dLbls>
          <c:showLegendKey val="0"/>
          <c:showVal val="0"/>
          <c:showCatName val="0"/>
          <c:showSerName val="0"/>
          <c:showPercent val="0"/>
          <c:showBubbleSize val="0"/>
        </c:dLbls>
        <c:marker val="1"/>
        <c:smooth val="0"/>
        <c:axId val="375248472"/>
        <c:axId val="375248864"/>
      </c:lineChart>
      <c:dateAx>
        <c:axId val="375248472"/>
        <c:scaling>
          <c:orientation val="minMax"/>
        </c:scaling>
        <c:delete val="1"/>
        <c:axPos val="b"/>
        <c:numFmt formatCode="ge" sourceLinked="1"/>
        <c:majorTickMark val="none"/>
        <c:minorTickMark val="none"/>
        <c:tickLblPos val="none"/>
        <c:crossAx val="375248864"/>
        <c:crosses val="autoZero"/>
        <c:auto val="1"/>
        <c:lblOffset val="100"/>
        <c:baseTimeUnit val="years"/>
      </c:dateAx>
      <c:valAx>
        <c:axId val="37524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248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7.62</c:v>
                </c:pt>
                <c:pt idx="1">
                  <c:v>9.0299999999999994</c:v>
                </c:pt>
                <c:pt idx="2">
                  <c:v>8.82</c:v>
                </c:pt>
                <c:pt idx="3">
                  <c:v>8.3000000000000007</c:v>
                </c:pt>
                <c:pt idx="4">
                  <c:v>12.43</c:v>
                </c:pt>
              </c:numCache>
            </c:numRef>
          </c:val>
          <c:extLst xmlns:c16r2="http://schemas.microsoft.com/office/drawing/2015/06/chart">
            <c:ext xmlns:c16="http://schemas.microsoft.com/office/drawing/2014/chart" uri="{C3380CC4-5D6E-409C-BE32-E72D297353CC}">
              <c16:uniqueId val="{00000000-2038-46A4-99A0-2A48E041E3DB}"/>
            </c:ext>
          </c:extLst>
        </c:ser>
        <c:dLbls>
          <c:showLegendKey val="0"/>
          <c:showVal val="0"/>
          <c:showCatName val="0"/>
          <c:showSerName val="0"/>
          <c:showPercent val="0"/>
          <c:showBubbleSize val="0"/>
        </c:dLbls>
        <c:gapWidth val="150"/>
        <c:axId val="375249256"/>
        <c:axId val="375242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xmlns:c16r2="http://schemas.microsoft.com/office/drawing/2015/06/chart">
            <c:ext xmlns:c16="http://schemas.microsoft.com/office/drawing/2014/chart" uri="{C3380CC4-5D6E-409C-BE32-E72D297353CC}">
              <c16:uniqueId val="{00000001-2038-46A4-99A0-2A48E041E3DB}"/>
            </c:ext>
          </c:extLst>
        </c:ser>
        <c:dLbls>
          <c:showLegendKey val="0"/>
          <c:showVal val="0"/>
          <c:showCatName val="0"/>
          <c:showSerName val="0"/>
          <c:showPercent val="0"/>
          <c:showBubbleSize val="0"/>
        </c:dLbls>
        <c:marker val="1"/>
        <c:smooth val="0"/>
        <c:axId val="375249256"/>
        <c:axId val="375242592"/>
      </c:lineChart>
      <c:dateAx>
        <c:axId val="375249256"/>
        <c:scaling>
          <c:orientation val="minMax"/>
        </c:scaling>
        <c:delete val="1"/>
        <c:axPos val="b"/>
        <c:numFmt formatCode="ge" sourceLinked="1"/>
        <c:majorTickMark val="none"/>
        <c:minorTickMark val="none"/>
        <c:tickLblPos val="none"/>
        <c:crossAx val="375242592"/>
        <c:crosses val="autoZero"/>
        <c:auto val="1"/>
        <c:lblOffset val="100"/>
        <c:baseTimeUnit val="years"/>
      </c:dateAx>
      <c:valAx>
        <c:axId val="37524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249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EAA-441B-AA9D-A8FCF964B6AA}"/>
            </c:ext>
          </c:extLst>
        </c:ser>
        <c:dLbls>
          <c:showLegendKey val="0"/>
          <c:showVal val="0"/>
          <c:showCatName val="0"/>
          <c:showSerName val="0"/>
          <c:showPercent val="0"/>
          <c:showBubbleSize val="0"/>
        </c:dLbls>
        <c:gapWidth val="150"/>
        <c:axId val="375242984"/>
        <c:axId val="375243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xmlns:c16r2="http://schemas.microsoft.com/office/drawing/2015/06/chart">
            <c:ext xmlns:c16="http://schemas.microsoft.com/office/drawing/2014/chart" uri="{C3380CC4-5D6E-409C-BE32-E72D297353CC}">
              <c16:uniqueId val="{00000001-6EAA-441B-AA9D-A8FCF964B6AA}"/>
            </c:ext>
          </c:extLst>
        </c:ser>
        <c:dLbls>
          <c:showLegendKey val="0"/>
          <c:showVal val="0"/>
          <c:showCatName val="0"/>
          <c:showSerName val="0"/>
          <c:showPercent val="0"/>
          <c:showBubbleSize val="0"/>
        </c:dLbls>
        <c:marker val="1"/>
        <c:smooth val="0"/>
        <c:axId val="375242984"/>
        <c:axId val="375243376"/>
      </c:lineChart>
      <c:dateAx>
        <c:axId val="375242984"/>
        <c:scaling>
          <c:orientation val="minMax"/>
        </c:scaling>
        <c:delete val="1"/>
        <c:axPos val="b"/>
        <c:numFmt formatCode="ge" sourceLinked="1"/>
        <c:majorTickMark val="none"/>
        <c:minorTickMark val="none"/>
        <c:tickLblPos val="none"/>
        <c:crossAx val="375243376"/>
        <c:crosses val="autoZero"/>
        <c:auto val="1"/>
        <c:lblOffset val="100"/>
        <c:baseTimeUnit val="years"/>
      </c:dateAx>
      <c:valAx>
        <c:axId val="375243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5242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264.56</c:v>
                </c:pt>
                <c:pt idx="1">
                  <c:v>289.73</c:v>
                </c:pt>
                <c:pt idx="2">
                  <c:v>276.08999999999997</c:v>
                </c:pt>
                <c:pt idx="3">
                  <c:v>295.88</c:v>
                </c:pt>
                <c:pt idx="4">
                  <c:v>286.58999999999997</c:v>
                </c:pt>
              </c:numCache>
            </c:numRef>
          </c:val>
          <c:extLst xmlns:c16r2="http://schemas.microsoft.com/office/drawing/2015/06/chart">
            <c:ext xmlns:c16="http://schemas.microsoft.com/office/drawing/2014/chart" uri="{C3380CC4-5D6E-409C-BE32-E72D297353CC}">
              <c16:uniqueId val="{00000000-4CC0-452C-B7A9-667B33C74823}"/>
            </c:ext>
          </c:extLst>
        </c:ser>
        <c:dLbls>
          <c:showLegendKey val="0"/>
          <c:showVal val="0"/>
          <c:showCatName val="0"/>
          <c:showSerName val="0"/>
          <c:showPercent val="0"/>
          <c:showBubbleSize val="0"/>
        </c:dLbls>
        <c:gapWidth val="150"/>
        <c:axId val="375245728"/>
        <c:axId val="375246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xmlns:c16r2="http://schemas.microsoft.com/office/drawing/2015/06/chart">
            <c:ext xmlns:c16="http://schemas.microsoft.com/office/drawing/2014/chart" uri="{C3380CC4-5D6E-409C-BE32-E72D297353CC}">
              <c16:uniqueId val="{00000001-4CC0-452C-B7A9-667B33C74823}"/>
            </c:ext>
          </c:extLst>
        </c:ser>
        <c:dLbls>
          <c:showLegendKey val="0"/>
          <c:showVal val="0"/>
          <c:showCatName val="0"/>
          <c:showSerName val="0"/>
          <c:showPercent val="0"/>
          <c:showBubbleSize val="0"/>
        </c:dLbls>
        <c:marker val="1"/>
        <c:smooth val="0"/>
        <c:axId val="375245728"/>
        <c:axId val="375246120"/>
      </c:lineChart>
      <c:dateAx>
        <c:axId val="375245728"/>
        <c:scaling>
          <c:orientation val="minMax"/>
        </c:scaling>
        <c:delete val="1"/>
        <c:axPos val="b"/>
        <c:numFmt formatCode="ge" sourceLinked="1"/>
        <c:majorTickMark val="none"/>
        <c:minorTickMark val="none"/>
        <c:tickLblPos val="none"/>
        <c:crossAx val="375246120"/>
        <c:crosses val="autoZero"/>
        <c:auto val="1"/>
        <c:lblOffset val="100"/>
        <c:baseTimeUnit val="years"/>
      </c:dateAx>
      <c:valAx>
        <c:axId val="375246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524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270.39</c:v>
                </c:pt>
                <c:pt idx="1">
                  <c:v>258.56</c:v>
                </c:pt>
                <c:pt idx="2">
                  <c:v>263.42</c:v>
                </c:pt>
                <c:pt idx="3">
                  <c:v>267.64</c:v>
                </c:pt>
                <c:pt idx="4">
                  <c:v>279.74</c:v>
                </c:pt>
              </c:numCache>
            </c:numRef>
          </c:val>
          <c:extLst xmlns:c16r2="http://schemas.microsoft.com/office/drawing/2015/06/chart">
            <c:ext xmlns:c16="http://schemas.microsoft.com/office/drawing/2014/chart" uri="{C3380CC4-5D6E-409C-BE32-E72D297353CC}">
              <c16:uniqueId val="{00000000-8B8C-4D72-9626-9133D8ED7D91}"/>
            </c:ext>
          </c:extLst>
        </c:ser>
        <c:dLbls>
          <c:showLegendKey val="0"/>
          <c:showVal val="0"/>
          <c:showCatName val="0"/>
          <c:showSerName val="0"/>
          <c:showPercent val="0"/>
          <c:showBubbleSize val="0"/>
        </c:dLbls>
        <c:gapWidth val="150"/>
        <c:axId val="375246512"/>
        <c:axId val="375247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xmlns:c16r2="http://schemas.microsoft.com/office/drawing/2015/06/chart">
            <c:ext xmlns:c16="http://schemas.microsoft.com/office/drawing/2014/chart" uri="{C3380CC4-5D6E-409C-BE32-E72D297353CC}">
              <c16:uniqueId val="{00000001-8B8C-4D72-9626-9133D8ED7D91}"/>
            </c:ext>
          </c:extLst>
        </c:ser>
        <c:dLbls>
          <c:showLegendKey val="0"/>
          <c:showVal val="0"/>
          <c:showCatName val="0"/>
          <c:showSerName val="0"/>
          <c:showPercent val="0"/>
          <c:showBubbleSize val="0"/>
        </c:dLbls>
        <c:marker val="1"/>
        <c:smooth val="0"/>
        <c:axId val="375246512"/>
        <c:axId val="375247688"/>
      </c:lineChart>
      <c:dateAx>
        <c:axId val="375246512"/>
        <c:scaling>
          <c:orientation val="minMax"/>
        </c:scaling>
        <c:delete val="1"/>
        <c:axPos val="b"/>
        <c:numFmt formatCode="ge" sourceLinked="1"/>
        <c:majorTickMark val="none"/>
        <c:minorTickMark val="none"/>
        <c:tickLblPos val="none"/>
        <c:crossAx val="375247688"/>
        <c:crosses val="autoZero"/>
        <c:auto val="1"/>
        <c:lblOffset val="100"/>
        <c:baseTimeUnit val="years"/>
      </c:dateAx>
      <c:valAx>
        <c:axId val="375247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524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107.87</c:v>
                </c:pt>
                <c:pt idx="1">
                  <c:v>111.69</c:v>
                </c:pt>
                <c:pt idx="2">
                  <c:v>113.87</c:v>
                </c:pt>
                <c:pt idx="3">
                  <c:v>111.57</c:v>
                </c:pt>
                <c:pt idx="4">
                  <c:v>109.66</c:v>
                </c:pt>
              </c:numCache>
            </c:numRef>
          </c:val>
          <c:extLst xmlns:c16r2="http://schemas.microsoft.com/office/drawing/2015/06/chart">
            <c:ext xmlns:c16="http://schemas.microsoft.com/office/drawing/2014/chart" uri="{C3380CC4-5D6E-409C-BE32-E72D297353CC}">
              <c16:uniqueId val="{00000000-28DE-4260-976B-121D5D2E585A}"/>
            </c:ext>
          </c:extLst>
        </c:ser>
        <c:dLbls>
          <c:showLegendKey val="0"/>
          <c:showVal val="0"/>
          <c:showCatName val="0"/>
          <c:showSerName val="0"/>
          <c:showPercent val="0"/>
          <c:showBubbleSize val="0"/>
        </c:dLbls>
        <c:gapWidth val="150"/>
        <c:axId val="374852240"/>
        <c:axId val="374853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xmlns:c16r2="http://schemas.microsoft.com/office/drawing/2015/06/chart">
            <c:ext xmlns:c16="http://schemas.microsoft.com/office/drawing/2014/chart" uri="{C3380CC4-5D6E-409C-BE32-E72D297353CC}">
              <c16:uniqueId val="{00000001-28DE-4260-976B-121D5D2E585A}"/>
            </c:ext>
          </c:extLst>
        </c:ser>
        <c:dLbls>
          <c:showLegendKey val="0"/>
          <c:showVal val="0"/>
          <c:showCatName val="0"/>
          <c:showSerName val="0"/>
          <c:showPercent val="0"/>
          <c:showBubbleSize val="0"/>
        </c:dLbls>
        <c:marker val="1"/>
        <c:smooth val="0"/>
        <c:axId val="374852240"/>
        <c:axId val="374853808"/>
      </c:lineChart>
      <c:dateAx>
        <c:axId val="374852240"/>
        <c:scaling>
          <c:orientation val="minMax"/>
        </c:scaling>
        <c:delete val="1"/>
        <c:axPos val="b"/>
        <c:numFmt formatCode="ge" sourceLinked="1"/>
        <c:majorTickMark val="none"/>
        <c:minorTickMark val="none"/>
        <c:tickLblPos val="none"/>
        <c:crossAx val="374853808"/>
        <c:crosses val="autoZero"/>
        <c:auto val="1"/>
        <c:lblOffset val="100"/>
        <c:baseTimeUnit val="years"/>
      </c:dateAx>
      <c:valAx>
        <c:axId val="37485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85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215.93</c:v>
                </c:pt>
                <c:pt idx="1">
                  <c:v>207.93</c:v>
                </c:pt>
                <c:pt idx="2">
                  <c:v>203.69</c:v>
                </c:pt>
                <c:pt idx="3">
                  <c:v>207</c:v>
                </c:pt>
                <c:pt idx="4">
                  <c:v>211.15</c:v>
                </c:pt>
              </c:numCache>
            </c:numRef>
          </c:val>
          <c:extLst xmlns:c16r2="http://schemas.microsoft.com/office/drawing/2015/06/chart">
            <c:ext xmlns:c16="http://schemas.microsoft.com/office/drawing/2014/chart" uri="{C3380CC4-5D6E-409C-BE32-E72D297353CC}">
              <c16:uniqueId val="{00000000-F723-4DA5-BE84-E1BB21FC739C}"/>
            </c:ext>
          </c:extLst>
        </c:ser>
        <c:dLbls>
          <c:showLegendKey val="0"/>
          <c:showVal val="0"/>
          <c:showCatName val="0"/>
          <c:showSerName val="0"/>
          <c:showPercent val="0"/>
          <c:showBubbleSize val="0"/>
        </c:dLbls>
        <c:gapWidth val="150"/>
        <c:axId val="374853024"/>
        <c:axId val="374854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xmlns:c16r2="http://schemas.microsoft.com/office/drawing/2015/06/chart">
            <c:ext xmlns:c16="http://schemas.microsoft.com/office/drawing/2014/chart" uri="{C3380CC4-5D6E-409C-BE32-E72D297353CC}">
              <c16:uniqueId val="{00000001-F723-4DA5-BE84-E1BB21FC739C}"/>
            </c:ext>
          </c:extLst>
        </c:ser>
        <c:dLbls>
          <c:showLegendKey val="0"/>
          <c:showVal val="0"/>
          <c:showCatName val="0"/>
          <c:showSerName val="0"/>
          <c:showPercent val="0"/>
          <c:showBubbleSize val="0"/>
        </c:dLbls>
        <c:marker val="1"/>
        <c:smooth val="0"/>
        <c:axId val="374853024"/>
        <c:axId val="374854592"/>
      </c:lineChart>
      <c:dateAx>
        <c:axId val="374853024"/>
        <c:scaling>
          <c:orientation val="minMax"/>
        </c:scaling>
        <c:delete val="1"/>
        <c:axPos val="b"/>
        <c:numFmt formatCode="ge" sourceLinked="1"/>
        <c:majorTickMark val="none"/>
        <c:minorTickMark val="none"/>
        <c:tickLblPos val="none"/>
        <c:crossAx val="374854592"/>
        <c:crosses val="autoZero"/>
        <c:auto val="1"/>
        <c:lblOffset val="100"/>
        <c:baseTimeUnit val="years"/>
      </c:dateAx>
      <c:valAx>
        <c:axId val="37485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85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U13" zoomScale="80" zoomScaleNormal="8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2">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2">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4" t="str">
        <f>データ!H6</f>
        <v>宮城県　亘理町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2">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A5</v>
      </c>
      <c r="X8" s="82"/>
      <c r="Y8" s="82"/>
      <c r="Z8" s="82"/>
      <c r="AA8" s="82"/>
      <c r="AB8" s="82"/>
      <c r="AC8" s="82"/>
      <c r="AD8" s="82" t="str">
        <f>データ!$M$6</f>
        <v>非設置</v>
      </c>
      <c r="AE8" s="82"/>
      <c r="AF8" s="82"/>
      <c r="AG8" s="82"/>
      <c r="AH8" s="82"/>
      <c r="AI8" s="82"/>
      <c r="AJ8" s="82"/>
      <c r="AK8" s="4"/>
      <c r="AL8" s="70">
        <f>データ!$R$6</f>
        <v>33674</v>
      </c>
      <c r="AM8" s="70"/>
      <c r="AN8" s="70"/>
      <c r="AO8" s="70"/>
      <c r="AP8" s="70"/>
      <c r="AQ8" s="70"/>
      <c r="AR8" s="70"/>
      <c r="AS8" s="70"/>
      <c r="AT8" s="66">
        <f>データ!$S$6</f>
        <v>73.599999999999994</v>
      </c>
      <c r="AU8" s="67"/>
      <c r="AV8" s="67"/>
      <c r="AW8" s="67"/>
      <c r="AX8" s="67"/>
      <c r="AY8" s="67"/>
      <c r="AZ8" s="67"/>
      <c r="BA8" s="67"/>
      <c r="BB8" s="69">
        <f>データ!$T$6</f>
        <v>457.53</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2">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2">
      <c r="A10" s="2"/>
      <c r="B10" s="66" t="str">
        <f>データ!$N$6</f>
        <v>-</v>
      </c>
      <c r="C10" s="67"/>
      <c r="D10" s="67"/>
      <c r="E10" s="67"/>
      <c r="F10" s="67"/>
      <c r="G10" s="67"/>
      <c r="H10" s="67"/>
      <c r="I10" s="66">
        <f>データ!$O$6</f>
        <v>62.27</v>
      </c>
      <c r="J10" s="67"/>
      <c r="K10" s="67"/>
      <c r="L10" s="67"/>
      <c r="M10" s="67"/>
      <c r="N10" s="67"/>
      <c r="O10" s="68"/>
      <c r="P10" s="69">
        <f>データ!$P$6</f>
        <v>98.9</v>
      </c>
      <c r="Q10" s="69"/>
      <c r="R10" s="69"/>
      <c r="S10" s="69"/>
      <c r="T10" s="69"/>
      <c r="U10" s="69"/>
      <c r="V10" s="69"/>
      <c r="W10" s="70">
        <f>データ!$Q$6</f>
        <v>4374</v>
      </c>
      <c r="X10" s="70"/>
      <c r="Y10" s="70"/>
      <c r="Z10" s="70"/>
      <c r="AA10" s="70"/>
      <c r="AB10" s="70"/>
      <c r="AC10" s="70"/>
      <c r="AD10" s="2"/>
      <c r="AE10" s="2"/>
      <c r="AF10" s="2"/>
      <c r="AG10" s="2"/>
      <c r="AH10" s="4"/>
      <c r="AI10" s="4"/>
      <c r="AJ10" s="4"/>
      <c r="AK10" s="4"/>
      <c r="AL10" s="70">
        <f>データ!$U$6</f>
        <v>33223</v>
      </c>
      <c r="AM10" s="70"/>
      <c r="AN10" s="70"/>
      <c r="AO10" s="70"/>
      <c r="AP10" s="70"/>
      <c r="AQ10" s="70"/>
      <c r="AR10" s="70"/>
      <c r="AS10" s="70"/>
      <c r="AT10" s="66">
        <f>データ!$V$6</f>
        <v>73.209999999999994</v>
      </c>
      <c r="AU10" s="67"/>
      <c r="AV10" s="67"/>
      <c r="AW10" s="67"/>
      <c r="AX10" s="67"/>
      <c r="AY10" s="67"/>
      <c r="AZ10" s="67"/>
      <c r="BA10" s="67"/>
      <c r="BB10" s="69">
        <f>データ!$W$6</f>
        <v>453.8</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2">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6aOGQzdfAhgQb/UGC1qwuQcQQZsnu/UK17q+jUPby5oo93+POmZu3HkC+NQQ2uRaOBwjyq/E09yGI5HaeDfDMA==" saltValue="O7S8CE/Opdijk/ziFrfxr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2018</v>
      </c>
      <c r="C6" s="34">
        <f t="shared" ref="C6:W6" si="3">C7</f>
        <v>43613</v>
      </c>
      <c r="D6" s="34">
        <f t="shared" si="3"/>
        <v>46</v>
      </c>
      <c r="E6" s="34">
        <f t="shared" si="3"/>
        <v>1</v>
      </c>
      <c r="F6" s="34">
        <f t="shared" si="3"/>
        <v>0</v>
      </c>
      <c r="G6" s="34">
        <f t="shared" si="3"/>
        <v>1</v>
      </c>
      <c r="H6" s="34" t="str">
        <f t="shared" si="3"/>
        <v>宮城県　亘理町</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62.27</v>
      </c>
      <c r="P6" s="35">
        <f t="shared" si="3"/>
        <v>98.9</v>
      </c>
      <c r="Q6" s="35">
        <f t="shared" si="3"/>
        <v>4374</v>
      </c>
      <c r="R6" s="35">
        <f t="shared" si="3"/>
        <v>33674</v>
      </c>
      <c r="S6" s="35">
        <f t="shared" si="3"/>
        <v>73.599999999999994</v>
      </c>
      <c r="T6" s="35">
        <f t="shared" si="3"/>
        <v>457.53</v>
      </c>
      <c r="U6" s="35">
        <f t="shared" si="3"/>
        <v>33223</v>
      </c>
      <c r="V6" s="35">
        <f t="shared" si="3"/>
        <v>73.209999999999994</v>
      </c>
      <c r="W6" s="35">
        <f t="shared" si="3"/>
        <v>453.8</v>
      </c>
      <c r="X6" s="36">
        <f>IF(X7="",NA(),X7)</f>
        <v>122.84</v>
      </c>
      <c r="Y6" s="36">
        <f t="shared" ref="Y6:AG6" si="4">IF(Y7="",NA(),Y7)</f>
        <v>118.07</v>
      </c>
      <c r="Z6" s="36">
        <f t="shared" si="4"/>
        <v>119.7</v>
      </c>
      <c r="AA6" s="36">
        <f t="shared" si="4"/>
        <v>116.65</v>
      </c>
      <c r="AB6" s="36">
        <f t="shared" si="4"/>
        <v>115.22</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264.56</v>
      </c>
      <c r="AU6" s="36">
        <f t="shared" ref="AU6:BC6" si="6">IF(AU7="",NA(),AU7)</f>
        <v>289.73</v>
      </c>
      <c r="AV6" s="36">
        <f t="shared" si="6"/>
        <v>276.08999999999997</v>
      </c>
      <c r="AW6" s="36">
        <f t="shared" si="6"/>
        <v>295.88</v>
      </c>
      <c r="AX6" s="36">
        <f t="shared" si="6"/>
        <v>286.58999999999997</v>
      </c>
      <c r="AY6" s="36">
        <f t="shared" si="6"/>
        <v>382.09</v>
      </c>
      <c r="AZ6" s="36">
        <f t="shared" si="6"/>
        <v>371.31</v>
      </c>
      <c r="BA6" s="36">
        <f t="shared" si="6"/>
        <v>377.63</v>
      </c>
      <c r="BB6" s="36">
        <f t="shared" si="6"/>
        <v>357.34</v>
      </c>
      <c r="BC6" s="36">
        <f t="shared" si="6"/>
        <v>366.03</v>
      </c>
      <c r="BD6" s="35" t="str">
        <f>IF(BD7="","",IF(BD7="-","【-】","【"&amp;SUBSTITUTE(TEXT(BD7,"#,##0.00"),"-","△")&amp;"】"))</f>
        <v>【261.93】</v>
      </c>
      <c r="BE6" s="36">
        <f>IF(BE7="",NA(),BE7)</f>
        <v>270.39</v>
      </c>
      <c r="BF6" s="36">
        <f t="shared" ref="BF6:BN6" si="7">IF(BF7="",NA(),BF7)</f>
        <v>258.56</v>
      </c>
      <c r="BG6" s="36">
        <f t="shared" si="7"/>
        <v>263.42</v>
      </c>
      <c r="BH6" s="36">
        <f t="shared" si="7"/>
        <v>267.64</v>
      </c>
      <c r="BI6" s="36">
        <f t="shared" si="7"/>
        <v>279.74</v>
      </c>
      <c r="BJ6" s="36">
        <f t="shared" si="7"/>
        <v>385.06</v>
      </c>
      <c r="BK6" s="36">
        <f t="shared" si="7"/>
        <v>373.09</v>
      </c>
      <c r="BL6" s="36">
        <f t="shared" si="7"/>
        <v>364.71</v>
      </c>
      <c r="BM6" s="36">
        <f t="shared" si="7"/>
        <v>373.69</v>
      </c>
      <c r="BN6" s="36">
        <f t="shared" si="7"/>
        <v>370.12</v>
      </c>
      <c r="BO6" s="35" t="str">
        <f>IF(BO7="","",IF(BO7="-","【-】","【"&amp;SUBSTITUTE(TEXT(BO7,"#,##0.00"),"-","△")&amp;"】"))</f>
        <v>【270.46】</v>
      </c>
      <c r="BP6" s="36">
        <f>IF(BP7="",NA(),BP7)</f>
        <v>107.87</v>
      </c>
      <c r="BQ6" s="36">
        <f t="shared" ref="BQ6:BY6" si="8">IF(BQ7="",NA(),BQ7)</f>
        <v>111.69</v>
      </c>
      <c r="BR6" s="36">
        <f t="shared" si="8"/>
        <v>113.87</v>
      </c>
      <c r="BS6" s="36">
        <f t="shared" si="8"/>
        <v>111.57</v>
      </c>
      <c r="BT6" s="36">
        <f t="shared" si="8"/>
        <v>109.66</v>
      </c>
      <c r="BU6" s="36">
        <f t="shared" si="8"/>
        <v>99.07</v>
      </c>
      <c r="BV6" s="36">
        <f t="shared" si="8"/>
        <v>99.99</v>
      </c>
      <c r="BW6" s="36">
        <f t="shared" si="8"/>
        <v>100.65</v>
      </c>
      <c r="BX6" s="36">
        <f t="shared" si="8"/>
        <v>99.87</v>
      </c>
      <c r="BY6" s="36">
        <f t="shared" si="8"/>
        <v>100.42</v>
      </c>
      <c r="BZ6" s="35" t="str">
        <f>IF(BZ7="","",IF(BZ7="-","【-】","【"&amp;SUBSTITUTE(TEXT(BZ7,"#,##0.00"),"-","△")&amp;"】"))</f>
        <v>【103.91】</v>
      </c>
      <c r="CA6" s="36">
        <f>IF(CA7="",NA(),CA7)</f>
        <v>215.93</v>
      </c>
      <c r="CB6" s="36">
        <f t="shared" ref="CB6:CJ6" si="9">IF(CB7="",NA(),CB7)</f>
        <v>207.93</v>
      </c>
      <c r="CC6" s="36">
        <f t="shared" si="9"/>
        <v>203.69</v>
      </c>
      <c r="CD6" s="36">
        <f t="shared" si="9"/>
        <v>207</v>
      </c>
      <c r="CE6" s="36">
        <f t="shared" si="9"/>
        <v>211.15</v>
      </c>
      <c r="CF6" s="36">
        <f t="shared" si="9"/>
        <v>173.03</v>
      </c>
      <c r="CG6" s="36">
        <f t="shared" si="9"/>
        <v>171.15</v>
      </c>
      <c r="CH6" s="36">
        <f t="shared" si="9"/>
        <v>170.19</v>
      </c>
      <c r="CI6" s="36">
        <f t="shared" si="9"/>
        <v>171.81</v>
      </c>
      <c r="CJ6" s="36">
        <f t="shared" si="9"/>
        <v>171.67</v>
      </c>
      <c r="CK6" s="35" t="str">
        <f>IF(CK7="","",IF(CK7="-","【-】","【"&amp;SUBSTITUTE(TEXT(CK7,"#,##0.00"),"-","△")&amp;"】"))</f>
        <v>【167.11】</v>
      </c>
      <c r="CL6" s="36">
        <f>IF(CL7="",NA(),CL7)</f>
        <v>64.37</v>
      </c>
      <c r="CM6" s="36">
        <f t="shared" ref="CM6:CU6" si="10">IF(CM7="",NA(),CM7)</f>
        <v>66.260000000000005</v>
      </c>
      <c r="CN6" s="36">
        <f t="shared" si="10"/>
        <v>64.75</v>
      </c>
      <c r="CO6" s="36">
        <f t="shared" si="10"/>
        <v>63.85</v>
      </c>
      <c r="CP6" s="36">
        <f t="shared" si="10"/>
        <v>64.180000000000007</v>
      </c>
      <c r="CQ6" s="36">
        <f t="shared" si="10"/>
        <v>58.58</v>
      </c>
      <c r="CR6" s="36">
        <f t="shared" si="10"/>
        <v>58.53</v>
      </c>
      <c r="CS6" s="36">
        <f t="shared" si="10"/>
        <v>59.01</v>
      </c>
      <c r="CT6" s="36">
        <f t="shared" si="10"/>
        <v>60.03</v>
      </c>
      <c r="CU6" s="36">
        <f t="shared" si="10"/>
        <v>59.74</v>
      </c>
      <c r="CV6" s="35" t="str">
        <f>IF(CV7="","",IF(CV7="-","【-】","【"&amp;SUBSTITUTE(TEXT(CV7,"#,##0.00"),"-","△")&amp;"】"))</f>
        <v>【60.27】</v>
      </c>
      <c r="CW6" s="36">
        <f>IF(CW7="",NA(),CW7)</f>
        <v>88.42</v>
      </c>
      <c r="CX6" s="36">
        <f t="shared" ref="CX6:DF6" si="11">IF(CX7="",NA(),CX7)</f>
        <v>89.08</v>
      </c>
      <c r="CY6" s="36">
        <f t="shared" si="11"/>
        <v>91.51</v>
      </c>
      <c r="CZ6" s="36">
        <f t="shared" si="11"/>
        <v>91.77</v>
      </c>
      <c r="DA6" s="36">
        <f t="shared" si="11"/>
        <v>91.47</v>
      </c>
      <c r="DB6" s="36">
        <f t="shared" si="11"/>
        <v>85.23</v>
      </c>
      <c r="DC6" s="36">
        <f t="shared" si="11"/>
        <v>85.26</v>
      </c>
      <c r="DD6" s="36">
        <f t="shared" si="11"/>
        <v>85.37</v>
      </c>
      <c r="DE6" s="36">
        <f t="shared" si="11"/>
        <v>84.81</v>
      </c>
      <c r="DF6" s="36">
        <f t="shared" si="11"/>
        <v>84.8</v>
      </c>
      <c r="DG6" s="35" t="str">
        <f>IF(DG7="","",IF(DG7="-","【-】","【"&amp;SUBSTITUTE(TEXT(DG7,"#,##0.00"),"-","△")&amp;"】"))</f>
        <v>【89.92】</v>
      </c>
      <c r="DH6" s="36">
        <f>IF(DH7="",NA(),DH7)</f>
        <v>45.17</v>
      </c>
      <c r="DI6" s="36">
        <f t="shared" ref="DI6:DQ6" si="12">IF(DI7="",NA(),DI7)</f>
        <v>45.55</v>
      </c>
      <c r="DJ6" s="36">
        <f t="shared" si="12"/>
        <v>45.59</v>
      </c>
      <c r="DK6" s="36">
        <f t="shared" si="12"/>
        <v>46.02</v>
      </c>
      <c r="DL6" s="36">
        <f t="shared" si="12"/>
        <v>46.12</v>
      </c>
      <c r="DM6" s="36">
        <f t="shared" si="12"/>
        <v>44.31</v>
      </c>
      <c r="DN6" s="36">
        <f t="shared" si="12"/>
        <v>45.75</v>
      </c>
      <c r="DO6" s="36">
        <f t="shared" si="12"/>
        <v>46.9</v>
      </c>
      <c r="DP6" s="36">
        <f t="shared" si="12"/>
        <v>47.28</v>
      </c>
      <c r="DQ6" s="36">
        <f t="shared" si="12"/>
        <v>47.66</v>
      </c>
      <c r="DR6" s="35" t="str">
        <f>IF(DR7="","",IF(DR7="-","【-】","【"&amp;SUBSTITUTE(TEXT(DR7,"#,##0.00"),"-","△")&amp;"】"))</f>
        <v>【48.85】</v>
      </c>
      <c r="DS6" s="36">
        <f>IF(DS7="",NA(),DS7)</f>
        <v>7.62</v>
      </c>
      <c r="DT6" s="36">
        <f t="shared" ref="DT6:EB6" si="13">IF(DT7="",NA(),DT7)</f>
        <v>9.0299999999999994</v>
      </c>
      <c r="DU6" s="36">
        <f t="shared" si="13"/>
        <v>8.82</v>
      </c>
      <c r="DV6" s="36">
        <f t="shared" si="13"/>
        <v>8.3000000000000007</v>
      </c>
      <c r="DW6" s="36">
        <f t="shared" si="13"/>
        <v>12.43</v>
      </c>
      <c r="DX6" s="36">
        <f t="shared" si="13"/>
        <v>10.09</v>
      </c>
      <c r="DY6" s="36">
        <f t="shared" si="13"/>
        <v>10.54</v>
      </c>
      <c r="DZ6" s="36">
        <f t="shared" si="13"/>
        <v>12.03</v>
      </c>
      <c r="EA6" s="36">
        <f t="shared" si="13"/>
        <v>12.19</v>
      </c>
      <c r="EB6" s="36">
        <f t="shared" si="13"/>
        <v>15.1</v>
      </c>
      <c r="EC6" s="35" t="str">
        <f>IF(EC7="","",IF(EC7="-","【-】","【"&amp;SUBSTITUTE(TEXT(EC7,"#,##0.00"),"-","△")&amp;"】"))</f>
        <v>【17.80】</v>
      </c>
      <c r="ED6" s="36">
        <f>IF(ED7="",NA(),ED7)</f>
        <v>0.34</v>
      </c>
      <c r="EE6" s="36">
        <f t="shared" ref="EE6:EM6" si="14">IF(EE7="",NA(),EE7)</f>
        <v>0.1</v>
      </c>
      <c r="EF6" s="36">
        <f t="shared" si="14"/>
        <v>3.18</v>
      </c>
      <c r="EG6" s="36">
        <f t="shared" si="14"/>
        <v>0.2</v>
      </c>
      <c r="EH6" s="36">
        <f t="shared" si="14"/>
        <v>0.17</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2">
      <c r="A7" s="29"/>
      <c r="B7" s="38">
        <v>2018</v>
      </c>
      <c r="C7" s="38">
        <v>43613</v>
      </c>
      <c r="D7" s="38">
        <v>46</v>
      </c>
      <c r="E7" s="38">
        <v>1</v>
      </c>
      <c r="F7" s="38">
        <v>0</v>
      </c>
      <c r="G7" s="38">
        <v>1</v>
      </c>
      <c r="H7" s="38" t="s">
        <v>93</v>
      </c>
      <c r="I7" s="38" t="s">
        <v>94</v>
      </c>
      <c r="J7" s="38" t="s">
        <v>95</v>
      </c>
      <c r="K7" s="38" t="s">
        <v>96</v>
      </c>
      <c r="L7" s="38" t="s">
        <v>97</v>
      </c>
      <c r="M7" s="38" t="s">
        <v>98</v>
      </c>
      <c r="N7" s="39" t="s">
        <v>99</v>
      </c>
      <c r="O7" s="39">
        <v>62.27</v>
      </c>
      <c r="P7" s="39">
        <v>98.9</v>
      </c>
      <c r="Q7" s="39">
        <v>4374</v>
      </c>
      <c r="R7" s="39">
        <v>33674</v>
      </c>
      <c r="S7" s="39">
        <v>73.599999999999994</v>
      </c>
      <c r="T7" s="39">
        <v>457.53</v>
      </c>
      <c r="U7" s="39">
        <v>33223</v>
      </c>
      <c r="V7" s="39">
        <v>73.209999999999994</v>
      </c>
      <c r="W7" s="39">
        <v>453.8</v>
      </c>
      <c r="X7" s="39">
        <v>122.84</v>
      </c>
      <c r="Y7" s="39">
        <v>118.07</v>
      </c>
      <c r="Z7" s="39">
        <v>119.7</v>
      </c>
      <c r="AA7" s="39">
        <v>116.65</v>
      </c>
      <c r="AB7" s="39">
        <v>115.22</v>
      </c>
      <c r="AC7" s="39">
        <v>109.04</v>
      </c>
      <c r="AD7" s="39">
        <v>109.64</v>
      </c>
      <c r="AE7" s="39">
        <v>110.95</v>
      </c>
      <c r="AF7" s="39">
        <v>110.68</v>
      </c>
      <c r="AG7" s="39">
        <v>110.66</v>
      </c>
      <c r="AH7" s="39">
        <v>112.83</v>
      </c>
      <c r="AI7" s="39">
        <v>0</v>
      </c>
      <c r="AJ7" s="39">
        <v>0</v>
      </c>
      <c r="AK7" s="39">
        <v>0</v>
      </c>
      <c r="AL7" s="39">
        <v>0</v>
      </c>
      <c r="AM7" s="39">
        <v>0</v>
      </c>
      <c r="AN7" s="39">
        <v>3.77</v>
      </c>
      <c r="AO7" s="39">
        <v>3.62</v>
      </c>
      <c r="AP7" s="39">
        <v>3.91</v>
      </c>
      <c r="AQ7" s="39">
        <v>3.56</v>
      </c>
      <c r="AR7" s="39">
        <v>2.74</v>
      </c>
      <c r="AS7" s="39">
        <v>1.05</v>
      </c>
      <c r="AT7" s="39">
        <v>264.56</v>
      </c>
      <c r="AU7" s="39">
        <v>289.73</v>
      </c>
      <c r="AV7" s="39">
        <v>276.08999999999997</v>
      </c>
      <c r="AW7" s="39">
        <v>295.88</v>
      </c>
      <c r="AX7" s="39">
        <v>286.58999999999997</v>
      </c>
      <c r="AY7" s="39">
        <v>382.09</v>
      </c>
      <c r="AZ7" s="39">
        <v>371.31</v>
      </c>
      <c r="BA7" s="39">
        <v>377.63</v>
      </c>
      <c r="BB7" s="39">
        <v>357.34</v>
      </c>
      <c r="BC7" s="39">
        <v>366.03</v>
      </c>
      <c r="BD7" s="39">
        <v>261.93</v>
      </c>
      <c r="BE7" s="39">
        <v>270.39</v>
      </c>
      <c r="BF7" s="39">
        <v>258.56</v>
      </c>
      <c r="BG7" s="39">
        <v>263.42</v>
      </c>
      <c r="BH7" s="39">
        <v>267.64</v>
      </c>
      <c r="BI7" s="39">
        <v>279.74</v>
      </c>
      <c r="BJ7" s="39">
        <v>385.06</v>
      </c>
      <c r="BK7" s="39">
        <v>373.09</v>
      </c>
      <c r="BL7" s="39">
        <v>364.71</v>
      </c>
      <c r="BM7" s="39">
        <v>373.69</v>
      </c>
      <c r="BN7" s="39">
        <v>370.12</v>
      </c>
      <c r="BO7" s="39">
        <v>270.45999999999998</v>
      </c>
      <c r="BP7" s="39">
        <v>107.87</v>
      </c>
      <c r="BQ7" s="39">
        <v>111.69</v>
      </c>
      <c r="BR7" s="39">
        <v>113.87</v>
      </c>
      <c r="BS7" s="39">
        <v>111.57</v>
      </c>
      <c r="BT7" s="39">
        <v>109.66</v>
      </c>
      <c r="BU7" s="39">
        <v>99.07</v>
      </c>
      <c r="BV7" s="39">
        <v>99.99</v>
      </c>
      <c r="BW7" s="39">
        <v>100.65</v>
      </c>
      <c r="BX7" s="39">
        <v>99.87</v>
      </c>
      <c r="BY7" s="39">
        <v>100.42</v>
      </c>
      <c r="BZ7" s="39">
        <v>103.91</v>
      </c>
      <c r="CA7" s="39">
        <v>215.93</v>
      </c>
      <c r="CB7" s="39">
        <v>207.93</v>
      </c>
      <c r="CC7" s="39">
        <v>203.69</v>
      </c>
      <c r="CD7" s="39">
        <v>207</v>
      </c>
      <c r="CE7" s="39">
        <v>211.15</v>
      </c>
      <c r="CF7" s="39">
        <v>173.03</v>
      </c>
      <c r="CG7" s="39">
        <v>171.15</v>
      </c>
      <c r="CH7" s="39">
        <v>170.19</v>
      </c>
      <c r="CI7" s="39">
        <v>171.81</v>
      </c>
      <c r="CJ7" s="39">
        <v>171.67</v>
      </c>
      <c r="CK7" s="39">
        <v>167.11</v>
      </c>
      <c r="CL7" s="39">
        <v>64.37</v>
      </c>
      <c r="CM7" s="39">
        <v>66.260000000000005</v>
      </c>
      <c r="CN7" s="39">
        <v>64.75</v>
      </c>
      <c r="CO7" s="39">
        <v>63.85</v>
      </c>
      <c r="CP7" s="39">
        <v>64.180000000000007</v>
      </c>
      <c r="CQ7" s="39">
        <v>58.58</v>
      </c>
      <c r="CR7" s="39">
        <v>58.53</v>
      </c>
      <c r="CS7" s="39">
        <v>59.01</v>
      </c>
      <c r="CT7" s="39">
        <v>60.03</v>
      </c>
      <c r="CU7" s="39">
        <v>59.74</v>
      </c>
      <c r="CV7" s="39">
        <v>60.27</v>
      </c>
      <c r="CW7" s="39">
        <v>88.42</v>
      </c>
      <c r="CX7" s="39">
        <v>89.08</v>
      </c>
      <c r="CY7" s="39">
        <v>91.51</v>
      </c>
      <c r="CZ7" s="39">
        <v>91.77</v>
      </c>
      <c r="DA7" s="39">
        <v>91.47</v>
      </c>
      <c r="DB7" s="39">
        <v>85.23</v>
      </c>
      <c r="DC7" s="39">
        <v>85.26</v>
      </c>
      <c r="DD7" s="39">
        <v>85.37</v>
      </c>
      <c r="DE7" s="39">
        <v>84.81</v>
      </c>
      <c r="DF7" s="39">
        <v>84.8</v>
      </c>
      <c r="DG7" s="39">
        <v>89.92</v>
      </c>
      <c r="DH7" s="39">
        <v>45.17</v>
      </c>
      <c r="DI7" s="39">
        <v>45.55</v>
      </c>
      <c r="DJ7" s="39">
        <v>45.59</v>
      </c>
      <c r="DK7" s="39">
        <v>46.02</v>
      </c>
      <c r="DL7" s="39">
        <v>46.12</v>
      </c>
      <c r="DM7" s="39">
        <v>44.31</v>
      </c>
      <c r="DN7" s="39">
        <v>45.75</v>
      </c>
      <c r="DO7" s="39">
        <v>46.9</v>
      </c>
      <c r="DP7" s="39">
        <v>47.28</v>
      </c>
      <c r="DQ7" s="39">
        <v>47.66</v>
      </c>
      <c r="DR7" s="39">
        <v>48.85</v>
      </c>
      <c r="DS7" s="39">
        <v>7.62</v>
      </c>
      <c r="DT7" s="39">
        <v>9.0299999999999994</v>
      </c>
      <c r="DU7" s="39">
        <v>8.82</v>
      </c>
      <c r="DV7" s="39">
        <v>8.3000000000000007</v>
      </c>
      <c r="DW7" s="39">
        <v>12.43</v>
      </c>
      <c r="DX7" s="39">
        <v>10.09</v>
      </c>
      <c r="DY7" s="39">
        <v>10.54</v>
      </c>
      <c r="DZ7" s="39">
        <v>12.03</v>
      </c>
      <c r="EA7" s="39">
        <v>12.19</v>
      </c>
      <c r="EB7" s="39">
        <v>15.1</v>
      </c>
      <c r="EC7" s="39">
        <v>17.8</v>
      </c>
      <c r="ED7" s="39">
        <v>0.34</v>
      </c>
      <c r="EE7" s="39">
        <v>0.1</v>
      </c>
      <c r="EF7" s="39">
        <v>3.18</v>
      </c>
      <c r="EG7" s="39">
        <v>0.2</v>
      </c>
      <c r="EH7" s="39">
        <v>0.17</v>
      </c>
      <c r="EI7" s="39">
        <v>0.6</v>
      </c>
      <c r="EJ7" s="39">
        <v>0.56000000000000005</v>
      </c>
      <c r="EK7" s="39">
        <v>0.61</v>
      </c>
      <c r="EL7" s="39">
        <v>0.51</v>
      </c>
      <c r="EM7" s="39">
        <v>0.57999999999999996</v>
      </c>
      <c r="EN7" s="39">
        <v>0.7</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星野　篤史</cp:lastModifiedBy>
  <cp:lastPrinted>2020-01-15T08:20:11Z</cp:lastPrinted>
  <dcterms:created xsi:type="dcterms:W3CDTF">2019-12-05T04:09:21Z</dcterms:created>
  <dcterms:modified xsi:type="dcterms:W3CDTF">2020-02-05T09:31:52Z</dcterms:modified>
  <cp:category/>
</cp:coreProperties>
</file>