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ka-k\Desktop\"/>
    </mc:Choice>
  </mc:AlternateContent>
  <workbookProtection workbookAlgorithmName="SHA-512" workbookHashValue="CC2vKnN72rKhmXb4CJayCNXFusny1MBbkx7TgoxR83hc3apnxGiGQYmSPQ4I4eoKKmjaf4owiGzAN5SEi3UtBQ==" workbookSaltValue="MM+hTIOAApmj0JydSnuDQA==" workbookSpinCount="100000" lockStructure="1"/>
  <bookViews>
    <workbookView xWindow="0" yWindow="0" windowWidth="20490" windowHeight="80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<sst xmlns="http://schemas.openxmlformats.org/spreadsheetml/2006/main" count="220" uniqueCount="107">
  <si>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</si>
  <si>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</si>
  <si>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</si>
  <si>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</si>
  <si>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</si>
  <si>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</si>
  <si>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</si>
  <si>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</si>
  <si>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</si>
  <si>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</si>
  <si>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</si>
  <si>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</si>
  <si>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</si>
  <si>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</si>
  <si>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</si>
  <si>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</si>
  <si>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</si>
  <si>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</si>
  <si>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</si>
  <si>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</si>
  <si>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</si>
  <si>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</si>
  <si>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</si>
  <si>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</si>
  <si>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</si>
  <si>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</si>
  <si>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</si>
  <si>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</si>
  <si>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</si>
  <si>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</si>
  <si>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</si>
  <si>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</si>
  <si>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</si>
  <si>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</si>
  <si>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</si>
  <si>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</si>
  <si>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</si>
  <si>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</si>
  <si>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</si>
  <si>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</si>
  <si>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</si>
  <si>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</si>
  <si>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</si>
  <si>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</si>
  <si>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</si>
  <si>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</si>
  <si>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</si>
  <si>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</si>
  <si>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</si>
  <si>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</si>
  <si>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</si>
  <si>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</si>
  <si>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</si>
  <si>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</si>
  <si>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</si>
  <si>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</si>
  <si>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</si>
  <si>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</si>
  <si>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</si>
  <si>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</si>
  <si>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</si>
  <si>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</si>
  <si>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</si>
  <si>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</si>
  <si>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</si>
  <si>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</si>
  <si>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</si>
  <si>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</si>
  <si>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</si>
  <si>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</si>
  <si>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</si>
  <si>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</si>
  <si>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</si>
  <si>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</si>
  <si>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</si>
  <si>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</si>
  <si>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</si>
  <si>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</si>
  <si>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</si>
  <si>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</si>
  <si>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</si>
  <si>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</si>
  <si>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</si>
  <si>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</si>
  <si>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</si>
  <si>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</si>
  <si>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</si>
  <si>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</si>
  <si>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</si>
  <si>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</si>
  <si>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</si>
  <si>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</si>
  <si>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</si>
  <si>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</si>
  <si>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</si>
  <si>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</si>
  <si>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</si>
  <si>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</si>
  <si>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</si>
  <si>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</si>
  <si>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</si>
  <si>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</si>
  <si>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</si>
  <si>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</si>
  <si>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今後は、老朽化に伴う施設設備の更新等から長期的な維持が課題となり、厳しい企業経営が求められていくものと考えられる。
　その為、中長期にたった経営判断が必要であり、職員のスキルアップを含め、今回の経営指標を参考に類似団体の動向も把握しながら、健全経営に努めていく。</t>
    <rPh sb="82" eb="84">
      <t>ショクイン</t>
    </rPh>
    <rPh sb="92" eb="93">
      <t>フク</t>
    </rPh>
    <phoneticPr fontId="4"/>
  </si>
  <si>
    <t>　既設管並びに従来の施設の老朽化が進んでいる現状にあるため、状況改善に向けアセットマネジメントを導入し、改善を図っていくこととする。</t>
    <phoneticPr fontId="4"/>
  </si>
  <si>
    <t>　経常収支比率については、下降気味ではあるものの、100％以上の数値で推移している。
　しかしながら、料金回収率が100％未満であり給水収益で給水に係る費用を賄われていない状況である。
　令和2年度から受水単価の減額にともなう受水費の減少により、改善を見込んでいる。
　有収率について、昨年に比べ減少しており、漏水の影響が考えらる。漏水の早期発見をするための漏水調査や漏水修繕工事を実施し、有収率の向上を目指す。</t>
    <rPh sb="13" eb="15">
      <t>カコウ</t>
    </rPh>
    <rPh sb="15" eb="17">
      <t>ギミ</t>
    </rPh>
    <rPh sb="29" eb="31">
      <t>イジョウ</t>
    </rPh>
    <rPh sb="32" eb="34">
      <t>スウチ</t>
    </rPh>
    <rPh sb="35" eb="37">
      <t>スイイ</t>
    </rPh>
    <rPh sb="51" eb="53">
      <t>リョウキン</t>
    </rPh>
    <rPh sb="53" eb="55">
      <t>カイシュウ</t>
    </rPh>
    <rPh sb="55" eb="56">
      <t>リツ</t>
    </rPh>
    <rPh sb="61" eb="63">
      <t>ミマン</t>
    </rPh>
    <rPh sb="66" eb="68">
      <t>キュウスイ</t>
    </rPh>
    <rPh sb="68" eb="70">
      <t>シュウエキ</t>
    </rPh>
    <rPh sb="71" eb="73">
      <t>キュウスイ</t>
    </rPh>
    <rPh sb="74" eb="75">
      <t>カカ</t>
    </rPh>
    <rPh sb="76" eb="78">
      <t>ヒヨウ</t>
    </rPh>
    <rPh sb="79" eb="80">
      <t>マカナ</t>
    </rPh>
    <rPh sb="86" eb="88">
      <t>ジョウキョウ</t>
    </rPh>
    <rPh sb="94" eb="96">
      <t>レイワ</t>
    </rPh>
    <rPh sb="97" eb="99">
      <t>ネンド</t>
    </rPh>
    <rPh sb="101" eb="103">
      <t>ジュスイ</t>
    </rPh>
    <rPh sb="103" eb="105">
      <t>タンカ</t>
    </rPh>
    <rPh sb="106" eb="107">
      <t>ゲン</t>
    </rPh>
    <rPh sb="107" eb="108">
      <t>ガク</t>
    </rPh>
    <rPh sb="113" eb="115">
      <t>ジュスイ</t>
    </rPh>
    <rPh sb="115" eb="116">
      <t>ヒ</t>
    </rPh>
    <rPh sb="117" eb="119">
      <t>ゲンショウ</t>
    </rPh>
    <rPh sb="123" eb="125">
      <t>カイゼン</t>
    </rPh>
    <rPh sb="126" eb="128">
      <t>ミコ</t>
    </rPh>
    <rPh sb="162" eb="163">
      <t>カンガ</t>
    </rPh>
    <rPh sb="167" eb="169">
      <t>ロウスイ</t>
    </rPh>
    <rPh sb="170" eb="172">
      <t>ソウキ</t>
    </rPh>
    <rPh sb="172" eb="174">
      <t>ハッケン</t>
    </rPh>
    <rPh sb="180" eb="182">
      <t>ロウスイ</t>
    </rPh>
    <rPh sb="182" eb="184">
      <t>チョウサ</t>
    </rPh>
    <rPh sb="185" eb="191">
      <t>ロウスイシュウゼンコウジ</t>
    </rPh>
    <rPh sb="192" eb="194">
      <t>ジッシ</t>
    </rPh>
    <rPh sb="196" eb="199">
      <t>ユウシュウリツ</t>
    </rPh>
    <rPh sb="200" eb="202">
      <t>コウジョウ</t>
    </rPh>
    <rPh sb="203" eb="20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</si>
</sst>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0.12</c:v>
                </c:pt>
                <c:pt idx="2">
                  <c:v>0.62</c:v>
                </c:pt>
                <c:pt idx="3">
                  <c:v>0.22</c:v>
                </c:pt>
                <c:pt idx="4">
                  <c:v>0.31</c:v>
                </c:pt>
              </c:numCache>
            </c:numRef>
          </c:val>
          <c:extLst>
            <c:ext xmlns:c16="http://schemas.microsoft.com/office/drawing/2014/chart" uri="{C3380CC4-5D6E-409C-BE32-E72D297353CC}">
              <c16:uniqueId val="{00000000-C107-4520-91D7-180C8D02C8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107-4520-91D7-180C8D02C8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59.67</c:v>
                </c:pt>
                <c:pt idx="1">
                  <c:v>61.18</c:v>
                </c:pt>
                <c:pt idx="2">
                  <c:v>63.35</c:v>
                </c:pt>
                <c:pt idx="3">
                  <c:v>63.75</c:v>
                </c:pt>
                <c:pt idx="4">
                  <c:v>64.599999999999994</c:v>
                </c:pt>
              </c:numCache>
            </c:numRef>
          </c:val>
          <c:extLst>
            <c:ext xmlns:c16="http://schemas.microsoft.com/office/drawing/2014/chart" uri="{C3380CC4-5D6E-409C-BE32-E72D297353CC}">
              <c16:uniqueId val="{00000000-F556-4E00-AD28-C1DE235704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556-4E00-AD28-C1DE235704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88.15</c:v>
                </c:pt>
                <c:pt idx="1">
                  <c:v>86.91</c:v>
                </c:pt>
                <c:pt idx="2">
                  <c:v>86.24</c:v>
                </c:pt>
                <c:pt idx="3">
                  <c:v>86.15</c:v>
                </c:pt>
                <c:pt idx="4">
                  <c:v>84.41</c:v>
                </c:pt>
              </c:numCache>
            </c:numRef>
          </c:val>
          <c:extLst>
            <c:ext xmlns:c16="http://schemas.microsoft.com/office/drawing/2014/chart" uri="{C3380CC4-5D6E-409C-BE32-E72D297353CC}">
              <c16:uniqueId val="{00000000-8654-4134-890F-F4AC6DEEEC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8654-4134-890F-F4AC6DEEEC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c:v>
                </c:pt>
                <c:pt idx="1">
                  <c:v>110.52</c:v>
                </c:pt>
                <c:pt idx="2">
                  <c:v>110.41</c:v>
                </c:pt>
                <c:pt idx="3">
                  <c:v>103.68</c:v>
                </c:pt>
                <c:pt idx="4">
                  <c:v>101.34</c:v>
                </c:pt>
              </c:numCache>
            </c:numRef>
          </c:val>
          <c:extLst>
            <c:ext xmlns:c16="http://schemas.microsoft.com/office/drawing/2014/chart" uri="{C3380CC4-5D6E-409C-BE32-E72D297353CC}">
              <c16:uniqueId val="{00000000-520A-4DCB-A023-2A234D072E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20A-4DCB-A023-2A234D072E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46.68</c:v>
                </c:pt>
                <c:pt idx="1">
                  <c:v>48.76</c:v>
                </c:pt>
                <c:pt idx="2">
                  <c:v>50.49</c:v>
                </c:pt>
                <c:pt idx="3">
                  <c:v>52.21</c:v>
                </c:pt>
                <c:pt idx="4">
                  <c:v>53.93</c:v>
                </c:pt>
              </c:numCache>
            </c:numRef>
          </c:val>
          <c:extLst>
            <c:ext xmlns:c16="http://schemas.microsoft.com/office/drawing/2014/chart" uri="{C3380CC4-5D6E-409C-BE32-E72D297353CC}">
              <c16:uniqueId val="{00000000-F104-47B2-8019-33A2FF0BB2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F104-47B2-8019-33A2FF0BB2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1.33</c:v>
                </c:pt>
                <c:pt idx="1">
                  <c:v>0</c:v>
                </c:pt>
                <c:pt idx="2" formatCode="#,##0.00;&quot;△&quot;#,##0.00;&quot;-&quot;">
                  <c:v>1.58</c:v>
                </c:pt>
                <c:pt idx="3" formatCode="#,##0.00;&quot;△&quot;#,##0.00;&quot;-&quot;">
                  <c:v>2.12</c:v>
                </c:pt>
                <c:pt idx="4" formatCode="#,##0.00;&quot;△&quot;#,##0.00;&quot;-&quot;">
                  <c:v>6.79</c:v>
                </c:pt>
              </c:numCache>
            </c:numRef>
          </c:val>
          <c:extLst>
            <c:ext xmlns:c16="http://schemas.microsoft.com/office/drawing/2014/chart" uri="{C3380CC4-5D6E-409C-BE32-E72D297353CC}">
              <c16:uniqueId val="{00000000-47C4-4D94-9F8D-532D9D7293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47C4-4D94-9F8D-532D9D7293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9-418C-84AE-84FC52A876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0C09-418C-84AE-84FC52A876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950.74</c:v>
                </c:pt>
                <c:pt idx="1">
                  <c:v>891.53</c:v>
                </c:pt>
                <c:pt idx="2">
                  <c:v>945.23</c:v>
                </c:pt>
                <c:pt idx="3">
                  <c:v>995.25</c:v>
                </c:pt>
                <c:pt idx="4">
                  <c:v>791.33</c:v>
                </c:pt>
              </c:numCache>
            </c:numRef>
          </c:val>
          <c:extLst>
            <c:ext xmlns:c16="http://schemas.microsoft.com/office/drawing/2014/chart" uri="{C3380CC4-5D6E-409C-BE32-E72D297353CC}">
              <c16:uniqueId val="{00000000-4722-4B24-9969-D1CE81684D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722-4B24-9969-D1CE81684D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158.25</c:v>
                </c:pt>
                <c:pt idx="1">
                  <c:v>146.72999999999999</c:v>
                </c:pt>
                <c:pt idx="2">
                  <c:v>132.85</c:v>
                </c:pt>
                <c:pt idx="3">
                  <c:v>122.67</c:v>
                </c:pt>
                <c:pt idx="4">
                  <c:v>113.13</c:v>
                </c:pt>
              </c:numCache>
            </c:numRef>
          </c:val>
          <c:extLst>
            <c:ext xmlns:c16="http://schemas.microsoft.com/office/drawing/2014/chart" uri="{C3380CC4-5D6E-409C-BE32-E72D297353CC}">
              <c16:uniqueId val="{00000000-E0B7-49B7-B7D0-456D003061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0B7-49B7-B7D0-456D003061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96.23</c:v>
                </c:pt>
                <c:pt idx="1">
                  <c:v>102.01</c:v>
                </c:pt>
                <c:pt idx="2">
                  <c:v>102.42</c:v>
                </c:pt>
                <c:pt idx="3">
                  <c:v>97.28</c:v>
                </c:pt>
                <c:pt idx="4">
                  <c:v>93.25</c:v>
                </c:pt>
              </c:numCache>
            </c:numRef>
          </c:val>
          <c:extLst>
            <c:ext xmlns:c16="http://schemas.microsoft.com/office/drawing/2014/chart" uri="{C3380CC4-5D6E-409C-BE32-E72D297353CC}">
              <c16:uniqueId val="{00000000-0F1A-448A-83C8-6D8D1A7B64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0F1A-448A-83C8-6D8D1A7B64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205.52</c:v>
                </c:pt>
                <c:pt idx="1">
                  <c:v>193.39</c:v>
                </c:pt>
                <c:pt idx="2">
                  <c:v>193.43</c:v>
                </c:pt>
                <c:pt idx="3">
                  <c:v>202.92</c:v>
                </c:pt>
                <c:pt idx="4">
                  <c:v>211.94</c:v>
                </c:pt>
              </c:numCache>
            </c:numRef>
          </c:val>
          <c:extLst>
            <c:ext xmlns:c16="http://schemas.microsoft.com/office/drawing/2014/chart" uri="{C3380CC4-5D6E-409C-BE32-E72D297353CC}">
              <c16:uniqueId val="{00000000-6B1F-41BC-A78B-D7B4686569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6B1F-41BC-A78B-D7B4686569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富谷市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52569</v>
      </c>
      <c r="AM8" s="70"/>
      <c r="AN8" s="70"/>
      <c r="AO8" s="70"/>
      <c r="AP8" s="70"/>
      <c r="AQ8" s="70"/>
      <c r="AR8" s="70"/>
      <c r="AS8" s="70"/>
      <c r="AT8" s="66">
        <f>データ!$S$6</f>
        <v>49.18</v>
      </c>
      <c r="AU8" s="67"/>
      <c r="AV8" s="67"/>
      <c r="AW8" s="67"/>
      <c r="AX8" s="67"/>
      <c r="AY8" s="67"/>
      <c r="AZ8" s="67"/>
      <c r="BA8" s="67"/>
      <c r="BB8" s="69">
        <f>データ!$T$6</f>
        <v>1068.9100000000001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82.35</v>
      </c>
      <c r="J10" s="67"/>
      <c r="K10" s="67"/>
      <c r="L10" s="67"/>
      <c r="M10" s="67"/>
      <c r="N10" s="67"/>
      <c r="O10" s="68"/>
      <c r="P10" s="69">
        <f>データ!$P$6</f>
        <v>99.96</v>
      </c>
      <c r="Q10" s="69"/>
      <c r="R10" s="69"/>
      <c r="S10" s="69"/>
      <c r="T10" s="69"/>
      <c r="U10" s="69"/>
      <c r="V10" s="69"/>
      <c r="W10" s="70">
        <f>データ!$Q$6</f>
        <v>3283</v>
      </c>
      <c r="X10" s="70"/>
      <c r="Y10" s="70"/>
      <c r="Z10" s="70"/>
      <c r="AA10" s="70"/>
      <c r="AB10" s="70"/>
      <c r="AC10" s="70"/>
      <c r="AD10" s="2"/>
      <c r="AE10" s="2"/>
      <c r="AF10" s="2"/>
      <c r="AG10" s="2"/>
      <c r="AH10" s="4"/>
      <c r="AI10" s="4"/>
      <c r="AJ10" s="4"/>
      <c r="AK10" s="4"/>
      <c r="AL10" s="70">
        <f>データ!$U$6</f>
        <v>49303</v>
      </c>
      <c r="AM10" s="70"/>
      <c r="AN10" s="70"/>
      <c r="AO10" s="70"/>
      <c r="AP10" s="70"/>
      <c r="AQ10" s="70"/>
      <c r="AR10" s="70"/>
      <c r="AS10" s="70"/>
      <c r="AT10" s="66">
        <f>データ!$V$6</f>
        <v>48.73</v>
      </c>
      <c r="AU10" s="67"/>
      <c r="AV10" s="67"/>
      <c r="AW10" s="67"/>
      <c r="AX10" s="67"/>
      <c r="AY10" s="67"/>
      <c r="AZ10" s="67"/>
      <c r="BA10" s="67"/>
      <c r="BB10" s="69">
        <f>データ!$W$6</f>
        <v>1011.76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ZkCxnhE22S8diPBOV7vnGQWFLSwJYg8KdT8ah41synogFu1cnw+uFJmU/VRPZZ6zxtB3gJhKR1gNPA7VtEA==" saltValue="Qnv0AoeKaGMLp2zGjZ5M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42161</v>
      </c>
      <c r="D6" s="34">
        <f t="shared" si="3"/>
        <v>46</v>
      </c>
      <c r="E6" s="34">
        <f t="shared" si="3"/>
        <v>1</v>
      </c>
      <c r="F6" s="34">
        <f t="shared" si="3"/>
        <v>0</v>
      </c>
      <c r="G6" s="34">
        <f t="shared" si="3"/>
        <v>1</v>
      </c>
      <c r="H6" s="34" t="str">
        <f t="shared" si="3"/>
        <v>宮城県　富谷市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82.35</v>
      </c>
      <c r="P6" s="35">
        <f t="shared" si="3"/>
        <v>99.96</v>
      </c>
      <c r="Q6" s="35">
        <f t="shared" si="3"/>
        <v>3283</v>
      </c>
      <c r="R6" s="35">
        <f t="shared" si="3"/>
        <v>52569</v>
      </c>
      <c r="S6" s="35">
        <f t="shared" si="3"/>
        <v>49.18</v>
      </c>
      <c r="T6" s="35">
        <f t="shared" si="3"/>
        <v>1068.9100000000001</v>
      </c>
      <c r="U6" s="35">
        <f t="shared" si="3"/>
        <v>49303</v>
      </c>
      <c r="V6" s="35">
        <f t="shared" si="3"/>
        <v>48.73</v>
      </c>
      <c r="W6" s="35">
        <f t="shared" si="3"/>
        <v>1011.76</v>
      </c>
      <c r="X6" s="36">
        <f>IF(X7="",NA(),X7)</f>
        <v>109.7</v>
      </c>
      <c r="Y6" s="36">
        <f t="shared" ref="Y6:AG6" si="4">IF(Y7="",NA(),Y7)</f>
        <v>110.52</v>
      </c>
      <c r="Z6" s="36">
        <f t="shared" si="4"/>
        <v>110.41</v>
      </c>
      <c r="AA6" s="36">
        <f t="shared" si="4"/>
        <v>103.68</v>
      </c>
      <c r="AB6" s="36">
        <f t="shared" si="4"/>
        <v>101.34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950.74</v>
      </c>
      <c r="AU6" s="36">
        <f t="shared" ref="AU6:BC6" si="6">IF(AU7="",NA(),AU7)</f>
        <v>891.53</v>
      </c>
      <c r="AV6" s="36">
        <f t="shared" si="6"/>
        <v>945.23</v>
      </c>
      <c r="AW6" s="36">
        <f t="shared" si="6"/>
        <v>995.25</v>
      </c>
      <c r="AX6" s="36">
        <f t="shared" si="6"/>
        <v>791.33</v>
      </c>
      <c r="AY6" s="36">
        <f t="shared" si="6"/>
        <v>382.09</v>
      </c>
      <c r="AZ6" s="36">
        <f t="shared" si="6"/>
        <v>371.31</v>
      </c>
      <c r="BA6" s="36">
        <f t="shared" si="6"/>
        <v>377.63</v>
      </c>
      <c r="BB6" s="36">
        <f t="shared" si="6"/>
        <v>357.34</v>
      </c>
      <c r="BC6" s="36">
        <f t="shared" si="6"/>
        <v>366.03</v>
      </c>
      <c r="BD6" s="35" t="str">
        <f>IF(BD7="","",IF(BD7="-","【-】","【"&amp;SUBSTITUTE(TEXT(BD7,"#,##0.00"),"-","△")&amp;"】"))</f>
        <v>【261.93】</v>
      </c>
      <c r="BE6" s="36">
        <f>IF(BE7="",NA(),BE7)</f>
        <v>158.25</v>
      </c>
      <c r="BF6" s="36">
        <f t="shared" ref="BF6:BN6" si="7">IF(BF7="",NA(),BF7)</f>
        <v>146.72999999999999</v>
      </c>
      <c r="BG6" s="36">
        <f t="shared" si="7"/>
        <v>132.85</v>
      </c>
      <c r="BH6" s="36">
        <f t="shared" si="7"/>
        <v>122.67</v>
      </c>
      <c r="BI6" s="36">
        <f t="shared" si="7"/>
        <v>113.13</v>
      </c>
      <c r="BJ6" s="36">
        <f t="shared" si="7"/>
        <v>385.06</v>
      </c>
      <c r="BK6" s="36">
        <f t="shared" si="7"/>
        <v>373.09</v>
      </c>
      <c r="BL6" s="36">
        <f t="shared" si="7"/>
        <v>364.71</v>
      </c>
      <c r="BM6" s="36">
        <f t="shared" si="7"/>
        <v>373.69</v>
      </c>
      <c r="BN6" s="36">
        <f t="shared" si="7"/>
        <v>370.12</v>
      </c>
      <c r="BO6" s="35" t="str">
        <f>IF(BO7="","",IF(BO7="-","【-】","【"&amp;SUBSTITUTE(TEXT(BO7,"#,##0.00"),"-","△")&amp;"】"))</f>
        <v>【270.46】</v>
      </c>
      <c r="BP6" s="36">
        <f>IF(BP7="",NA(),BP7)</f>
        <v>96.23</v>
      </c>
      <c r="BQ6" s="36">
        <f t="shared" ref="BQ6:BY6" si="8">IF(BQ7="",NA(),BQ7)</f>
        <v>102.01</v>
      </c>
      <c r="BR6" s="36">
        <f t="shared" si="8"/>
        <v>102.42</v>
      </c>
      <c r="BS6" s="36">
        <f t="shared" si="8"/>
        <v>97.28</v>
      </c>
      <c r="BT6" s="36">
        <f t="shared" si="8"/>
        <v>93.25</v>
      </c>
      <c r="BU6" s="36">
        <f t="shared" si="8"/>
        <v>99.07</v>
      </c>
      <c r="BV6" s="36">
        <f t="shared" si="8"/>
        <v>99.99</v>
      </c>
      <c r="BW6" s="36">
        <f t="shared" si="8"/>
        <v>100.65</v>
      </c>
      <c r="BX6" s="36">
        <f t="shared" si="8"/>
        <v>99.87</v>
      </c>
      <c r="BY6" s="36">
        <f t="shared" si="8"/>
        <v>100.42</v>
      </c>
      <c r="BZ6" s="35" t="str">
        <f>IF(BZ7="","",IF(BZ7="-","【-】","【"&amp;SUBSTITUTE(TEXT(BZ7,"#,##0.00"),"-","△")&amp;"】"))</f>
        <v>【103.91】</v>
      </c>
      <c r="CA6" s="36">
        <f>IF(CA7="",NA(),CA7)</f>
        <v>205.52</v>
      </c>
      <c r="CB6" s="36">
        <f t="shared" ref="CB6:CJ6" si="9">IF(CB7="",NA(),CB7)</f>
        <v>193.39</v>
      </c>
      <c r="CC6" s="36">
        <f t="shared" si="9"/>
        <v>193.43</v>
      </c>
      <c r="CD6" s="36">
        <f t="shared" si="9"/>
        <v>202.92</v>
      </c>
      <c r="CE6" s="36">
        <f t="shared" si="9"/>
        <v>211.94</v>
      </c>
      <c r="CF6" s="36">
        <f t="shared" si="9"/>
        <v>173.03</v>
      </c>
      <c r="CG6" s="36">
        <f t="shared" si="9"/>
        <v>171.15</v>
      </c>
      <c r="CH6" s="36">
        <f t="shared" si="9"/>
        <v>170.19</v>
      </c>
      <c r="CI6" s="36">
        <f t="shared" si="9"/>
        <v>171.81</v>
      </c>
      <c r="CJ6" s="36">
        <f t="shared" si="9"/>
        <v>171.67</v>
      </c>
      <c r="CK6" s="35" t="str">
        <f>IF(CK7="","",IF(CK7="-","【-】","【"&amp;SUBSTITUTE(TEXT(CK7,"#,##0.00"),"-","△")&amp;"】"))</f>
        <v>【167.11】</v>
      </c>
      <c r="CL6" s="36">
        <f>IF(CL7="",NA(),CL7)</f>
        <v>59.67</v>
      </c>
      <c r="CM6" s="36">
        <f t="shared" ref="CM6:CU6" si="10">IF(CM7="",NA(),CM7)</f>
        <v>61.18</v>
      </c>
      <c r="CN6" s="36">
        <f t="shared" si="10"/>
        <v>63.35</v>
      </c>
      <c r="CO6" s="36">
        <f t="shared" si="10"/>
        <v>63.75</v>
      </c>
      <c r="CP6" s="36">
        <f t="shared" si="10"/>
        <v>64.599999999999994</v>
      </c>
      <c r="CQ6" s="36">
        <f t="shared" si="10"/>
        <v>58.58</v>
      </c>
      <c r="CR6" s="36">
        <f t="shared" si="10"/>
        <v>58.53</v>
      </c>
      <c r="CS6" s="36">
        <f t="shared" si="10"/>
        <v>59.01</v>
      </c>
      <c r="CT6" s="36">
        <f t="shared" si="10"/>
        <v>60.03</v>
      </c>
      <c r="CU6" s="36">
        <f t="shared" si="10"/>
        <v>59.74</v>
      </c>
      <c r="CV6" s="35" t="str">
        <f>IF(CV7="","",IF(CV7="-","【-】","【"&amp;SUBSTITUTE(TEXT(CV7,"#,##0.00"),"-","△")&amp;"】"))</f>
        <v>【60.27】</v>
      </c>
      <c r="CW6" s="36">
        <f>IF(CW7="",NA(),CW7)</f>
        <v>88.15</v>
      </c>
      <c r="CX6" s="36">
        <f t="shared" ref="CX6:DF6" si="11">IF(CX7="",NA(),CX7)</f>
        <v>86.91</v>
      </c>
      <c r="CY6" s="36">
        <f t="shared" si="11"/>
        <v>86.24</v>
      </c>
      <c r="CZ6" s="36">
        <f t="shared" si="11"/>
        <v>86.15</v>
      </c>
      <c r="DA6" s="36">
        <f t="shared" si="11"/>
        <v>84.41</v>
      </c>
      <c r="DB6" s="36">
        <f t="shared" si="11"/>
        <v>85.23</v>
      </c>
      <c r="DC6" s="36">
        <f t="shared" si="11"/>
        <v>85.26</v>
      </c>
      <c r="DD6" s="36">
        <f t="shared" si="11"/>
        <v>85.37</v>
      </c>
      <c r="DE6" s="36">
        <f t="shared" si="11"/>
        <v>84.81</v>
      </c>
      <c r="DF6" s="36">
        <f t="shared" si="11"/>
        <v>84.8</v>
      </c>
      <c r="DG6" s="35" t="str">
        <f>IF(DG7="","",IF(DG7="-","【-】","【"&amp;SUBSTITUTE(TEXT(DG7,"#,##0.00"),"-","△")&amp;"】"))</f>
        <v>【89.92】</v>
      </c>
      <c r="DH6" s="36">
        <f>IF(DH7="",NA(),DH7)</f>
        <v>46.68</v>
      </c>
      <c r="DI6" s="36">
        <f t="shared" ref="DI6:DQ6" si="12">IF(DI7="",NA(),DI7)</f>
        <v>48.76</v>
      </c>
      <c r="DJ6" s="36">
        <f t="shared" si="12"/>
        <v>50.49</v>
      </c>
      <c r="DK6" s="36">
        <f t="shared" si="12"/>
        <v>52.21</v>
      </c>
      <c r="DL6" s="36">
        <f t="shared" si="12"/>
        <v>53.93</v>
      </c>
      <c r="DM6" s="36">
        <f t="shared" si="12"/>
        <v>44.31</v>
      </c>
      <c r="DN6" s="36">
        <f t="shared" si="12"/>
        <v>45.75</v>
      </c>
      <c r="DO6" s="36">
        <f t="shared" si="12"/>
        <v>46.9</v>
      </c>
      <c r="DP6" s="36">
        <f t="shared" si="12"/>
        <v>47.28</v>
      </c>
      <c r="DQ6" s="36">
        <f t="shared" si="12"/>
        <v>47.66</v>
      </c>
      <c r="DR6" s="35" t="str">
        <f>IF(DR7="","",IF(DR7="-","【-】","【"&amp;SUBSTITUTE(TEXT(DR7,"#,##0.00"),"-","△")&amp;"】"))</f>
        <v>【48.85】</v>
      </c>
      <c r="DS6" s="36">
        <f>IF(DS7="",NA(),DS7)</f>
        <v>1.33</v>
      </c>
      <c r="DT6" s="35">
        <f t="shared" ref="DT6:EB6" si="13">IF(DT7="",NA(),DT7)</f>
        <v>0</v>
      </c>
      <c r="DU6" s="36">
        <f t="shared" si="13"/>
        <v>1.58</v>
      </c>
      <c r="DV6" s="36">
        <f t="shared" si="13"/>
        <v>2.12</v>
      </c>
      <c r="DW6" s="36">
        <f t="shared" si="13"/>
        <v>6.79</v>
      </c>
      <c r="DX6" s="36">
        <f t="shared" si="13"/>
        <v>10.09</v>
      </c>
      <c r="DY6" s="36">
        <f t="shared" si="13"/>
        <v>10.54</v>
      </c>
      <c r="DZ6" s="36">
        <f t="shared" si="13"/>
        <v>12.03</v>
      </c>
      <c r="EA6" s="36">
        <f t="shared" si="13"/>
        <v>12.19</v>
      </c>
      <c r="EB6" s="36">
        <f t="shared" si="13"/>
        <v>15.1</v>
      </c>
      <c r="EC6" s="35" t="str">
        <f>IF(EC7="","",IF(EC7="-","【-】","【"&amp;SUBSTITUTE(TEXT(EC7,"#,##0.00"),"-","△")&amp;"】"))</f>
        <v>【17.80】</v>
      </c>
      <c r="ED6" s="36">
        <f>IF(ED7="",NA(),ED7)</f>
        <v>0.2</v>
      </c>
      <c r="EE6" s="36">
        <f t="shared" ref="EE6:EM6" si="14">IF(EE7="",NA(),EE7)</f>
        <v>0.12</v>
      </c>
      <c r="EF6" s="36">
        <f t="shared" si="14"/>
        <v>0.62</v>
      </c>
      <c r="EG6" s="36">
        <f t="shared" si="14"/>
        <v>0.22</v>
      </c>
      <c r="EH6" s="36">
        <f t="shared" si="14"/>
        <v>0.31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42161</v>
      </c>
      <c r="D7" s="38">
        <v>46</v>
      </c>
      <c r="E7" s="38">
        <v>1</v>
      </c>
      <c r="F7" s="38">
        <v>0</v>
      </c>
      <c r="G7" s="38">
        <v>1</v>
      </c>
      <c r="H7" s="38" t="s">
        <v>92</v>
      </c>
      <c r="I7" s="38" t="s">
        <v>93</v>
      </c>
      <c r="J7" s="38" t="s">
        <v>94</v>
      </c>
      <c r="K7" s="38" t="s">
        <v>95</v>
      </c>
      <c r="L7" s="38" t="s">
        <v>96</v>
      </c>
      <c r="M7" s="38" t="s">
        <v>97</v>
      </c>
      <c r="N7" s="39" t="s">
        <v>98</v>
      </c>
      <c r="O7" s="39">
        <v>82.35</v>
      </c>
      <c r="P7" s="39">
        <v>99.96</v>
      </c>
      <c r="Q7" s="39">
        <v>3283</v>
      </c>
      <c r="R7" s="39">
        <v>52569</v>
      </c>
      <c r="S7" s="39">
        <v>49.18</v>
      </c>
      <c r="T7" s="39">
        <v>1068.9100000000001</v>
      </c>
      <c r="U7" s="39">
        <v>49303</v>
      </c>
      <c r="V7" s="39">
        <v>48.73</v>
      </c>
      <c r="W7" s="39">
        <v>1011.76</v>
      </c>
      <c r="X7" s="39">
        <v>109.7</v>
      </c>
      <c r="Y7" s="39">
        <v>110.52</v>
      </c>
      <c r="Z7" s="39">
        <v>110.41</v>
      </c>
      <c r="AA7" s="39">
        <v>103.68</v>
      </c>
      <c r="AB7" s="39">
        <v>101.34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950.74</v>
      </c>
      <c r="AU7" s="39">
        <v>891.53</v>
      </c>
      <c r="AV7" s="39">
        <v>945.23</v>
      </c>
      <c r="AW7" s="39">
        <v>995.25</v>
      </c>
      <c r="AX7" s="39">
        <v>791.33</v>
      </c>
      <c r="AY7" s="39">
        <v>382.09</v>
      </c>
      <c r="AZ7" s="39">
        <v>371.31</v>
      </c>
      <c r="BA7" s="39">
        <v>377.63</v>
      </c>
      <c r="BB7" s="39">
        <v>357.34</v>
      </c>
      <c r="BC7" s="39">
        <v>366.03</v>
      </c>
      <c r="BD7" s="39">
        <v>261.93</v>
      </c>
      <c r="BE7" s="39">
        <v>158.25</v>
      </c>
      <c r="BF7" s="39">
        <v>146.72999999999999</v>
      </c>
      <c r="BG7" s="39">
        <v>132.85</v>
      </c>
      <c r="BH7" s="39">
        <v>122.67</v>
      </c>
      <c r="BI7" s="39">
        <v>113.13</v>
      </c>
      <c r="BJ7" s="39">
        <v>385.06</v>
      </c>
      <c r="BK7" s="39">
        <v>373.09</v>
      </c>
      <c r="BL7" s="39">
        <v>364.71</v>
      </c>
      <c r="BM7" s="39">
        <v>373.69</v>
      </c>
      <c r="BN7" s="39">
        <v>370.12</v>
      </c>
      <c r="BO7" s="39">
        <v>270.45999999999998</v>
      </c>
      <c r="BP7" s="39">
        <v>96.23</v>
      </c>
      <c r="BQ7" s="39">
        <v>102.01</v>
      </c>
      <c r="BR7" s="39">
        <v>102.42</v>
      </c>
      <c r="BS7" s="39">
        <v>97.28</v>
      </c>
      <c r="BT7" s="39">
        <v>93.25</v>
      </c>
      <c r="BU7" s="39">
        <v>99.07</v>
      </c>
      <c r="BV7" s="39">
        <v>99.99</v>
      </c>
      <c r="BW7" s="39">
        <v>100.65</v>
      </c>
      <c r="BX7" s="39">
        <v>99.87</v>
      </c>
      <c r="BY7" s="39">
        <v>100.42</v>
      </c>
      <c r="BZ7" s="39">
        <v>103.91</v>
      </c>
      <c r="CA7" s="39">
        <v>205.52</v>
      </c>
      <c r="CB7" s="39">
        <v>193.39</v>
      </c>
      <c r="CC7" s="39">
        <v>193.43</v>
      </c>
      <c r="CD7" s="39">
        <v>202.92</v>
      </c>
      <c r="CE7" s="39">
        <v>211.94</v>
      </c>
      <c r="CF7" s="39">
        <v>173.03</v>
      </c>
      <c r="CG7" s="39">
        <v>171.15</v>
      </c>
      <c r="CH7" s="39">
        <v>170.19</v>
      </c>
      <c r="CI7" s="39">
        <v>171.81</v>
      </c>
      <c r="CJ7" s="39">
        <v>171.67</v>
      </c>
      <c r="CK7" s="39">
        <v>167.11</v>
      </c>
      <c r="CL7" s="39">
        <v>59.67</v>
      </c>
      <c r="CM7" s="39">
        <v>61.18</v>
      </c>
      <c r="CN7" s="39">
        <v>63.35</v>
      </c>
      <c r="CO7" s="39">
        <v>63.75</v>
      </c>
      <c r="CP7" s="39">
        <v>64.599999999999994</v>
      </c>
      <c r="CQ7" s="39">
        <v>58.58</v>
      </c>
      <c r="CR7" s="39">
        <v>58.53</v>
      </c>
      <c r="CS7" s="39">
        <v>59.01</v>
      </c>
      <c r="CT7" s="39">
        <v>60.03</v>
      </c>
      <c r="CU7" s="39">
        <v>59.74</v>
      </c>
      <c r="CV7" s="39">
        <v>60.27</v>
      </c>
      <c r="CW7" s="39">
        <v>88.15</v>
      </c>
      <c r="CX7" s="39">
        <v>86.91</v>
      </c>
      <c r="CY7" s="39">
        <v>86.24</v>
      </c>
      <c r="CZ7" s="39">
        <v>86.15</v>
      </c>
      <c r="DA7" s="39">
        <v>84.41</v>
      </c>
      <c r="DB7" s="39">
        <v>85.23</v>
      </c>
      <c r="DC7" s="39">
        <v>85.26</v>
      </c>
      <c r="DD7" s="39">
        <v>85.37</v>
      </c>
      <c r="DE7" s="39">
        <v>84.81</v>
      </c>
      <c r="DF7" s="39">
        <v>84.8</v>
      </c>
      <c r="DG7" s="39">
        <v>89.92</v>
      </c>
      <c r="DH7" s="39">
        <v>46.68</v>
      </c>
      <c r="DI7" s="39">
        <v>48.76</v>
      </c>
      <c r="DJ7" s="39">
        <v>50.49</v>
      </c>
      <c r="DK7" s="39">
        <v>52.21</v>
      </c>
      <c r="DL7" s="39">
        <v>53.93</v>
      </c>
      <c r="DM7" s="39">
        <v>44.31</v>
      </c>
      <c r="DN7" s="39">
        <v>45.75</v>
      </c>
      <c r="DO7" s="39">
        <v>46.9</v>
      </c>
      <c r="DP7" s="39">
        <v>47.28</v>
      </c>
      <c r="DQ7" s="39">
        <v>47.66</v>
      </c>
      <c r="DR7" s="39">
        <v>48.85</v>
      </c>
      <c r="DS7" s="39">
        <v>1.33</v>
      </c>
      <c r="DT7" s="39">
        <v>0</v>
      </c>
      <c r="DU7" s="39">
        <v>1.58</v>
      </c>
      <c r="DV7" s="39">
        <v>2.12</v>
      </c>
      <c r="DW7" s="39">
        <v>6.79</v>
      </c>
      <c r="DX7" s="39">
        <v>10.09</v>
      </c>
      <c r="DY7" s="39">
        <v>10.54</v>
      </c>
      <c r="DZ7" s="39">
        <v>12.03</v>
      </c>
      <c r="EA7" s="39">
        <v>12.19</v>
      </c>
      <c r="EB7" s="39">
        <v>15.1</v>
      </c>
      <c r="EC7" s="39">
        <v>17.8</v>
      </c>
      <c r="ED7" s="39">
        <v>0.2</v>
      </c>
      <c r="EE7" s="39">
        <v>0.12</v>
      </c>
      <c r="EF7" s="39">
        <v>0.62</v>
      </c>
      <c r="EG7" s="39">
        <v>0.22</v>
      </c>
      <c r="EH7" s="39">
        <v>0.31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 結香</cp:lastModifiedBy>
  <cp:lastPrinted>2020-01-24T01:51:29Z</cp:lastPrinted>
  <dcterms:created xsi:type="dcterms:W3CDTF">2019-12-05T04:09:15Z</dcterms:created>
  <dcterms:modified xsi:type="dcterms:W3CDTF">2020-02-10T08:40:19Z</dcterms:modified>
  <cp:category/>
</cp:coreProperties>
</file>