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rver\多賀城市\00 市長公室\00-04 財政経営担当\財政経営ｻｰﾊﾞ\04-0.水道・下水関係通知・照会\H31\01照会\00890 FW_ 【宮城県市町村課・依頼（1_31〆）】公営企業に係る経営比\県提出\"/>
    </mc:Choice>
  </mc:AlternateContent>
  <workbookProtection workbookAlgorithmName="SHA-512" workbookHashValue="M4R9A1r4PfuSYgPPmYlk/ojP8nKUNUlxb6YyEi10fqjbzvvKTdodm1xxbPO06cBsJcnK3af2nAgJKryX/nadbw==" workbookSaltValue="wm0yJWwLdktwSkW4YaAO+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<sst xmlns="http://schemas.openxmlformats.org/spreadsheetml/2006/main" count="220" uniqueCount="108">
  <si>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</si>
  <si>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</si>
  <si>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</si>
  <si>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</si>
  <si>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</si>
  <si>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</si>
  <si>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</si>
  <si>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</si>
  <si>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</si>
  <si>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</si>
  <si>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</si>
  <si>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</si>
  <si>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</si>
  <si>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</si>
  <si>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</si>
  <si>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</si>
  <si>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</si>
  <si>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</si>
  <si>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</si>
  <si>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</si>
  <si>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</si>
  <si>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</si>
  <si>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</si>
  <si>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</si>
  <si>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</si>
  <si>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</si>
  <si>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</si>
  <si>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</si>
  <si>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</si>
  <si>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</si>
  <si>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</si>
  <si>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</si>
  <si>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</si>
  <si>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</si>
  <si>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</si>
  <si>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</si>
  <si>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</si>
  <si>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</si>
  <si>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</si>
  <si>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</si>
  <si>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</si>
  <si>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</si>
  <si>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</si>
  <si>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</si>
  <si>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</si>
  <si>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</si>
  <si>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</si>
  <si>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</si>
  <si>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</si>
  <si>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</si>
  <si>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</si>
  <si>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</si>
  <si>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</si>
  <si>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</si>
  <si>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</si>
  <si>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</si>
  <si>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</si>
  <si>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</si>
  <si>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</si>
  <si>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</si>
  <si>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</si>
  <si>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</si>
  <si>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</si>
  <si>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</si>
  <si>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</si>
  <si>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</si>
  <si>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</si>
  <si>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</si>
  <si>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</si>
  <si>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</si>
  <si>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</si>
  <si>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</si>
  <si>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</si>
  <si>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</si>
  <si>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</si>
  <si>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</si>
  <si>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</si>
  <si>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</si>
  <si>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</si>
  <si>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</si>
  <si>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</si>
  <si>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</si>
  <si>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</si>
  <si>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</si>
  <si>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</si>
  <si>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</si>
  <si>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</si>
  <si>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</si>
  <si>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</si>
  <si>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</si>
  <si>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</si>
  <si>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</si>
  <si>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</si>
  <si>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</si>
  <si>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</si>
  <si>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</si>
  <si>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</si>
  <si>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</si>
  <si>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</si>
  <si>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</si>
  <si>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</si>
  <si>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</si>
  <si>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</si>
  <si>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</si>
  <si>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</si>
  <si>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上記１．経営の健全性・効率性における評価から、経営の健全性は保たれていると判断できます。
　上記２．老朽化の状況は、健全な管路状態と判断できますが、将来において大量の更新投資が必要となることから、今後も持続可能な水道事業を維持するため、水道施設の特性を踏まえつつ効率的かつ効果的な取り組みにより管路更新に努めます。　
　水道事業を取り巻く環境は、人口減少社会、水需要の減少に起因する水道料金収入の低迷や、地震等による災害対策など様々な課題を抱えています。これらの課題に向けて、「多賀城市新水道ビジョン」を指針とする「多賀城市施設整備計画」及び「多賀城市水道事業経営戦略」に基づき、将来に渡り持続可能な水道事業の運営を実践し経営基盤の強化を図っていきます。</t>
    <rPh sb="59" eb="61">
      <t>ケンゼン</t>
    </rPh>
    <rPh sb="86" eb="88">
      <t>トウシ</t>
    </rPh>
    <rPh sb="178" eb="180">
      <t>シャカイ</t>
    </rPh>
    <rPh sb="181" eb="182">
      <t>ミズ</t>
    </rPh>
    <rPh sb="182" eb="184">
      <t>ジュヨウ</t>
    </rPh>
    <rPh sb="185" eb="187">
      <t>ゲンショウ</t>
    </rPh>
    <rPh sb="188" eb="190">
      <t>キイン</t>
    </rPh>
    <rPh sb="192" eb="194">
      <t>スイドウ</t>
    </rPh>
    <rPh sb="194" eb="196">
      <t>リョウキン</t>
    </rPh>
    <rPh sb="196" eb="198">
      <t>シュウニュウ</t>
    </rPh>
    <rPh sb="199" eb="201">
      <t>テイメイ</t>
    </rPh>
    <rPh sb="203" eb="205">
      <t>ジシン</t>
    </rPh>
    <rPh sb="205" eb="206">
      <t>トウ</t>
    </rPh>
    <rPh sb="209" eb="211">
      <t>サイガイ</t>
    </rPh>
    <rPh sb="211" eb="213">
      <t>タイサク</t>
    </rPh>
    <rPh sb="215" eb="217">
      <t>サマザマ</t>
    </rPh>
    <rPh sb="218" eb="220">
      <t>カダイ</t>
    </rPh>
    <rPh sb="221" eb="222">
      <t>カカ</t>
    </rPh>
    <rPh sb="232" eb="234">
      <t>カダイ</t>
    </rPh>
    <rPh sb="235" eb="236">
      <t>ム</t>
    </rPh>
    <rPh sb="240" eb="244">
      <t>タガジョウシ</t>
    </rPh>
    <rPh sb="244" eb="245">
      <t>シン</t>
    </rPh>
    <rPh sb="245" eb="247">
      <t>スイドウ</t>
    </rPh>
    <rPh sb="253" eb="255">
      <t>シシン</t>
    </rPh>
    <rPh sb="270" eb="271">
      <t>オヨ</t>
    </rPh>
    <rPh sb="273" eb="277">
      <t>タガジョウシ</t>
    </rPh>
    <rPh sb="279" eb="281">
      <t>ジギョウ</t>
    </rPh>
    <rPh sb="281" eb="283">
      <t>ケイエイ</t>
    </rPh>
    <rPh sb="283" eb="285">
      <t>センリャク</t>
    </rPh>
    <rPh sb="287" eb="288">
      <t>モト</t>
    </rPh>
    <rPh sb="291" eb="293">
      <t>ショウライ</t>
    </rPh>
    <rPh sb="294" eb="295">
      <t>ワタ</t>
    </rPh>
    <rPh sb="296" eb="298">
      <t>ジゾク</t>
    </rPh>
    <rPh sb="298" eb="300">
      <t>カノウ</t>
    </rPh>
    <rPh sb="301" eb="303">
      <t>スイドウ</t>
    </rPh>
    <rPh sb="303" eb="305">
      <t>ジギョウ</t>
    </rPh>
    <rPh sb="306" eb="308">
      <t>ウンエイ</t>
    </rPh>
    <rPh sb="309" eb="311">
      <t>ジッセン</t>
    </rPh>
    <rPh sb="312" eb="314">
      <t>ケイエイ</t>
    </rPh>
    <rPh sb="314" eb="316">
      <t>キバン</t>
    </rPh>
    <rPh sb="317" eb="319">
      <t>キョウカ</t>
    </rPh>
    <rPh sb="320" eb="321">
      <t>ハカ</t>
    </rPh>
    <phoneticPr fontId="16"/>
  </si>
  <si>
    <r>
      <t>　①有形固定資産減価償却率、②管路経年変化率には、管路の老朽化率が低く保たれていることから健全な状態と判断されます。
　③管路更新率は、翌年度への工事の繰越等があったことにより、平成３０年度においては低い値となっています。なお、平成２９年度は、</t>
    </r>
    <r>
      <rPr>
        <sz val="9"/>
        <rFont val="ＭＳ ゴシック"/>
        <family val="3"/>
        <charset val="128"/>
      </rPr>
      <t>特殊要因として２</t>
    </r>
    <r>
      <rPr>
        <sz val="9"/>
        <color theme="1"/>
        <rFont val="ＭＳ ゴシック"/>
        <family val="3"/>
        <charset val="128"/>
      </rPr>
      <t>つの土地区画整理事業が完了したことに伴う受贈財産により高い数値となっています。</t>
    </r>
    <rPh sb="35" eb="36">
      <t>タモ</t>
    </rPh>
    <rPh sb="68" eb="71">
      <t>ヨクネンド</t>
    </rPh>
    <rPh sb="73" eb="75">
      <t>コウジ</t>
    </rPh>
    <rPh sb="76" eb="78">
      <t>クリコシ</t>
    </rPh>
    <rPh sb="78" eb="79">
      <t>トウ</t>
    </rPh>
    <rPh sb="114" eb="116">
      <t>ヘイセイ</t>
    </rPh>
    <rPh sb="118" eb="120">
      <t>ネンド</t>
    </rPh>
    <rPh sb="132" eb="134">
      <t>トチ</t>
    </rPh>
    <rPh sb="134" eb="136">
      <t>クカク</t>
    </rPh>
    <rPh sb="136" eb="138">
      <t>セイリ</t>
    </rPh>
    <rPh sb="138" eb="140">
      <t>ジギョウ</t>
    </rPh>
    <rPh sb="141" eb="143">
      <t>カンリョウ</t>
    </rPh>
    <rPh sb="148" eb="149">
      <t>トモナ</t>
    </rPh>
    <rPh sb="150" eb="152">
      <t>ジュゾウ</t>
    </rPh>
    <rPh sb="152" eb="154">
      <t>ザイサン</t>
    </rPh>
    <rPh sb="157" eb="158">
      <t>タカ</t>
    </rPh>
    <rPh sb="159" eb="161">
      <t>スウチ</t>
    </rPh>
    <phoneticPr fontId="16"/>
  </si>
  <si>
    <t>　①経常収支比率は、委託料、企業債残高の減少による支払利息の費用が減少したことに伴い指数が増加し１００％を上回っており健全といえますが、全国指数との比較では下回っており、引き続き経営の効率化に努めていきます。
　②累積欠損金は生じていません。
　③流動比率は、現金預金は減少傾向にあるものの、未収金の増加や企業債償還金が減少したことにより指数は増加していますが、全国指数との比較では下回っており、今後の施設整備や老朽化施設の増加に伴う更新等に備え、計画的な更新投資、財源確保に取り組んでいきます。
　④企業債残高対給水収益比率は、企業債の新規借入額の抑制に努めているため、債務残高が毎年減少していることから、指数は減少傾向にあります。
　経営戦略では、将来世代への負担を過大にさせないため、企業債残高の上限額を概ね給水人口１人当たり６０，０００円以内に抑制することを目標としています。
　⑤料金回収率は、供給単価はほぼ横ばいでしたが、委託料や企業債利息等の費用が減少したことに伴い給水原価が減少したことから指数は増加しており、経営の効率性は比較的良好と判断できます。
　⑥給水原価については、配水量のほとんどを受水で賄っていることから、類似団体平均値より高くなっています。
　⑦施設利用率はほぼ横ばいで、平均値を下回っているものの、遊休資産の保有はなく、災害に対する備え等を考慮し、適切な施設規模を確保していきます。
　⑧有収率は、高い指数を維持していることから、今後も漏水調査や老朽管の更新等、無効水量の減少対策を計画的に実施していきます。</t>
    <rPh sb="40" eb="41">
      <t>トモナ</t>
    </rPh>
    <rPh sb="42" eb="44">
      <t>シスウ</t>
    </rPh>
    <rPh sb="45" eb="47">
      <t>ゾウカ</t>
    </rPh>
    <rPh sb="92" eb="95">
      <t>コウリツカ</t>
    </rPh>
    <rPh sb="146" eb="149">
      <t>ミシュウキン</t>
    </rPh>
    <rPh sb="169" eb="171">
      <t>シスウ</t>
    </rPh>
    <rPh sb="198" eb="200">
      <t>コンゴ</t>
    </rPh>
    <rPh sb="221" eb="222">
      <t>ソナ</t>
    </rPh>
    <rPh sb="428" eb="430">
      <t>ヒヨウ</t>
    </rPh>
    <rPh sb="438" eb="439">
      <t>トモナ</t>
    </rPh>
    <rPh sb="456" eb="458">
      <t>ゾウカ</t>
    </rPh>
    <rPh sb="518" eb="520">
      <t>ルイジ</t>
    </rPh>
    <rPh sb="520" eb="522">
      <t>ダンタイ</t>
    </rPh>
    <rPh sb="522" eb="525">
      <t>ヘイキンチ</t>
    </rPh>
    <rPh sb="527" eb="528">
      <t>タカ</t>
    </rPh>
    <rPh sb="547" eb="548">
      <t>ヨコ</t>
    </rPh>
    <rPh sb="591" eb="593">
      <t>テキセツ</t>
    </rPh>
    <rPh sb="594" eb="596">
      <t>シセツ</t>
    </rPh>
    <rPh sb="596" eb="598">
      <t>キボ</t>
    </rPh>
    <rPh sb="599" eb="601">
      <t>カクホ</t>
    </rPh>
    <rPh sb="616" eb="617">
      <t>タカ</t>
    </rPh>
    <rPh sb="618" eb="620">
      <t>シスウ</t>
    </rPh>
    <rPh sb="621" eb="623">
      <t>イジ</t>
    </rPh>
    <rPh sb="632" eb="634">
      <t>コンゴ</t>
    </rPh>
    <rPh sb="658" eb="661">
      <t>ケイカクテキ</t>
    </rPh>
    <rPh sb="662" eb="664">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</si>
</sst>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1.24</c:v>
                </c:pt>
                <c:pt idx="1">
                  <c:v>1.18</c:v>
                </c:pt>
                <c:pt idx="2">
                  <c:v>0.99</c:v>
                </c:pt>
                <c:pt idx="3">
                  <c:v>2.67</c:v>
                </c:pt>
                <c:pt idx="4">
                  <c:v>0.68</c:v>
                </c:pt>
              </c:numCache>
            </c:numRef>
          </c:val>
          <c:extLst>
            <c:ext xmlns:c16="http://schemas.microsoft.com/office/drawing/2014/chart" uri="{C3380CC4-5D6E-409C-BE32-E72D297353CC}">
              <c16:uniqueId val="{00000000-79DF-40A0-B4D6-9FAB36A723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9DF-40A0-B4D6-9FAB36A723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55.14</c:v>
                </c:pt>
                <c:pt idx="1">
                  <c:v>54.17</c:v>
                </c:pt>
                <c:pt idx="2">
                  <c:v>54.24</c:v>
                </c:pt>
                <c:pt idx="3">
                  <c:v>54.45</c:v>
                </c:pt>
                <c:pt idx="4">
                  <c:v>54.52</c:v>
                </c:pt>
              </c:numCache>
            </c:numRef>
          </c:val>
          <c:extLst>
            <c:ext xmlns:c16="http://schemas.microsoft.com/office/drawing/2014/chart" uri="{C3380CC4-5D6E-409C-BE32-E72D297353CC}">
              <c16:uniqueId val="{00000000-CF76-47A5-ADD3-8F3DFE5FC7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CF76-47A5-ADD3-8F3DFE5FC7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92.88</c:v>
                </c:pt>
                <c:pt idx="1">
                  <c:v>95.13</c:v>
                </c:pt>
                <c:pt idx="2">
                  <c:v>95.62</c:v>
                </c:pt>
                <c:pt idx="3">
                  <c:v>95.51</c:v>
                </c:pt>
                <c:pt idx="4">
                  <c:v>95.35</c:v>
                </c:pt>
              </c:numCache>
            </c:numRef>
          </c:val>
          <c:extLst>
            <c:ext xmlns:c16="http://schemas.microsoft.com/office/drawing/2014/chart" uri="{C3380CC4-5D6E-409C-BE32-E72D297353CC}">
              <c16:uniqueId val="{00000000-6842-4F07-A25C-EBF1A88A72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842-4F07-A25C-EBF1A88A72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106.28</c:v>
                </c:pt>
                <c:pt idx="1">
                  <c:v>105.18</c:v>
                </c:pt>
                <c:pt idx="2">
                  <c:v>106.44</c:v>
                </c:pt>
                <c:pt idx="3">
                  <c:v>105.93</c:v>
                </c:pt>
                <c:pt idx="4">
                  <c:v>107.63</c:v>
                </c:pt>
              </c:numCache>
            </c:numRef>
          </c:val>
          <c:extLst>
            <c:ext xmlns:c16="http://schemas.microsoft.com/office/drawing/2014/chart" uri="{C3380CC4-5D6E-409C-BE32-E72D297353CC}">
              <c16:uniqueId val="{00000000-0ED1-42EB-B29E-F39B122EA0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0ED1-42EB-B29E-F39B122EA0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42.77</c:v>
                </c:pt>
                <c:pt idx="1">
                  <c:v>44.04</c:v>
                </c:pt>
                <c:pt idx="2">
                  <c:v>45.45</c:v>
                </c:pt>
                <c:pt idx="3">
                  <c:v>46.12</c:v>
                </c:pt>
                <c:pt idx="4">
                  <c:v>47.84</c:v>
                </c:pt>
              </c:numCache>
            </c:numRef>
          </c:val>
          <c:extLst>
            <c:ext xmlns:c16="http://schemas.microsoft.com/office/drawing/2014/chart" uri="{C3380CC4-5D6E-409C-BE32-E72D297353CC}">
              <c16:uniqueId val="{00000000-9B4B-43B0-A2A3-A26A920C01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9B4B-43B0-A2A3-A26A920C01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4.57</c:v>
                </c:pt>
                <c:pt idx="1">
                  <c:v>9.15</c:v>
                </c:pt>
                <c:pt idx="2">
                  <c:v>9.5</c:v>
                </c:pt>
                <c:pt idx="3">
                  <c:v>9.1999999999999993</c:v>
                </c:pt>
                <c:pt idx="4">
                  <c:v>9.36</c:v>
                </c:pt>
              </c:numCache>
            </c:numRef>
          </c:val>
          <c:extLst>
            <c:ext xmlns:c16="http://schemas.microsoft.com/office/drawing/2014/chart" uri="{C3380CC4-5D6E-409C-BE32-E72D297353CC}">
              <c16:uniqueId val="{00000000-4D12-48D6-A563-F6C0460EE0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4D12-48D6-A563-F6C0460EE0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29-4071-9A1A-8CB144419C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F29-4071-9A1A-8CB144419C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224.81</c:v>
                </c:pt>
                <c:pt idx="1">
                  <c:v>212.45</c:v>
                </c:pt>
                <c:pt idx="2">
                  <c:v>206.33</c:v>
                </c:pt>
                <c:pt idx="3">
                  <c:v>194.03</c:v>
                </c:pt>
                <c:pt idx="4">
                  <c:v>211.03</c:v>
                </c:pt>
              </c:numCache>
            </c:numRef>
          </c:val>
          <c:extLst>
            <c:ext xmlns:c16="http://schemas.microsoft.com/office/drawing/2014/chart" uri="{C3380CC4-5D6E-409C-BE32-E72D297353CC}">
              <c16:uniqueId val="{00000000-D7DE-4627-8D1A-8ADC29E211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D7DE-4627-8D1A-8ADC29E211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234.33</c:v>
                </c:pt>
                <c:pt idx="1">
                  <c:v>234.45</c:v>
                </c:pt>
                <c:pt idx="2">
                  <c:v>220.07</c:v>
                </c:pt>
                <c:pt idx="3">
                  <c:v>205.34</c:v>
                </c:pt>
                <c:pt idx="4">
                  <c:v>186.75</c:v>
                </c:pt>
              </c:numCache>
            </c:numRef>
          </c:val>
          <c:extLst>
            <c:ext xmlns:c16="http://schemas.microsoft.com/office/drawing/2014/chart" uri="{C3380CC4-5D6E-409C-BE32-E72D297353CC}">
              <c16:uniqueId val="{00000000-BB0B-4604-9359-95B7566247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B0B-4604-9359-95B7566247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88.02</c:v>
                </c:pt>
                <c:pt idx="1">
                  <c:v>98.76</c:v>
                </c:pt>
                <c:pt idx="2">
                  <c:v>99.73</c:v>
                </c:pt>
                <c:pt idx="3">
                  <c:v>99.15</c:v>
                </c:pt>
                <c:pt idx="4">
                  <c:v>102.4</c:v>
                </c:pt>
              </c:numCache>
            </c:numRef>
          </c:val>
          <c:extLst>
            <c:ext xmlns:c16="http://schemas.microsoft.com/office/drawing/2014/chart" uri="{C3380CC4-5D6E-409C-BE32-E72D297353CC}">
              <c16:uniqueId val="{00000000-09BB-432A-9825-A94ABF1DB5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9BB-432A-9825-A94ABF1DB5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331.53</c:v>
                </c:pt>
                <c:pt idx="1">
                  <c:v>278.82</c:v>
                </c:pt>
                <c:pt idx="2">
                  <c:v>277.3</c:v>
                </c:pt>
                <c:pt idx="3">
                  <c:v>279.02</c:v>
                </c:pt>
                <c:pt idx="4">
                  <c:v>270.18</c:v>
                </c:pt>
              </c:numCache>
            </c:numRef>
          </c:val>
          <c:extLst>
            <c:ext xmlns:c16="http://schemas.microsoft.com/office/drawing/2014/chart" uri="{C3380CC4-5D6E-409C-BE32-E72D297353CC}">
              <c16:uniqueId val="{00000000-CD3C-4CDF-A36C-435C97F893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D3C-4CDF-A36C-435C97F893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0"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多賀城市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f>データ!$R$6</f>
        <v>62485</v>
      </c>
      <c r="AM8" s="60"/>
      <c r="AN8" s="60"/>
      <c r="AO8" s="60"/>
      <c r="AP8" s="60"/>
      <c r="AQ8" s="60"/>
      <c r="AR8" s="60"/>
      <c r="AS8" s="60"/>
      <c r="AT8" s="51">
        <f>データ!$S$6</f>
        <v>19.690000000000001</v>
      </c>
      <c r="AU8" s="52"/>
      <c r="AV8" s="52"/>
      <c r="AW8" s="52"/>
      <c r="AX8" s="52"/>
      <c r="AY8" s="52"/>
      <c r="AZ8" s="52"/>
      <c r="BA8" s="52"/>
      <c r="BB8" s="53">
        <f>データ!$T$6</f>
        <v>3173.44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65.97</v>
      </c>
      <c r="J10" s="52"/>
      <c r="K10" s="52"/>
      <c r="L10" s="52"/>
      <c r="M10" s="52"/>
      <c r="N10" s="52"/>
      <c r="O10" s="63"/>
      <c r="P10" s="53">
        <f>データ!$P$6</f>
        <v>99.99</v>
      </c>
      <c r="Q10" s="53"/>
      <c r="R10" s="53"/>
      <c r="S10" s="53"/>
      <c r="T10" s="53"/>
      <c r="U10" s="53"/>
      <c r="V10" s="53"/>
      <c r="W10" s="60">
        <f>データ!$Q$6</f>
        <v>3909</v>
      </c>
      <c r="X10" s="60"/>
      <c r="Y10" s="60"/>
      <c r="Z10" s="60"/>
      <c r="AA10" s="60"/>
      <c r="AB10" s="60"/>
      <c r="AC10" s="60"/>
      <c r="AD10" s="2"/>
      <c r="AE10" s="2"/>
      <c r="AF10" s="2"/>
      <c r="AG10" s="2"/>
      <c r="AH10" s="4"/>
      <c r="AI10" s="4"/>
      <c r="AJ10" s="4"/>
      <c r="AK10" s="4"/>
      <c r="AL10" s="60">
        <f>データ!$U$6</f>
        <v>56095</v>
      </c>
      <c r="AM10" s="60"/>
      <c r="AN10" s="60"/>
      <c r="AO10" s="60"/>
      <c r="AP10" s="60"/>
      <c r="AQ10" s="60"/>
      <c r="AR10" s="60"/>
      <c r="AS10" s="60"/>
      <c r="AT10" s="51">
        <f>データ!$V$6</f>
        <v>18.23</v>
      </c>
      <c r="AU10" s="52"/>
      <c r="AV10" s="52"/>
      <c r="AW10" s="52"/>
      <c r="AX10" s="52"/>
      <c r="AY10" s="52"/>
      <c r="AZ10" s="52"/>
      <c r="BA10" s="52"/>
      <c r="BB10" s="53">
        <f>データ!$W$6</f>
        <v>3077.07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3oFGydCta+EVkp55HU/Vj2l7PEL5ma3LMqvqO7S/tNW65LDBU5zNHS9kxqI/VW1yeERHl3BPcKEwuBAEEKew==" saltValue="bZuEdgYKKeqdmXMhZhUWg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42099</v>
      </c>
      <c r="D6" s="34">
        <f t="shared" si="3"/>
        <v>46</v>
      </c>
      <c r="E6" s="34">
        <f t="shared" si="3"/>
        <v>1</v>
      </c>
      <c r="F6" s="34">
        <f t="shared" si="3"/>
        <v>0</v>
      </c>
      <c r="G6" s="34">
        <f t="shared" si="3"/>
        <v>1</v>
      </c>
      <c r="H6" s="34" t="str">
        <f t="shared" si="3"/>
        <v>宮城県　多賀城市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65.97</v>
      </c>
      <c r="P6" s="35">
        <f t="shared" si="3"/>
        <v>99.99</v>
      </c>
      <c r="Q6" s="35">
        <f t="shared" si="3"/>
        <v>3909</v>
      </c>
      <c r="R6" s="35">
        <f t="shared" si="3"/>
        <v>62485</v>
      </c>
      <c r="S6" s="35">
        <f t="shared" si="3"/>
        <v>19.690000000000001</v>
      </c>
      <c r="T6" s="35">
        <f t="shared" si="3"/>
        <v>3173.44</v>
      </c>
      <c r="U6" s="35">
        <f t="shared" si="3"/>
        <v>56095</v>
      </c>
      <c r="V6" s="35">
        <f t="shared" si="3"/>
        <v>18.23</v>
      </c>
      <c r="W6" s="35">
        <f t="shared" si="3"/>
        <v>3077.07</v>
      </c>
      <c r="X6" s="36">
        <f>IF(X7="",NA(),X7)</f>
        <v>106.28</v>
      </c>
      <c r="Y6" s="36">
        <f t="shared" ref="Y6:AG6" si="4">IF(Y7="",NA(),Y7)</f>
        <v>105.18</v>
      </c>
      <c r="Z6" s="36">
        <f t="shared" si="4"/>
        <v>106.44</v>
      </c>
      <c r="AA6" s="36">
        <f t="shared" si="4"/>
        <v>105.93</v>
      </c>
      <c r="AB6" s="36">
        <f t="shared" si="4"/>
        <v>107.63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224.81</v>
      </c>
      <c r="AU6" s="36">
        <f t="shared" ref="AU6:BC6" si="6">IF(AU7="",NA(),AU7)</f>
        <v>212.45</v>
      </c>
      <c r="AV6" s="36">
        <f t="shared" si="6"/>
        <v>206.33</v>
      </c>
      <c r="AW6" s="36">
        <f t="shared" si="6"/>
        <v>194.03</v>
      </c>
      <c r="AX6" s="36">
        <f t="shared" si="6"/>
        <v>211.03</v>
      </c>
      <c r="AY6" s="36">
        <f t="shared" si="6"/>
        <v>335.95</v>
      </c>
      <c r="AZ6" s="36">
        <f t="shared" si="6"/>
        <v>346.59</v>
      </c>
      <c r="BA6" s="36">
        <f t="shared" si="6"/>
        <v>357.82</v>
      </c>
      <c r="BB6" s="36">
        <f t="shared" si="6"/>
        <v>355.5</v>
      </c>
      <c r="BC6" s="36">
        <f t="shared" si="6"/>
        <v>349.83</v>
      </c>
      <c r="BD6" s="35" t="str">
        <f>IF(BD7="","",IF(BD7="-","【-】","【"&amp;SUBSTITUTE(TEXT(BD7,"#,##0.00"),"-","△")&amp;"】"))</f>
        <v>【261.93】</v>
      </c>
      <c r="BE6" s="36">
        <f>IF(BE7="",NA(),BE7)</f>
        <v>234.33</v>
      </c>
      <c r="BF6" s="36">
        <f t="shared" ref="BF6:BN6" si="7">IF(BF7="",NA(),BF7)</f>
        <v>234.45</v>
      </c>
      <c r="BG6" s="36">
        <f t="shared" si="7"/>
        <v>220.07</v>
      </c>
      <c r="BH6" s="36">
        <f t="shared" si="7"/>
        <v>205.34</v>
      </c>
      <c r="BI6" s="36">
        <f t="shared" si="7"/>
        <v>186.75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88.02</v>
      </c>
      <c r="BQ6" s="36">
        <f t="shared" ref="BQ6:BY6" si="8">IF(BQ7="",NA(),BQ7)</f>
        <v>98.76</v>
      </c>
      <c r="BR6" s="36">
        <f t="shared" si="8"/>
        <v>99.73</v>
      </c>
      <c r="BS6" s="36">
        <f t="shared" si="8"/>
        <v>99.15</v>
      </c>
      <c r="BT6" s="36">
        <f t="shared" si="8"/>
        <v>102.4</v>
      </c>
      <c r="BU6" s="36">
        <f t="shared" si="8"/>
        <v>105.21</v>
      </c>
      <c r="BV6" s="36">
        <f t="shared" si="8"/>
        <v>105.71</v>
      </c>
      <c r="BW6" s="36">
        <f t="shared" si="8"/>
        <v>106.01</v>
      </c>
      <c r="BX6" s="36">
        <f t="shared" si="8"/>
        <v>104.57</v>
      </c>
      <c r="BY6" s="36">
        <f t="shared" si="8"/>
        <v>103.54</v>
      </c>
      <c r="BZ6" s="35" t="str">
        <f>IF(BZ7="","",IF(BZ7="-","【-】","【"&amp;SUBSTITUTE(TEXT(BZ7,"#,##0.00"),"-","△")&amp;"】"))</f>
        <v>【103.91】</v>
      </c>
      <c r="CA6" s="36">
        <f>IF(CA7="",NA(),CA7)</f>
        <v>331.53</v>
      </c>
      <c r="CB6" s="36">
        <f t="shared" ref="CB6:CJ6" si="9">IF(CB7="",NA(),CB7)</f>
        <v>278.82</v>
      </c>
      <c r="CC6" s="36">
        <f t="shared" si="9"/>
        <v>277.3</v>
      </c>
      <c r="CD6" s="36">
        <f t="shared" si="9"/>
        <v>279.02</v>
      </c>
      <c r="CE6" s="36">
        <f t="shared" si="9"/>
        <v>270.18</v>
      </c>
      <c r="CF6" s="36">
        <f t="shared" si="9"/>
        <v>162.59</v>
      </c>
      <c r="CG6" s="36">
        <f t="shared" si="9"/>
        <v>162.15</v>
      </c>
      <c r="CH6" s="36">
        <f t="shared" si="9"/>
        <v>162.24</v>
      </c>
      <c r="CI6" s="36">
        <f t="shared" si="9"/>
        <v>165.47</v>
      </c>
      <c r="CJ6" s="36">
        <f t="shared" si="9"/>
        <v>167.46</v>
      </c>
      <c r="CK6" s="35" t="str">
        <f>IF(CK7="","",IF(CK7="-","【-】","【"&amp;SUBSTITUTE(TEXT(CK7,"#,##0.00"),"-","△")&amp;"】"))</f>
        <v>【167.11】</v>
      </c>
      <c r="CL6" s="36">
        <f>IF(CL7="",NA(),CL7)</f>
        <v>55.14</v>
      </c>
      <c r="CM6" s="36">
        <f t="shared" ref="CM6:CU6" si="10">IF(CM7="",NA(),CM7)</f>
        <v>54.17</v>
      </c>
      <c r="CN6" s="36">
        <f t="shared" si="10"/>
        <v>54.24</v>
      </c>
      <c r="CO6" s="36">
        <f t="shared" si="10"/>
        <v>54.45</v>
      </c>
      <c r="CP6" s="36">
        <f t="shared" si="10"/>
        <v>54.52</v>
      </c>
      <c r="CQ6" s="36">
        <f t="shared" si="10"/>
        <v>59.17</v>
      </c>
      <c r="CR6" s="36">
        <f t="shared" si="10"/>
        <v>59.34</v>
      </c>
      <c r="CS6" s="36">
        <f t="shared" si="10"/>
        <v>59.11</v>
      </c>
      <c r="CT6" s="36">
        <f t="shared" si="10"/>
        <v>59.74</v>
      </c>
      <c r="CU6" s="36">
        <f t="shared" si="10"/>
        <v>59.46</v>
      </c>
      <c r="CV6" s="35" t="str">
        <f>IF(CV7="","",IF(CV7="-","【-】","【"&amp;SUBSTITUTE(TEXT(CV7,"#,##0.00"),"-","△")&amp;"】"))</f>
        <v>【60.27】</v>
      </c>
      <c r="CW6" s="36">
        <f>IF(CW7="",NA(),CW7)</f>
        <v>92.88</v>
      </c>
      <c r="CX6" s="36">
        <f t="shared" ref="CX6:DF6" si="11">IF(CX7="",NA(),CX7)</f>
        <v>95.13</v>
      </c>
      <c r="CY6" s="36">
        <f t="shared" si="11"/>
        <v>95.62</v>
      </c>
      <c r="CZ6" s="36">
        <f t="shared" si="11"/>
        <v>95.51</v>
      </c>
      <c r="DA6" s="36">
        <f t="shared" si="11"/>
        <v>95.35</v>
      </c>
      <c r="DB6" s="36">
        <f t="shared" si="11"/>
        <v>87.6</v>
      </c>
      <c r="DC6" s="36">
        <f t="shared" si="11"/>
        <v>87.74</v>
      </c>
      <c r="DD6" s="36">
        <f t="shared" si="11"/>
        <v>87.91</v>
      </c>
      <c r="DE6" s="36">
        <f t="shared" si="11"/>
        <v>87.28</v>
      </c>
      <c r="DF6" s="36">
        <f t="shared" si="11"/>
        <v>87.41</v>
      </c>
      <c r="DG6" s="35" t="str">
        <f>IF(DG7="","",IF(DG7="-","【-】","【"&amp;SUBSTITUTE(TEXT(DG7,"#,##0.00"),"-","△")&amp;"】"))</f>
        <v>【89.92】</v>
      </c>
      <c r="DH6" s="36">
        <f>IF(DH7="",NA(),DH7)</f>
        <v>42.77</v>
      </c>
      <c r="DI6" s="36">
        <f t="shared" ref="DI6:DQ6" si="12">IF(DI7="",NA(),DI7)</f>
        <v>44.04</v>
      </c>
      <c r="DJ6" s="36">
        <f t="shared" si="12"/>
        <v>45.45</v>
      </c>
      <c r="DK6" s="36">
        <f t="shared" si="12"/>
        <v>46.12</v>
      </c>
      <c r="DL6" s="36">
        <f t="shared" si="12"/>
        <v>47.84</v>
      </c>
      <c r="DM6" s="36">
        <f t="shared" si="12"/>
        <v>45.25</v>
      </c>
      <c r="DN6" s="36">
        <f t="shared" si="12"/>
        <v>46.27</v>
      </c>
      <c r="DO6" s="36">
        <f t="shared" si="12"/>
        <v>46.88</v>
      </c>
      <c r="DP6" s="36">
        <f t="shared" si="12"/>
        <v>46.94</v>
      </c>
      <c r="DQ6" s="36">
        <f t="shared" si="12"/>
        <v>47.62</v>
      </c>
      <c r="DR6" s="35" t="str">
        <f>IF(DR7="","",IF(DR7="-","【-】","【"&amp;SUBSTITUTE(TEXT(DR7,"#,##0.00"),"-","△")&amp;"】"))</f>
        <v>【48.85】</v>
      </c>
      <c r="DS6" s="36">
        <f>IF(DS7="",NA(),DS7)</f>
        <v>4.57</v>
      </c>
      <c r="DT6" s="36">
        <f t="shared" ref="DT6:EB6" si="13">IF(DT7="",NA(),DT7)</f>
        <v>9.15</v>
      </c>
      <c r="DU6" s="36">
        <f t="shared" si="13"/>
        <v>9.5</v>
      </c>
      <c r="DV6" s="36">
        <f t="shared" si="13"/>
        <v>9.1999999999999993</v>
      </c>
      <c r="DW6" s="36">
        <f t="shared" si="13"/>
        <v>9.36</v>
      </c>
      <c r="DX6" s="36">
        <f t="shared" si="13"/>
        <v>10.71</v>
      </c>
      <c r="DY6" s="36">
        <f t="shared" si="13"/>
        <v>10.93</v>
      </c>
      <c r="DZ6" s="36">
        <f t="shared" si="13"/>
        <v>13.39</v>
      </c>
      <c r="EA6" s="36">
        <f t="shared" si="13"/>
        <v>14.48</v>
      </c>
      <c r="EB6" s="36">
        <f t="shared" si="13"/>
        <v>16.27</v>
      </c>
      <c r="EC6" s="35" t="str">
        <f>IF(EC7="","",IF(EC7="-","【-】","【"&amp;SUBSTITUTE(TEXT(EC7,"#,##0.00"),"-","△")&amp;"】"))</f>
        <v>【17.80】</v>
      </c>
      <c r="ED6" s="36">
        <f>IF(ED7="",NA(),ED7)</f>
        <v>1.24</v>
      </c>
      <c r="EE6" s="36">
        <f t="shared" ref="EE6:EM6" si="14">IF(EE7="",NA(),EE7)</f>
        <v>1.18</v>
      </c>
      <c r="EF6" s="36">
        <f t="shared" si="14"/>
        <v>0.99</v>
      </c>
      <c r="EG6" s="36">
        <f t="shared" si="14"/>
        <v>2.67</v>
      </c>
      <c r="EH6" s="36">
        <f t="shared" si="14"/>
        <v>0.68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42099</v>
      </c>
      <c r="D7" s="38">
        <v>46</v>
      </c>
      <c r="E7" s="38">
        <v>1</v>
      </c>
      <c r="F7" s="38">
        <v>0</v>
      </c>
      <c r="G7" s="38">
        <v>1</v>
      </c>
      <c r="H7" s="38" t="s">
        <v>93</v>
      </c>
      <c r="I7" s="38" t="s">
        <v>94</v>
      </c>
      <c r="J7" s="38" t="s">
        <v>95</v>
      </c>
      <c r="K7" s="38" t="s">
        <v>96</v>
      </c>
      <c r="L7" s="38" t="s">
        <v>97</v>
      </c>
      <c r="M7" s="38" t="s">
        <v>98</v>
      </c>
      <c r="N7" s="39" t="s">
        <v>99</v>
      </c>
      <c r="O7" s="39">
        <v>65.97</v>
      </c>
      <c r="P7" s="39">
        <v>99.99</v>
      </c>
      <c r="Q7" s="39">
        <v>3909</v>
      </c>
      <c r="R7" s="39">
        <v>62485</v>
      </c>
      <c r="S7" s="39">
        <v>19.690000000000001</v>
      </c>
      <c r="T7" s="39">
        <v>3173.44</v>
      </c>
      <c r="U7" s="39">
        <v>56095</v>
      </c>
      <c r="V7" s="39">
        <v>18.23</v>
      </c>
      <c r="W7" s="39">
        <v>3077.07</v>
      </c>
      <c r="X7" s="39">
        <v>106.28</v>
      </c>
      <c r="Y7" s="39">
        <v>105.18</v>
      </c>
      <c r="Z7" s="39">
        <v>106.44</v>
      </c>
      <c r="AA7" s="39">
        <v>105.93</v>
      </c>
      <c r="AB7" s="39">
        <v>107.63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224.81</v>
      </c>
      <c r="AU7" s="39">
        <v>212.45</v>
      </c>
      <c r="AV7" s="39">
        <v>206.33</v>
      </c>
      <c r="AW7" s="39">
        <v>194.03</v>
      </c>
      <c r="AX7" s="39">
        <v>211.03</v>
      </c>
      <c r="AY7" s="39">
        <v>335.95</v>
      </c>
      <c r="AZ7" s="39">
        <v>346.59</v>
      </c>
      <c r="BA7" s="39">
        <v>357.82</v>
      </c>
      <c r="BB7" s="39">
        <v>355.5</v>
      </c>
      <c r="BC7" s="39">
        <v>349.83</v>
      </c>
      <c r="BD7" s="39">
        <v>261.93</v>
      </c>
      <c r="BE7" s="39">
        <v>234.33</v>
      </c>
      <c r="BF7" s="39">
        <v>234.45</v>
      </c>
      <c r="BG7" s="39">
        <v>220.07</v>
      </c>
      <c r="BH7" s="39">
        <v>205.34</v>
      </c>
      <c r="BI7" s="39">
        <v>186.75</v>
      </c>
      <c r="BJ7" s="39">
        <v>319.82</v>
      </c>
      <c r="BK7" s="39">
        <v>312.02999999999997</v>
      </c>
      <c r="BL7" s="39">
        <v>307.45999999999998</v>
      </c>
      <c r="BM7" s="39">
        <v>312.58</v>
      </c>
      <c r="BN7" s="39">
        <v>314.87</v>
      </c>
      <c r="BO7" s="39">
        <v>270.45999999999998</v>
      </c>
      <c r="BP7" s="39">
        <v>88.02</v>
      </c>
      <c r="BQ7" s="39">
        <v>98.76</v>
      </c>
      <c r="BR7" s="39">
        <v>99.73</v>
      </c>
      <c r="BS7" s="39">
        <v>99.15</v>
      </c>
      <c r="BT7" s="39">
        <v>102.4</v>
      </c>
      <c r="BU7" s="39">
        <v>105.21</v>
      </c>
      <c r="BV7" s="39">
        <v>105.71</v>
      </c>
      <c r="BW7" s="39">
        <v>106.01</v>
      </c>
      <c r="BX7" s="39">
        <v>104.57</v>
      </c>
      <c r="BY7" s="39">
        <v>103.54</v>
      </c>
      <c r="BZ7" s="39">
        <v>103.91</v>
      </c>
      <c r="CA7" s="39">
        <v>331.53</v>
      </c>
      <c r="CB7" s="39">
        <v>278.82</v>
      </c>
      <c r="CC7" s="39">
        <v>277.3</v>
      </c>
      <c r="CD7" s="39">
        <v>279.02</v>
      </c>
      <c r="CE7" s="39">
        <v>270.18</v>
      </c>
      <c r="CF7" s="39">
        <v>162.59</v>
      </c>
      <c r="CG7" s="39">
        <v>162.15</v>
      </c>
      <c r="CH7" s="39">
        <v>162.24</v>
      </c>
      <c r="CI7" s="39">
        <v>165.47</v>
      </c>
      <c r="CJ7" s="39">
        <v>167.46</v>
      </c>
      <c r="CK7" s="39">
        <v>167.11</v>
      </c>
      <c r="CL7" s="39">
        <v>55.14</v>
      </c>
      <c r="CM7" s="39">
        <v>54.17</v>
      </c>
      <c r="CN7" s="39">
        <v>54.24</v>
      </c>
      <c r="CO7" s="39">
        <v>54.45</v>
      </c>
      <c r="CP7" s="39">
        <v>54.52</v>
      </c>
      <c r="CQ7" s="39">
        <v>59.17</v>
      </c>
      <c r="CR7" s="39">
        <v>59.34</v>
      </c>
      <c r="CS7" s="39">
        <v>59.11</v>
      </c>
      <c r="CT7" s="39">
        <v>59.74</v>
      </c>
      <c r="CU7" s="39">
        <v>59.46</v>
      </c>
      <c r="CV7" s="39">
        <v>60.27</v>
      </c>
      <c r="CW7" s="39">
        <v>92.88</v>
      </c>
      <c r="CX7" s="39">
        <v>95.13</v>
      </c>
      <c r="CY7" s="39">
        <v>95.62</v>
      </c>
      <c r="CZ7" s="39">
        <v>95.51</v>
      </c>
      <c r="DA7" s="39">
        <v>95.35</v>
      </c>
      <c r="DB7" s="39">
        <v>87.6</v>
      </c>
      <c r="DC7" s="39">
        <v>87.74</v>
      </c>
      <c r="DD7" s="39">
        <v>87.91</v>
      </c>
      <c r="DE7" s="39">
        <v>87.28</v>
      </c>
      <c r="DF7" s="39">
        <v>87.41</v>
      </c>
      <c r="DG7" s="39">
        <v>89.92</v>
      </c>
      <c r="DH7" s="39">
        <v>42.77</v>
      </c>
      <c r="DI7" s="39">
        <v>44.04</v>
      </c>
      <c r="DJ7" s="39">
        <v>45.45</v>
      </c>
      <c r="DK7" s="39">
        <v>46.12</v>
      </c>
      <c r="DL7" s="39">
        <v>47.84</v>
      </c>
      <c r="DM7" s="39">
        <v>45.25</v>
      </c>
      <c r="DN7" s="39">
        <v>46.27</v>
      </c>
      <c r="DO7" s="39">
        <v>46.88</v>
      </c>
      <c r="DP7" s="39">
        <v>46.94</v>
      </c>
      <c r="DQ7" s="39">
        <v>47.62</v>
      </c>
      <c r="DR7" s="39">
        <v>48.85</v>
      </c>
      <c r="DS7" s="39">
        <v>4.57</v>
      </c>
      <c r="DT7" s="39">
        <v>9.15</v>
      </c>
      <c r="DU7" s="39">
        <v>9.5</v>
      </c>
      <c r="DV7" s="39">
        <v>9.1999999999999993</v>
      </c>
      <c r="DW7" s="39">
        <v>9.36</v>
      </c>
      <c r="DX7" s="39">
        <v>10.71</v>
      </c>
      <c r="DY7" s="39">
        <v>10.93</v>
      </c>
      <c r="DZ7" s="39">
        <v>13.39</v>
      </c>
      <c r="EA7" s="39">
        <v>14.48</v>
      </c>
      <c r="EB7" s="39">
        <v>16.27</v>
      </c>
      <c r="EC7" s="39">
        <v>17.8</v>
      </c>
      <c r="ED7" s="39">
        <v>1.24</v>
      </c>
      <c r="EE7" s="39">
        <v>1.18</v>
      </c>
      <c r="EF7" s="39">
        <v>0.99</v>
      </c>
      <c r="EG7" s="39">
        <v>2.67</v>
      </c>
      <c r="EH7" s="39">
        <v>0.68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B2017086</cp:lastModifiedBy>
  <cp:lastPrinted>2020-01-29T00:25:25Z</cp:lastPrinted>
  <dcterms:created xsi:type="dcterms:W3CDTF">2019-12-05T04:09:11Z</dcterms:created>
  <dcterms:modified xsi:type="dcterms:W3CDTF">2020-01-29T00:25:30Z</dcterms:modified>
  <cp:category/>
</cp:coreProperties>
</file>