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athens-2018\share\上下水道事業所\004総務係\001上下水共通\012_照会・回答\026公営企業に係る「経営比較分析表」の分析等\H31(R1)\"/>
    </mc:Choice>
  </mc:AlternateContent>
  <xr:revisionPtr revIDLastSave="0" documentId="13_ncr:1_{CF5C0EF1-8E0B-49EB-85D9-B7357E8F00F7}" xr6:coauthVersionLast="36" xr6:coauthVersionMax="36" xr10:uidLastSave="{00000000-0000-0000-0000-000000000000}"/>
  <workbookProtection workbookAlgorithmName="SHA-512" workbookHashValue="CKcytmYl/1zZMaP0VOfSxfnaJS3l6ftDJSFo+YuT7in2kL/kfV04b5gIXKRaX5BgBQQkNviaVqJ2KCUb98XueQ==" workbookSaltValue="QtrJRF2ByfOSFPod/r0+K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<sst xmlns="http://schemas.openxmlformats.org/spreadsheetml/2006/main" count="220" uniqueCount="108">
  <si>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</si>
  <si>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</si>
  <si>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</si>
  <si>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</si>
  <si>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</si>
  <si>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</si>
  <si>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</si>
  <si>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</si>
  <si>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</si>
  <si>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</si>
  <si>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</si>
  <si>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</si>
  <si>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</si>
  <si>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</si>
  <si>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</si>
  <si>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</si>
  <si>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</si>
  <si>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</si>
  <si>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</si>
  <si>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</si>
  <si>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</si>
  <si>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</si>
  <si>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</si>
  <si>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</si>
  <si>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</si>
  <si>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</si>
  <si>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</si>
  <si>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</si>
  <si>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</si>
  <si>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</si>
  <si>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</si>
  <si>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</si>
  <si>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</si>
  <si>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</si>
  <si>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</si>
  <si>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</si>
  <si>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</si>
  <si>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</si>
  <si>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</si>
  <si>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</si>
  <si>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</si>
  <si>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</si>
  <si>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</si>
  <si>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</si>
  <si>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</si>
  <si>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</si>
  <si>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</si>
  <si>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</si>
  <si>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</si>
  <si>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</si>
  <si>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</si>
  <si>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</si>
  <si>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</si>
  <si>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</si>
  <si>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</si>
  <si>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</si>
  <si>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</si>
  <si>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</si>
  <si>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</si>
  <si>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</si>
  <si>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</si>
  <si>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</si>
  <si>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</si>
  <si>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</si>
  <si>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</si>
  <si>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</si>
  <si>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</si>
  <si>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</si>
  <si>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</si>
  <si>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</si>
  <si>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</si>
  <si>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</si>
  <si>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</si>
  <si>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</si>
  <si>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</si>
  <si>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</si>
  <si>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</si>
  <si>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</si>
  <si>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</si>
  <si>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</si>
  <si>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</si>
  <si>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</si>
  <si>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</si>
  <si>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</si>
  <si>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</si>
  <si>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</si>
  <si>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</si>
  <si>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</si>
  <si>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</si>
  <si>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</si>
  <si>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</si>
  <si>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</si>
  <si>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</si>
  <si>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</si>
  <si>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</si>
  <si>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</si>
  <si>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</si>
  <si>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</si>
  <si>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</si>
  <si>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</si>
  <si>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</si>
  <si>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</si>
  <si>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</si>
  <si>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</si>
  <si>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</si>
  <si>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有形固定資産減価償却率と管路経年化率は、平均を上回っていることから、施設や管路の老朽化が進んでおり、耐用年数が過ぎている資産が多い状況である。また、更新が進んだ分、管路経年化率は、平成29年度に比べ1.37ポイントの減となった。
③管路更新率は、平均値を下回っている。現在管路の更新を進めているが、平成30年度は翌年度に繰越している管路更新工事がいくつかあることから、平成29年度に比べ0.60ポイントの減となった。
　今後も、耐震耐久性や経済性を勘案しながら老朽化した施設や管路の更新を実施していく。</t>
    <rPh sb="3" eb="5">
      <t>ユウケイ</t>
    </rPh>
    <rPh sb="5" eb="9">
      <t>コテイシサン</t>
    </rPh>
    <rPh sb="9" eb="11">
      <t>ゲンカ</t>
    </rPh>
    <rPh sb="11" eb="14">
      <t>ショウキャクリツ</t>
    </rPh>
    <rPh sb="15" eb="17">
      <t>カンロ</t>
    </rPh>
    <rPh sb="17" eb="19">
      <t>ケイネン</t>
    </rPh>
    <rPh sb="19" eb="20">
      <t>カ</t>
    </rPh>
    <rPh sb="20" eb="21">
      <t>リツ</t>
    </rPh>
    <rPh sb="23" eb="25">
      <t>ヘイキン</t>
    </rPh>
    <rPh sb="26" eb="28">
      <t>ウワマワ</t>
    </rPh>
    <rPh sb="37" eb="39">
      <t>シセツ</t>
    </rPh>
    <rPh sb="40" eb="42">
      <t>カンロ</t>
    </rPh>
    <rPh sb="43" eb="46">
      <t>ロウキュウカ</t>
    </rPh>
    <rPh sb="47" eb="48">
      <t>スス</t>
    </rPh>
    <rPh sb="53" eb="55">
      <t>タイヨウ</t>
    </rPh>
    <rPh sb="55" eb="57">
      <t>ネンスウ</t>
    </rPh>
    <rPh sb="58" eb="59">
      <t>ス</t>
    </rPh>
    <rPh sb="63" eb="65">
      <t>シサン</t>
    </rPh>
    <rPh sb="66" eb="67">
      <t>オオ</t>
    </rPh>
    <rPh sb="68" eb="70">
      <t>ジョウキョウ</t>
    </rPh>
    <rPh sb="77" eb="79">
      <t>コウシン</t>
    </rPh>
    <rPh sb="80" eb="81">
      <t>スス</t>
    </rPh>
    <rPh sb="83" eb="84">
      <t>ブン</t>
    </rPh>
    <rPh sb="85" eb="87">
      <t>カンロ</t>
    </rPh>
    <rPh sb="87" eb="89">
      <t>ケイネン</t>
    </rPh>
    <rPh sb="89" eb="90">
      <t>カ</t>
    </rPh>
    <rPh sb="90" eb="91">
      <t>リツ</t>
    </rPh>
    <rPh sb="93" eb="95">
      <t>ヘイセイ</t>
    </rPh>
    <rPh sb="97" eb="99">
      <t>ネンド</t>
    </rPh>
    <rPh sb="100" eb="101">
      <t>クラ</t>
    </rPh>
    <rPh sb="111" eb="112">
      <t>ゲン</t>
    </rPh>
    <rPh sb="119" eb="121">
      <t>カンロ</t>
    </rPh>
    <rPh sb="121" eb="123">
      <t>コウシン</t>
    </rPh>
    <rPh sb="123" eb="124">
      <t>リツ</t>
    </rPh>
    <rPh sb="126" eb="128">
      <t>ヘイキン</t>
    </rPh>
    <rPh sb="128" eb="129">
      <t>チ</t>
    </rPh>
    <rPh sb="130" eb="132">
      <t>シタマワ</t>
    </rPh>
    <rPh sb="137" eb="139">
      <t>ゲンザイ</t>
    </rPh>
    <rPh sb="139" eb="141">
      <t>カンロ</t>
    </rPh>
    <rPh sb="142" eb="144">
      <t>コウシン</t>
    </rPh>
    <rPh sb="145" eb="146">
      <t>スス</t>
    </rPh>
    <rPh sb="152" eb="154">
      <t>ヘイセイ</t>
    </rPh>
    <rPh sb="156" eb="158">
      <t>ネンド</t>
    </rPh>
    <rPh sb="159" eb="162">
      <t>ヨクネンド</t>
    </rPh>
    <rPh sb="163" eb="164">
      <t>ク</t>
    </rPh>
    <rPh sb="164" eb="165">
      <t>コ</t>
    </rPh>
    <rPh sb="169" eb="171">
      <t>カンロ</t>
    </rPh>
    <rPh sb="171" eb="173">
      <t>コウシン</t>
    </rPh>
    <rPh sb="173" eb="175">
      <t>コウジ</t>
    </rPh>
    <rPh sb="194" eb="195">
      <t>クラ</t>
    </rPh>
    <rPh sb="205" eb="206">
      <t>ゲン</t>
    </rPh>
    <rPh sb="213" eb="215">
      <t>コンゴ</t>
    </rPh>
    <rPh sb="217" eb="219">
      <t>タイシン</t>
    </rPh>
    <rPh sb="219" eb="222">
      <t>タイキュウセイ</t>
    </rPh>
    <rPh sb="223" eb="226">
      <t>ケイザイセイ</t>
    </rPh>
    <rPh sb="227" eb="229">
      <t>カンアン</t>
    </rPh>
    <rPh sb="244" eb="246">
      <t>コウシン</t>
    </rPh>
    <rPh sb="247" eb="249">
      <t>ジッシ</t>
    </rPh>
    <phoneticPr fontId="4"/>
  </si>
  <si>
    <t>　給水人口の減少や節水型機器の普及による水需要の減少により、給水収益の大幅な伸びは見込めない状況である。一方で、老朽化した施設や管路の更新にはさらなる投資が必要となり、また、維持管理にかかる費用も増加傾向にあることから、当市における水道事業の経営環境は厳しいものになることが予想される。
　このような課題に対応するため、引き続き事業の効率化を進めるとともに、中長期的な視点に立って、計画的な施設の整備や統廃合、管路の更新等を実施し、安定かつ健全な事業運営に努めていく。（平成31年度にアセットマネジメント策定に着手している）</t>
    <rPh sb="1" eb="3">
      <t>キュウスイ</t>
    </rPh>
    <rPh sb="3" eb="5">
      <t>ジンコウ</t>
    </rPh>
    <rPh sb="6" eb="8">
      <t>ゲンショウ</t>
    </rPh>
    <rPh sb="9" eb="12">
      <t>セッスイガタ</t>
    </rPh>
    <rPh sb="12" eb="14">
      <t>キキ</t>
    </rPh>
    <rPh sb="15" eb="17">
      <t>フキュウ</t>
    </rPh>
    <rPh sb="20" eb="21">
      <t>ミズ</t>
    </rPh>
    <rPh sb="21" eb="23">
      <t>ジュヨウ</t>
    </rPh>
    <rPh sb="24" eb="26">
      <t>ゲンショウ</t>
    </rPh>
    <rPh sb="30" eb="32">
      <t>キュウスイ</t>
    </rPh>
    <rPh sb="32" eb="34">
      <t>シュウエキ</t>
    </rPh>
    <rPh sb="35" eb="37">
      <t>オオハバ</t>
    </rPh>
    <rPh sb="38" eb="39">
      <t>ノ</t>
    </rPh>
    <rPh sb="41" eb="43">
      <t>ミコ</t>
    </rPh>
    <rPh sb="46" eb="48">
      <t>ジョウキョウ</t>
    </rPh>
    <rPh sb="52" eb="54">
      <t>イッポウ</t>
    </rPh>
    <rPh sb="56" eb="59">
      <t>ロウキュウカ</t>
    </rPh>
    <rPh sb="61" eb="63">
      <t>シセツ</t>
    </rPh>
    <rPh sb="64" eb="66">
      <t>カンロ</t>
    </rPh>
    <rPh sb="67" eb="69">
      <t>コウシン</t>
    </rPh>
    <rPh sb="75" eb="77">
      <t>トウシ</t>
    </rPh>
    <rPh sb="78" eb="80">
      <t>ヒツヨウ</t>
    </rPh>
    <rPh sb="87" eb="89">
      <t>イジ</t>
    </rPh>
    <rPh sb="89" eb="91">
      <t>カンリ</t>
    </rPh>
    <rPh sb="95" eb="97">
      <t>ヒヨウ</t>
    </rPh>
    <rPh sb="98" eb="100">
      <t>ゾウカ</t>
    </rPh>
    <rPh sb="100" eb="102">
      <t>ケイコウ</t>
    </rPh>
    <rPh sb="110" eb="112">
      <t>トウシ</t>
    </rPh>
    <rPh sb="116" eb="118">
      <t>スイドウ</t>
    </rPh>
    <rPh sb="118" eb="120">
      <t>ジギョウ</t>
    </rPh>
    <rPh sb="121" eb="123">
      <t>ケイエイ</t>
    </rPh>
    <rPh sb="123" eb="125">
      <t>カンキョウ</t>
    </rPh>
    <rPh sb="126" eb="127">
      <t>キビ</t>
    </rPh>
    <rPh sb="137" eb="139">
      <t>ヨソウ</t>
    </rPh>
    <rPh sb="150" eb="152">
      <t>カダイ</t>
    </rPh>
    <rPh sb="153" eb="155">
      <t>タイオウ</t>
    </rPh>
    <rPh sb="160" eb="161">
      <t>ヒ</t>
    </rPh>
    <rPh sb="162" eb="163">
      <t>ツヅ</t>
    </rPh>
    <rPh sb="164" eb="166">
      <t>ジギョウ</t>
    </rPh>
    <rPh sb="167" eb="170">
      <t>コウリツカ</t>
    </rPh>
    <rPh sb="171" eb="172">
      <t>スス</t>
    </rPh>
    <rPh sb="179" eb="183">
      <t>チュウチョウキテキ</t>
    </rPh>
    <rPh sb="184" eb="186">
      <t>シテン</t>
    </rPh>
    <rPh sb="187" eb="188">
      <t>タ</t>
    </rPh>
    <rPh sb="191" eb="194">
      <t>ケイカクテキ</t>
    </rPh>
    <rPh sb="195" eb="197">
      <t>シセツ</t>
    </rPh>
    <rPh sb="198" eb="200">
      <t>セイビ</t>
    </rPh>
    <rPh sb="201" eb="204">
      <t>トウハイゴウ</t>
    </rPh>
    <rPh sb="205" eb="207">
      <t>カンロ</t>
    </rPh>
    <rPh sb="208" eb="210">
      <t>コウシン</t>
    </rPh>
    <rPh sb="210" eb="211">
      <t>トウ</t>
    </rPh>
    <rPh sb="212" eb="214">
      <t>ジッシ</t>
    </rPh>
    <rPh sb="216" eb="218">
      <t>アンテイ</t>
    </rPh>
    <rPh sb="220" eb="222">
      <t>ケンゼン</t>
    </rPh>
    <rPh sb="223" eb="225">
      <t>ジギョウ</t>
    </rPh>
    <rPh sb="225" eb="227">
      <t>ウンエイ</t>
    </rPh>
    <rPh sb="228" eb="229">
      <t>ツト</t>
    </rPh>
    <rPh sb="235" eb="237">
      <t>ヘイセイ</t>
    </rPh>
    <rPh sb="239" eb="241">
      <t>ネンド</t>
    </rPh>
    <rPh sb="252" eb="254">
      <t>サクテイ</t>
    </rPh>
    <rPh sb="255" eb="257">
      <t>チャクシュ</t>
    </rPh>
    <phoneticPr fontId="4"/>
  </si>
  <si>
    <t>①経常収支比率は、類似団体平均値(以下｢平均値｣)を下回っている。人口減少、節水型機器の普及による給水収益の減と、漏水修繕費や委託料の増により、経常収支比率が100％を割り込んだ。適正な料金水準を検討し、経費削減に努めていく必要がある。
③流動比率は、平均値を上回っている。今後、老朽化した施設や管路の更新と修繕等、現金支出が増えることが予想されることから、比率が100％を割り込むことがないように慎重に管理していく必要がある。
④企業債残高対給水収益比率は、平均値を下回っている。施設や管路の老朽化が進み更新工事の増加や給水収益の減少が予想されるため、更新工事にかかる投資規模や適正な料金水準を検討していく。
⑤,⑥料金回収率は、平均値を下回っており、給水原価は平均値を上回っている。平成29年度に比べ給水収益が減少し修繕費や委託料等の経常費用が増加したことにより、料金回収率が低下した。給水収益は大幅な増加は見込めないことから、経費削減と有収率の向上に努めていく。
⑦施設利用率は、平均値を上回っている。今後もダウンサイジングや施設の統廃合を実施し、施設の有効利用を図っていく。
⑧有収率は、平均値を下回っている。そのため漏水調査を進め老朽管の更新等を行い、平成29年度に比べ0.91ポイントの増となった。今後も調査、更新を実施し有収率の向上に努めていく。</t>
    <rPh sb="1" eb="7">
      <t>ケイジョウシュウシヒリツ</t>
    </rPh>
    <rPh sb="9" eb="13">
      <t>ルイジダンタイ</t>
    </rPh>
    <rPh sb="13" eb="16">
      <t>ヘイキンチ</t>
    </rPh>
    <rPh sb="17" eb="19">
      <t>イカ</t>
    </rPh>
    <rPh sb="20" eb="22">
      <t>ヘイキン</t>
    </rPh>
    <rPh sb="22" eb="23">
      <t>チ</t>
    </rPh>
    <rPh sb="26" eb="28">
      <t>シタマワ</t>
    </rPh>
    <rPh sb="33" eb="35">
      <t>ジンコウ</t>
    </rPh>
    <rPh sb="35" eb="37">
      <t>ゲンショウ</t>
    </rPh>
    <rPh sb="38" eb="40">
      <t>セッスイ</t>
    </rPh>
    <rPh sb="40" eb="41">
      <t>ガタ</t>
    </rPh>
    <rPh sb="41" eb="43">
      <t>キキ</t>
    </rPh>
    <rPh sb="44" eb="46">
      <t>フキュウ</t>
    </rPh>
    <rPh sb="49" eb="51">
      <t>キュウスイ</t>
    </rPh>
    <rPh sb="51" eb="53">
      <t>シュウエキ</t>
    </rPh>
    <rPh sb="54" eb="55">
      <t>ゲン</t>
    </rPh>
    <rPh sb="57" eb="59">
      <t>ロウスイ</t>
    </rPh>
    <rPh sb="59" eb="61">
      <t>シュウゼン</t>
    </rPh>
    <rPh sb="61" eb="62">
      <t>ヒ</t>
    </rPh>
    <rPh sb="63" eb="66">
      <t>イタクリョウ</t>
    </rPh>
    <rPh sb="67" eb="68">
      <t>ゾウ</t>
    </rPh>
    <rPh sb="72" eb="78">
      <t>ケイジョウシュウシヒリツ</t>
    </rPh>
    <rPh sb="84" eb="85">
      <t>ワ</t>
    </rPh>
    <rPh sb="86" eb="87">
      <t>コ</t>
    </rPh>
    <rPh sb="90" eb="92">
      <t>テキセイ</t>
    </rPh>
    <rPh sb="93" eb="95">
      <t>リョウキン</t>
    </rPh>
    <rPh sb="95" eb="97">
      <t>スイジュン</t>
    </rPh>
    <rPh sb="102" eb="106">
      <t>ケイヒサクゲン</t>
    </rPh>
    <rPh sb="107" eb="108">
      <t>ツト</t>
    </rPh>
    <rPh sb="120" eb="122">
      <t>リュウドウ</t>
    </rPh>
    <rPh sb="122" eb="124">
      <t>ヒリツ</t>
    </rPh>
    <rPh sb="126" eb="128">
      <t>ヘイキン</t>
    </rPh>
    <rPh sb="128" eb="129">
      <t>チ</t>
    </rPh>
    <rPh sb="130" eb="132">
      <t>ウワマワ</t>
    </rPh>
    <rPh sb="137" eb="139">
      <t>コンゴ</t>
    </rPh>
    <rPh sb="140" eb="143">
      <t>ロウキュウカ</t>
    </rPh>
    <rPh sb="145" eb="147">
      <t>シセツ</t>
    </rPh>
    <rPh sb="148" eb="150">
      <t>カンロ</t>
    </rPh>
    <rPh sb="151" eb="153">
      <t>コウシン</t>
    </rPh>
    <rPh sb="154" eb="156">
      <t>シュウゼン</t>
    </rPh>
    <rPh sb="156" eb="157">
      <t>トウ</t>
    </rPh>
    <rPh sb="158" eb="160">
      <t>ゲンキン</t>
    </rPh>
    <rPh sb="160" eb="162">
      <t>シシュツ</t>
    </rPh>
    <rPh sb="163" eb="164">
      <t>フ</t>
    </rPh>
    <rPh sb="169" eb="171">
      <t>ヨソウ</t>
    </rPh>
    <rPh sb="179" eb="181">
      <t>ヒリツ</t>
    </rPh>
    <rPh sb="187" eb="188">
      <t>ワ</t>
    </rPh>
    <rPh sb="189" eb="190">
      <t>コ</t>
    </rPh>
    <rPh sb="199" eb="201">
      <t>シンチョウ</t>
    </rPh>
    <rPh sb="202" eb="204">
      <t>カンリ</t>
    </rPh>
    <rPh sb="208" eb="210">
      <t>ヒツヨウ</t>
    </rPh>
    <rPh sb="216" eb="219">
      <t>キギョウサイ</t>
    </rPh>
    <rPh sb="219" eb="221">
      <t>ザンダカ</t>
    </rPh>
    <rPh sb="221" eb="222">
      <t>タイ</t>
    </rPh>
    <rPh sb="222" eb="224">
      <t>キュウスイ</t>
    </rPh>
    <rPh sb="224" eb="226">
      <t>シュウエキ</t>
    </rPh>
    <rPh sb="226" eb="228">
      <t>ヒリツ</t>
    </rPh>
    <rPh sb="230" eb="232">
      <t>ヘイキン</t>
    </rPh>
    <rPh sb="232" eb="233">
      <t>チ</t>
    </rPh>
    <rPh sb="234" eb="236">
      <t>シタマワ</t>
    </rPh>
    <rPh sb="241" eb="243">
      <t>シセツ</t>
    </rPh>
    <rPh sb="244" eb="246">
      <t>カンロ</t>
    </rPh>
    <rPh sb="247" eb="250">
      <t>ロウキュウカ</t>
    </rPh>
    <rPh sb="251" eb="252">
      <t>スス</t>
    </rPh>
    <rPh sb="253" eb="255">
      <t>コウシン</t>
    </rPh>
    <rPh sb="255" eb="257">
      <t>コウジ</t>
    </rPh>
    <rPh sb="258" eb="260">
      <t>ゾウカ</t>
    </rPh>
    <rPh sb="261" eb="263">
      <t>キュウスイ</t>
    </rPh>
    <rPh sb="263" eb="265">
      <t>シュウエキ</t>
    </rPh>
    <rPh sb="266" eb="268">
      <t>ゲンショウ</t>
    </rPh>
    <rPh sb="269" eb="271">
      <t>ヨソウ</t>
    </rPh>
    <rPh sb="277" eb="279">
      <t>コウシン</t>
    </rPh>
    <rPh sb="279" eb="281">
      <t>コウジ</t>
    </rPh>
    <rPh sb="285" eb="287">
      <t>トウシ</t>
    </rPh>
    <rPh sb="287" eb="289">
      <t>キボ</t>
    </rPh>
    <rPh sb="290" eb="292">
      <t>テキセイ</t>
    </rPh>
    <rPh sb="293" eb="295">
      <t>リョウキン</t>
    </rPh>
    <rPh sb="295" eb="297">
      <t>スイジュン</t>
    </rPh>
    <rPh sb="309" eb="311">
      <t>リョウキン</t>
    </rPh>
    <rPh sb="311" eb="314">
      <t>カイシュウリツ</t>
    </rPh>
    <rPh sb="316" eb="319">
      <t>ヘイキンチ</t>
    </rPh>
    <rPh sb="320" eb="322">
      <t>シタマワ</t>
    </rPh>
    <rPh sb="327" eb="331">
      <t>キュウスイゲンカ</t>
    </rPh>
    <rPh sb="332" eb="335">
      <t>ヘイキンチ</t>
    </rPh>
    <rPh sb="336" eb="338">
      <t>ウワマワ</t>
    </rPh>
    <rPh sb="343" eb="345">
      <t>ヘイセイ</t>
    </rPh>
    <rPh sb="347" eb="349">
      <t>ネンド</t>
    </rPh>
    <rPh sb="350" eb="351">
      <t>クラ</t>
    </rPh>
    <rPh sb="352" eb="354">
      <t>キュウスイ</t>
    </rPh>
    <rPh sb="354" eb="356">
      <t>シュウエキ</t>
    </rPh>
    <rPh sb="357" eb="359">
      <t>ゲンショウ</t>
    </rPh>
    <rPh sb="360" eb="363">
      <t>シュウゼンヒ</t>
    </rPh>
    <rPh sb="364" eb="367">
      <t>イタクリョウ</t>
    </rPh>
    <rPh sb="367" eb="368">
      <t>トウ</t>
    </rPh>
    <rPh sb="369" eb="371">
      <t>ケイジョウ</t>
    </rPh>
    <rPh sb="371" eb="373">
      <t>ヒヨウ</t>
    </rPh>
    <rPh sb="374" eb="376">
      <t>ゾウカ</t>
    </rPh>
    <rPh sb="384" eb="386">
      <t>リョウキン</t>
    </rPh>
    <rPh sb="386" eb="389">
      <t>カイシュウリツ</t>
    </rPh>
    <rPh sb="390" eb="392">
      <t>テイカ</t>
    </rPh>
    <rPh sb="395" eb="397">
      <t>キュウスイ</t>
    </rPh>
    <rPh sb="397" eb="399">
      <t>シュウエキ</t>
    </rPh>
    <rPh sb="400" eb="402">
      <t>オオハバ</t>
    </rPh>
    <rPh sb="403" eb="405">
      <t>ゾウカ</t>
    </rPh>
    <rPh sb="406" eb="408">
      <t>ミコ</t>
    </rPh>
    <rPh sb="416" eb="418">
      <t>ケイヒ</t>
    </rPh>
    <rPh sb="418" eb="420">
      <t>サクゲン</t>
    </rPh>
    <rPh sb="421" eb="423">
      <t>ユウシュウ</t>
    </rPh>
    <rPh sb="423" eb="424">
      <t>リツ</t>
    </rPh>
    <rPh sb="425" eb="427">
      <t>コウジョウ</t>
    </rPh>
    <rPh sb="428" eb="429">
      <t>ツト</t>
    </rPh>
    <rPh sb="436" eb="441">
      <t>シセツリヨウリツ</t>
    </rPh>
    <rPh sb="443" eb="445">
      <t>ヘイキン</t>
    </rPh>
    <rPh sb="445" eb="446">
      <t>チ</t>
    </rPh>
    <rPh sb="447" eb="449">
      <t>ウワマワ</t>
    </rPh>
    <rPh sb="454" eb="456">
      <t>コンゴ</t>
    </rPh>
    <rPh sb="466" eb="468">
      <t>シセツ</t>
    </rPh>
    <rPh sb="469" eb="472">
      <t>トウハイゴウ</t>
    </rPh>
    <rPh sb="473" eb="475">
      <t>ジッシ</t>
    </rPh>
    <rPh sb="477" eb="479">
      <t>シセツ</t>
    </rPh>
    <rPh sb="480" eb="482">
      <t>ユウコウ</t>
    </rPh>
    <rPh sb="482" eb="484">
      <t>リヨウ</t>
    </rPh>
    <rPh sb="485" eb="486">
      <t>ハカ</t>
    </rPh>
    <rPh sb="493" eb="494">
      <t>ユウ</t>
    </rPh>
    <rPh sb="494" eb="496">
      <t>シュウリツ</t>
    </rPh>
    <rPh sb="498" eb="500">
      <t>ヘイキン</t>
    </rPh>
    <rPh sb="500" eb="501">
      <t>チ</t>
    </rPh>
    <rPh sb="502" eb="504">
      <t>シタマワ</t>
    </rPh>
    <rPh sb="513" eb="515">
      <t>ロウスイ</t>
    </rPh>
    <rPh sb="515" eb="517">
      <t>チョウサ</t>
    </rPh>
    <rPh sb="518" eb="519">
      <t>スス</t>
    </rPh>
    <rPh sb="520" eb="523">
      <t>ロウキュウカン</t>
    </rPh>
    <rPh sb="524" eb="526">
      <t>コウシン</t>
    </rPh>
    <rPh sb="526" eb="527">
      <t>トウ</t>
    </rPh>
    <rPh sb="528" eb="529">
      <t>オコナ</t>
    </rPh>
    <rPh sb="538" eb="539">
      <t>クラ</t>
    </rPh>
    <rPh sb="549" eb="550">
      <t>ゾウ</t>
    </rPh>
    <rPh sb="555" eb="557">
      <t>コンゴ</t>
    </rPh>
    <rPh sb="558" eb="560">
      <t>チョウサ</t>
    </rPh>
    <rPh sb="561" eb="563">
      <t>コウシン</t>
    </rPh>
    <rPh sb="564" eb="566">
      <t>ジッシ</t>
    </rPh>
    <rPh sb="567" eb="568">
      <t>ユウ</t>
    </rPh>
    <rPh sb="568" eb="570">
      <t>シュウリツ</t>
    </rPh>
    <rPh sb="571" eb="573">
      <t>コウジョウ</t>
    </rPh>
    <rPh sb="574" eb="5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</si>
</sst>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0.08</c:v>
                </c:pt>
                <c:pt idx="2">
                  <c:v>1.1499999999999999</c:v>
                </c:pt>
                <c:pt idx="3">
                  <c:v>0.99</c:v>
                </c:pt>
                <c:pt idx="4">
                  <c:v>0.39</c:v>
                </c:pt>
              </c:numCache>
            </c:numRef>
          </c:val>
          <c:extLst>
            <c:ext xmlns:c16="http://schemas.microsoft.com/office/drawing/2014/chart" uri="{C3380CC4-5D6E-409C-BE32-E72D297353CC}">
              <c16:uniqueId val="{00000000-4D8E-4334-96B4-127297A6A7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D8E-4334-96B4-127297A6A7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48.24</c:v>
                </c:pt>
                <c:pt idx="1">
                  <c:v>50.14</c:v>
                </c:pt>
                <c:pt idx="2">
                  <c:v>55.55</c:v>
                </c:pt>
                <c:pt idx="3">
                  <c:v>84.46</c:v>
                </c:pt>
                <c:pt idx="4">
                  <c:v>82.53</c:v>
                </c:pt>
              </c:numCache>
            </c:numRef>
          </c:val>
          <c:extLst>
            <c:ext xmlns:c16="http://schemas.microsoft.com/office/drawing/2014/chart" uri="{C3380CC4-5D6E-409C-BE32-E72D297353CC}">
              <c16:uniqueId val="{00000000-4C5C-4AB7-A587-935075930E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C5C-4AB7-A587-935075930E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75.400000000000006</c:v>
                </c:pt>
                <c:pt idx="1">
                  <c:v>72.83</c:v>
                </c:pt>
                <c:pt idx="2">
                  <c:v>70.790000000000006</c:v>
                </c:pt>
                <c:pt idx="3">
                  <c:v>72.22</c:v>
                </c:pt>
                <c:pt idx="4">
                  <c:v>73.13</c:v>
                </c:pt>
              </c:numCache>
            </c:numRef>
          </c:val>
          <c:extLst>
            <c:ext xmlns:c16="http://schemas.microsoft.com/office/drawing/2014/chart" uri="{C3380CC4-5D6E-409C-BE32-E72D297353CC}">
              <c16:uniqueId val="{00000000-DD76-4CFE-9C53-E628CDBD63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D76-4CFE-9C53-E628CDBD63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106.51</c:v>
                </c:pt>
                <c:pt idx="1">
                  <c:v>112.77</c:v>
                </c:pt>
                <c:pt idx="2">
                  <c:v>119.78</c:v>
                </c:pt>
                <c:pt idx="3">
                  <c:v>105.52</c:v>
                </c:pt>
                <c:pt idx="4">
                  <c:v>96.42</c:v>
                </c:pt>
              </c:numCache>
            </c:numRef>
          </c:val>
          <c:extLst>
            <c:ext xmlns:c16="http://schemas.microsoft.com/office/drawing/2014/chart" uri="{C3380CC4-5D6E-409C-BE32-E72D297353CC}">
              <c16:uniqueId val="{00000000-5AEA-44C3-8A2D-50F04CFFB2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AEA-44C3-8A2D-50F04CFFB2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60.5</c:v>
                </c:pt>
                <c:pt idx="1">
                  <c:v>60.69</c:v>
                </c:pt>
                <c:pt idx="2">
                  <c:v>60.68</c:v>
                </c:pt>
                <c:pt idx="3">
                  <c:v>61.46</c:v>
                </c:pt>
                <c:pt idx="4">
                  <c:v>61.86</c:v>
                </c:pt>
              </c:numCache>
            </c:numRef>
          </c:val>
          <c:extLst>
            <c:ext xmlns:c16="http://schemas.microsoft.com/office/drawing/2014/chart" uri="{C3380CC4-5D6E-409C-BE32-E72D297353CC}">
              <c16:uniqueId val="{00000000-61ED-4728-AACF-C9A8FA7792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1ED-4728-AACF-C9A8FA7792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56.6</c:v>
                </c:pt>
                <c:pt idx="1">
                  <c:v>54.64</c:v>
                </c:pt>
                <c:pt idx="2">
                  <c:v>57.36</c:v>
                </c:pt>
                <c:pt idx="3">
                  <c:v>61.17</c:v>
                </c:pt>
                <c:pt idx="4">
                  <c:v>59.8</c:v>
                </c:pt>
              </c:numCache>
            </c:numRef>
          </c:val>
          <c:extLst>
            <c:ext xmlns:c16="http://schemas.microsoft.com/office/drawing/2014/chart" uri="{C3380CC4-5D6E-409C-BE32-E72D297353CC}">
              <c16:uniqueId val="{00000000-E343-4C85-91DE-13659C5C47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343-4C85-91DE-13659C5C47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40-4DE0-91BD-D2A87A8A55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040-4DE0-91BD-D2A87A8A55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349.72</c:v>
                </c:pt>
                <c:pt idx="1">
                  <c:v>439.19</c:v>
                </c:pt>
                <c:pt idx="2">
                  <c:v>541.70000000000005</c:v>
                </c:pt>
                <c:pt idx="3">
                  <c:v>511.27</c:v>
                </c:pt>
                <c:pt idx="4">
                  <c:v>478.05</c:v>
                </c:pt>
              </c:numCache>
            </c:numRef>
          </c:val>
          <c:extLst>
            <c:ext xmlns:c16="http://schemas.microsoft.com/office/drawing/2014/chart" uri="{C3380CC4-5D6E-409C-BE32-E72D297353CC}">
              <c16:uniqueId val="{00000000-42E4-4922-91B1-57688D20CE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2E4-4922-91B1-57688D20CE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121.46</c:v>
                </c:pt>
                <c:pt idx="1">
                  <c:v>138.08000000000001</c:v>
                </c:pt>
                <c:pt idx="2">
                  <c:v>150.22</c:v>
                </c:pt>
                <c:pt idx="3">
                  <c:v>155.37</c:v>
                </c:pt>
                <c:pt idx="4">
                  <c:v>170.02</c:v>
                </c:pt>
              </c:numCache>
            </c:numRef>
          </c:val>
          <c:extLst>
            <c:ext xmlns:c16="http://schemas.microsoft.com/office/drawing/2014/chart" uri="{C3380CC4-5D6E-409C-BE32-E72D297353CC}">
              <c16:uniqueId val="{00000000-F863-4D7F-A90C-17FAABADFE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F863-4D7F-A90C-17FAABADFE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96.58</c:v>
                </c:pt>
                <c:pt idx="1">
                  <c:v>106.73</c:v>
                </c:pt>
                <c:pt idx="2">
                  <c:v>101.98</c:v>
                </c:pt>
                <c:pt idx="3">
                  <c:v>100.86</c:v>
                </c:pt>
                <c:pt idx="4">
                  <c:v>94.31</c:v>
                </c:pt>
              </c:numCache>
            </c:numRef>
          </c:val>
          <c:extLst>
            <c:ext xmlns:c16="http://schemas.microsoft.com/office/drawing/2014/chart" uri="{C3380CC4-5D6E-409C-BE32-E72D297353CC}">
              <c16:uniqueId val="{00000000-97F2-43F5-A643-B1198994C2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97F2-43F5-A643-B1198994C2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267.52999999999997</c:v>
                </c:pt>
                <c:pt idx="1">
                  <c:v>241.96</c:v>
                </c:pt>
                <c:pt idx="2">
                  <c:v>253.16</c:v>
                </c:pt>
                <c:pt idx="3">
                  <c:v>258.85000000000002</c:v>
                </c:pt>
                <c:pt idx="4">
                  <c:v>278.95</c:v>
                </c:pt>
              </c:numCache>
            </c:numRef>
          </c:val>
          <c:extLst>
            <c:ext xmlns:c16="http://schemas.microsoft.com/office/drawing/2014/chart" uri="{C3380CC4-5D6E-409C-BE32-E72D297353CC}">
              <c16:uniqueId val="{00000000-BC7B-4DA3-ACEB-29A83CA03F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C7B-4DA3-ACEB-29A83CA03F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白石市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34243</v>
      </c>
      <c r="AM8" s="70"/>
      <c r="AN8" s="70"/>
      <c r="AO8" s="70"/>
      <c r="AP8" s="70"/>
      <c r="AQ8" s="70"/>
      <c r="AR8" s="70"/>
      <c r="AS8" s="70"/>
      <c r="AT8" s="66">
        <f>データ!$S$6</f>
        <v>286.48</v>
      </c>
      <c r="AU8" s="67"/>
      <c r="AV8" s="67"/>
      <c r="AW8" s="67"/>
      <c r="AX8" s="67"/>
      <c r="AY8" s="67"/>
      <c r="AZ8" s="67"/>
      <c r="BA8" s="67"/>
      <c r="BB8" s="69">
        <f>データ!$T$6</f>
        <v>119.53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66.16</v>
      </c>
      <c r="J10" s="67"/>
      <c r="K10" s="67"/>
      <c r="L10" s="67"/>
      <c r="M10" s="67"/>
      <c r="N10" s="67"/>
      <c r="O10" s="68"/>
      <c r="P10" s="69">
        <f>データ!$P$6</f>
        <v>95.96</v>
      </c>
      <c r="Q10" s="69"/>
      <c r="R10" s="69"/>
      <c r="S10" s="69"/>
      <c r="T10" s="69"/>
      <c r="U10" s="69"/>
      <c r="V10" s="69"/>
      <c r="W10" s="70">
        <f>データ!$Q$6</f>
        <v>4104</v>
      </c>
      <c r="X10" s="70"/>
      <c r="Y10" s="70"/>
      <c r="Z10" s="70"/>
      <c r="AA10" s="70"/>
      <c r="AB10" s="70"/>
      <c r="AC10" s="70"/>
      <c r="AD10" s="2"/>
      <c r="AE10" s="2"/>
      <c r="AF10" s="2"/>
      <c r="AG10" s="2"/>
      <c r="AH10" s="4"/>
      <c r="AI10" s="4"/>
      <c r="AJ10" s="4"/>
      <c r="AK10" s="4"/>
      <c r="AL10" s="70">
        <f>データ!$U$6</f>
        <v>32654</v>
      </c>
      <c r="AM10" s="70"/>
      <c r="AN10" s="70"/>
      <c r="AO10" s="70"/>
      <c r="AP10" s="70"/>
      <c r="AQ10" s="70"/>
      <c r="AR10" s="70"/>
      <c r="AS10" s="70"/>
      <c r="AT10" s="66">
        <f>データ!$V$6</f>
        <v>49.62</v>
      </c>
      <c r="AU10" s="67"/>
      <c r="AV10" s="67"/>
      <c r="AW10" s="67"/>
      <c r="AX10" s="67"/>
      <c r="AY10" s="67"/>
      <c r="AZ10" s="67"/>
      <c r="BA10" s="67"/>
      <c r="BB10" s="69">
        <f>データ!$W$6</f>
        <v>658.08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TJnm7ZMl+ovMH+cimECDN5T/8B0J2VsK+WWOk8rGXuWjj4EVtqLY3HodLlvTTwGQyUeOHGzlhwlV8wpSUKJfA==" saltValue="trb3iVIAWfqywe9l24xq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42064</v>
      </c>
      <c r="D6" s="34">
        <f t="shared" si="3"/>
        <v>46</v>
      </c>
      <c r="E6" s="34">
        <f t="shared" si="3"/>
        <v>1</v>
      </c>
      <c r="F6" s="34">
        <f t="shared" si="3"/>
        <v>0</v>
      </c>
      <c r="G6" s="34">
        <f t="shared" si="3"/>
        <v>1</v>
      </c>
      <c r="H6" s="34" t="str">
        <f t="shared" si="3"/>
        <v>宮城県　白石市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66.16</v>
      </c>
      <c r="P6" s="35">
        <f t="shared" si="3"/>
        <v>95.96</v>
      </c>
      <c r="Q6" s="35">
        <f t="shared" si="3"/>
        <v>4104</v>
      </c>
      <c r="R6" s="35">
        <f t="shared" si="3"/>
        <v>34243</v>
      </c>
      <c r="S6" s="35">
        <f t="shared" si="3"/>
        <v>286.48</v>
      </c>
      <c r="T6" s="35">
        <f t="shared" si="3"/>
        <v>119.53</v>
      </c>
      <c r="U6" s="35">
        <f t="shared" si="3"/>
        <v>32654</v>
      </c>
      <c r="V6" s="35">
        <f t="shared" si="3"/>
        <v>49.62</v>
      </c>
      <c r="W6" s="35">
        <f t="shared" si="3"/>
        <v>658.08</v>
      </c>
      <c r="X6" s="36">
        <f>IF(X7="",NA(),X7)</f>
        <v>106.51</v>
      </c>
      <c r="Y6" s="36">
        <f t="shared" ref="Y6:AG6" si="4">IF(Y7="",NA(),Y7)</f>
        <v>112.77</v>
      </c>
      <c r="Z6" s="36">
        <f t="shared" si="4"/>
        <v>119.78</v>
      </c>
      <c r="AA6" s="36">
        <f t="shared" si="4"/>
        <v>105.52</v>
      </c>
      <c r="AB6" s="36">
        <f t="shared" si="4"/>
        <v>96.42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349.72</v>
      </c>
      <c r="AU6" s="36">
        <f t="shared" ref="AU6:BC6" si="6">IF(AU7="",NA(),AU7)</f>
        <v>439.19</v>
      </c>
      <c r="AV6" s="36">
        <f t="shared" si="6"/>
        <v>541.70000000000005</v>
      </c>
      <c r="AW6" s="36">
        <f t="shared" si="6"/>
        <v>511.27</v>
      </c>
      <c r="AX6" s="36">
        <f t="shared" si="6"/>
        <v>478.05</v>
      </c>
      <c r="AY6" s="36">
        <f t="shared" si="6"/>
        <v>382.09</v>
      </c>
      <c r="AZ6" s="36">
        <f t="shared" si="6"/>
        <v>371.31</v>
      </c>
      <c r="BA6" s="36">
        <f t="shared" si="6"/>
        <v>377.63</v>
      </c>
      <c r="BB6" s="36">
        <f t="shared" si="6"/>
        <v>357.34</v>
      </c>
      <c r="BC6" s="36">
        <f t="shared" si="6"/>
        <v>366.03</v>
      </c>
      <c r="BD6" s="35" t="str">
        <f>IF(BD7="","",IF(BD7="-","【-】","【"&amp;SUBSTITUTE(TEXT(BD7,"#,##0.00"),"-","△")&amp;"】"))</f>
        <v>【261.93】</v>
      </c>
      <c r="BE6" s="36">
        <f>IF(BE7="",NA(),BE7)</f>
        <v>121.46</v>
      </c>
      <c r="BF6" s="36">
        <f t="shared" ref="BF6:BN6" si="7">IF(BF7="",NA(),BF7)</f>
        <v>138.08000000000001</v>
      </c>
      <c r="BG6" s="36">
        <f t="shared" si="7"/>
        <v>150.22</v>
      </c>
      <c r="BH6" s="36">
        <f t="shared" si="7"/>
        <v>155.37</v>
      </c>
      <c r="BI6" s="36">
        <f t="shared" si="7"/>
        <v>170.02</v>
      </c>
      <c r="BJ6" s="36">
        <f t="shared" si="7"/>
        <v>385.06</v>
      </c>
      <c r="BK6" s="36">
        <f t="shared" si="7"/>
        <v>373.09</v>
      </c>
      <c r="BL6" s="36">
        <f t="shared" si="7"/>
        <v>364.71</v>
      </c>
      <c r="BM6" s="36">
        <f t="shared" si="7"/>
        <v>373.69</v>
      </c>
      <c r="BN6" s="36">
        <f t="shared" si="7"/>
        <v>370.12</v>
      </c>
      <c r="BO6" s="35" t="str">
        <f>IF(BO7="","",IF(BO7="-","【-】","【"&amp;SUBSTITUTE(TEXT(BO7,"#,##0.00"),"-","△")&amp;"】"))</f>
        <v>【270.46】</v>
      </c>
      <c r="BP6" s="36">
        <f>IF(BP7="",NA(),BP7)</f>
        <v>96.58</v>
      </c>
      <c r="BQ6" s="36">
        <f t="shared" ref="BQ6:BY6" si="8">IF(BQ7="",NA(),BQ7)</f>
        <v>106.73</v>
      </c>
      <c r="BR6" s="36">
        <f t="shared" si="8"/>
        <v>101.98</v>
      </c>
      <c r="BS6" s="36">
        <f t="shared" si="8"/>
        <v>100.86</v>
      </c>
      <c r="BT6" s="36">
        <f t="shared" si="8"/>
        <v>94.31</v>
      </c>
      <c r="BU6" s="36">
        <f t="shared" si="8"/>
        <v>99.07</v>
      </c>
      <c r="BV6" s="36">
        <f t="shared" si="8"/>
        <v>99.99</v>
      </c>
      <c r="BW6" s="36">
        <f t="shared" si="8"/>
        <v>100.65</v>
      </c>
      <c r="BX6" s="36">
        <f t="shared" si="8"/>
        <v>99.87</v>
      </c>
      <c r="BY6" s="36">
        <f t="shared" si="8"/>
        <v>100.42</v>
      </c>
      <c r="BZ6" s="35" t="str">
        <f>IF(BZ7="","",IF(BZ7="-","【-】","【"&amp;SUBSTITUTE(TEXT(BZ7,"#,##0.00"),"-","△")&amp;"】"))</f>
        <v>【103.91】</v>
      </c>
      <c r="CA6" s="36">
        <f>IF(CA7="",NA(),CA7)</f>
        <v>267.52999999999997</v>
      </c>
      <c r="CB6" s="36">
        <f t="shared" ref="CB6:CJ6" si="9">IF(CB7="",NA(),CB7)</f>
        <v>241.96</v>
      </c>
      <c r="CC6" s="36">
        <f t="shared" si="9"/>
        <v>253.16</v>
      </c>
      <c r="CD6" s="36">
        <f t="shared" si="9"/>
        <v>258.85000000000002</v>
      </c>
      <c r="CE6" s="36">
        <f t="shared" si="9"/>
        <v>278.95</v>
      </c>
      <c r="CF6" s="36">
        <f t="shared" si="9"/>
        <v>173.03</v>
      </c>
      <c r="CG6" s="36">
        <f t="shared" si="9"/>
        <v>171.15</v>
      </c>
      <c r="CH6" s="36">
        <f t="shared" si="9"/>
        <v>170.19</v>
      </c>
      <c r="CI6" s="36">
        <f t="shared" si="9"/>
        <v>171.81</v>
      </c>
      <c r="CJ6" s="36">
        <f t="shared" si="9"/>
        <v>171.67</v>
      </c>
      <c r="CK6" s="35" t="str">
        <f>IF(CK7="","",IF(CK7="-","【-】","【"&amp;SUBSTITUTE(TEXT(CK7,"#,##0.00"),"-","△")&amp;"】"))</f>
        <v>【167.11】</v>
      </c>
      <c r="CL6" s="36">
        <f>IF(CL7="",NA(),CL7)</f>
        <v>48.24</v>
      </c>
      <c r="CM6" s="36">
        <f t="shared" ref="CM6:CU6" si="10">IF(CM7="",NA(),CM7)</f>
        <v>50.14</v>
      </c>
      <c r="CN6" s="36">
        <f t="shared" si="10"/>
        <v>55.55</v>
      </c>
      <c r="CO6" s="36">
        <f t="shared" si="10"/>
        <v>84.46</v>
      </c>
      <c r="CP6" s="36">
        <f t="shared" si="10"/>
        <v>82.53</v>
      </c>
      <c r="CQ6" s="36">
        <f t="shared" si="10"/>
        <v>58.58</v>
      </c>
      <c r="CR6" s="36">
        <f t="shared" si="10"/>
        <v>58.53</v>
      </c>
      <c r="CS6" s="36">
        <f t="shared" si="10"/>
        <v>59.01</v>
      </c>
      <c r="CT6" s="36">
        <f t="shared" si="10"/>
        <v>60.03</v>
      </c>
      <c r="CU6" s="36">
        <f t="shared" si="10"/>
        <v>59.74</v>
      </c>
      <c r="CV6" s="35" t="str">
        <f>IF(CV7="","",IF(CV7="-","【-】","【"&amp;SUBSTITUTE(TEXT(CV7,"#,##0.00"),"-","△")&amp;"】"))</f>
        <v>【60.27】</v>
      </c>
      <c r="CW6" s="36">
        <f>IF(CW7="",NA(),CW7)</f>
        <v>75.400000000000006</v>
      </c>
      <c r="CX6" s="36">
        <f t="shared" ref="CX6:DF6" si="11">IF(CX7="",NA(),CX7)</f>
        <v>72.83</v>
      </c>
      <c r="CY6" s="36">
        <f t="shared" si="11"/>
        <v>70.790000000000006</v>
      </c>
      <c r="CZ6" s="36">
        <f t="shared" si="11"/>
        <v>72.22</v>
      </c>
      <c r="DA6" s="36">
        <f t="shared" si="11"/>
        <v>73.13</v>
      </c>
      <c r="DB6" s="36">
        <f t="shared" si="11"/>
        <v>85.23</v>
      </c>
      <c r="DC6" s="36">
        <f t="shared" si="11"/>
        <v>85.26</v>
      </c>
      <c r="DD6" s="36">
        <f t="shared" si="11"/>
        <v>85.37</v>
      </c>
      <c r="DE6" s="36">
        <f t="shared" si="11"/>
        <v>84.81</v>
      </c>
      <c r="DF6" s="36">
        <f t="shared" si="11"/>
        <v>84.8</v>
      </c>
      <c r="DG6" s="35" t="str">
        <f>IF(DG7="","",IF(DG7="-","【-】","【"&amp;SUBSTITUTE(TEXT(DG7,"#,##0.00"),"-","△")&amp;"】"))</f>
        <v>【89.92】</v>
      </c>
      <c r="DH6" s="36">
        <f>IF(DH7="",NA(),DH7)</f>
        <v>60.5</v>
      </c>
      <c r="DI6" s="36">
        <f t="shared" ref="DI6:DQ6" si="12">IF(DI7="",NA(),DI7)</f>
        <v>60.69</v>
      </c>
      <c r="DJ6" s="36">
        <f t="shared" si="12"/>
        <v>60.68</v>
      </c>
      <c r="DK6" s="36">
        <f t="shared" si="12"/>
        <v>61.46</v>
      </c>
      <c r="DL6" s="36">
        <f t="shared" si="12"/>
        <v>61.86</v>
      </c>
      <c r="DM6" s="36">
        <f t="shared" si="12"/>
        <v>44.31</v>
      </c>
      <c r="DN6" s="36">
        <f t="shared" si="12"/>
        <v>45.75</v>
      </c>
      <c r="DO6" s="36">
        <f t="shared" si="12"/>
        <v>46.9</v>
      </c>
      <c r="DP6" s="36">
        <f t="shared" si="12"/>
        <v>47.28</v>
      </c>
      <c r="DQ6" s="36">
        <f t="shared" si="12"/>
        <v>47.66</v>
      </c>
      <c r="DR6" s="35" t="str">
        <f>IF(DR7="","",IF(DR7="-","【-】","【"&amp;SUBSTITUTE(TEXT(DR7,"#,##0.00"),"-","△")&amp;"】"))</f>
        <v>【48.85】</v>
      </c>
      <c r="DS6" s="36">
        <f>IF(DS7="",NA(),DS7)</f>
        <v>56.6</v>
      </c>
      <c r="DT6" s="36">
        <f t="shared" ref="DT6:EB6" si="13">IF(DT7="",NA(),DT7)</f>
        <v>54.64</v>
      </c>
      <c r="DU6" s="36">
        <f t="shared" si="13"/>
        <v>57.36</v>
      </c>
      <c r="DV6" s="36">
        <f t="shared" si="13"/>
        <v>61.17</v>
      </c>
      <c r="DW6" s="36">
        <f t="shared" si="13"/>
        <v>59.8</v>
      </c>
      <c r="DX6" s="36">
        <f t="shared" si="13"/>
        <v>10.09</v>
      </c>
      <c r="DY6" s="36">
        <f t="shared" si="13"/>
        <v>10.54</v>
      </c>
      <c r="DZ6" s="36">
        <f t="shared" si="13"/>
        <v>12.03</v>
      </c>
      <c r="EA6" s="36">
        <f t="shared" si="13"/>
        <v>12.19</v>
      </c>
      <c r="EB6" s="36">
        <f t="shared" si="13"/>
        <v>15.1</v>
      </c>
      <c r="EC6" s="35" t="str">
        <f>IF(EC7="","",IF(EC7="-","【-】","【"&amp;SUBSTITUTE(TEXT(EC7,"#,##0.00"),"-","△")&amp;"】"))</f>
        <v>【17.80】</v>
      </c>
      <c r="ED6" s="36">
        <f>IF(ED7="",NA(),ED7)</f>
        <v>0.11</v>
      </c>
      <c r="EE6" s="36">
        <f t="shared" ref="EE6:EM6" si="14">IF(EE7="",NA(),EE7)</f>
        <v>0.08</v>
      </c>
      <c r="EF6" s="36">
        <f t="shared" si="14"/>
        <v>1.1499999999999999</v>
      </c>
      <c r="EG6" s="36">
        <f t="shared" si="14"/>
        <v>0.99</v>
      </c>
      <c r="EH6" s="36">
        <f t="shared" si="14"/>
        <v>0.39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42064</v>
      </c>
      <c r="D7" s="38">
        <v>46</v>
      </c>
      <c r="E7" s="38">
        <v>1</v>
      </c>
      <c r="F7" s="38">
        <v>0</v>
      </c>
      <c r="G7" s="38">
        <v>1</v>
      </c>
      <c r="H7" s="38" t="s">
        <v>93</v>
      </c>
      <c r="I7" s="38" t="s">
        <v>94</v>
      </c>
      <c r="J7" s="38" t="s">
        <v>95</v>
      </c>
      <c r="K7" s="38" t="s">
        <v>96</v>
      </c>
      <c r="L7" s="38" t="s">
        <v>97</v>
      </c>
      <c r="M7" s="38" t="s">
        <v>98</v>
      </c>
      <c r="N7" s="39" t="s">
        <v>99</v>
      </c>
      <c r="O7" s="39">
        <v>66.16</v>
      </c>
      <c r="P7" s="39">
        <v>95.96</v>
      </c>
      <c r="Q7" s="39">
        <v>4104</v>
      </c>
      <c r="R7" s="39">
        <v>34243</v>
      </c>
      <c r="S7" s="39">
        <v>286.48</v>
      </c>
      <c r="T7" s="39">
        <v>119.53</v>
      </c>
      <c r="U7" s="39">
        <v>32654</v>
      </c>
      <c r="V7" s="39">
        <v>49.62</v>
      </c>
      <c r="W7" s="39">
        <v>658.08</v>
      </c>
      <c r="X7" s="39">
        <v>106.51</v>
      </c>
      <c r="Y7" s="39">
        <v>112.77</v>
      </c>
      <c r="Z7" s="39">
        <v>119.78</v>
      </c>
      <c r="AA7" s="39">
        <v>105.52</v>
      </c>
      <c r="AB7" s="39">
        <v>96.42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349.72</v>
      </c>
      <c r="AU7" s="39">
        <v>439.19</v>
      </c>
      <c r="AV7" s="39">
        <v>541.70000000000005</v>
      </c>
      <c r="AW7" s="39">
        <v>511.27</v>
      </c>
      <c r="AX7" s="39">
        <v>478.05</v>
      </c>
      <c r="AY7" s="39">
        <v>382.09</v>
      </c>
      <c r="AZ7" s="39">
        <v>371.31</v>
      </c>
      <c r="BA7" s="39">
        <v>377.63</v>
      </c>
      <c r="BB7" s="39">
        <v>357.34</v>
      </c>
      <c r="BC7" s="39">
        <v>366.03</v>
      </c>
      <c r="BD7" s="39">
        <v>261.93</v>
      </c>
      <c r="BE7" s="39">
        <v>121.46</v>
      </c>
      <c r="BF7" s="39">
        <v>138.08000000000001</v>
      </c>
      <c r="BG7" s="39">
        <v>150.22</v>
      </c>
      <c r="BH7" s="39">
        <v>155.37</v>
      </c>
      <c r="BI7" s="39">
        <v>170.02</v>
      </c>
      <c r="BJ7" s="39">
        <v>385.06</v>
      </c>
      <c r="BK7" s="39">
        <v>373.09</v>
      </c>
      <c r="BL7" s="39">
        <v>364.71</v>
      </c>
      <c r="BM7" s="39">
        <v>373.69</v>
      </c>
      <c r="BN7" s="39">
        <v>370.12</v>
      </c>
      <c r="BO7" s="39">
        <v>270.45999999999998</v>
      </c>
      <c r="BP7" s="39">
        <v>96.58</v>
      </c>
      <c r="BQ7" s="39">
        <v>106.73</v>
      </c>
      <c r="BR7" s="39">
        <v>101.98</v>
      </c>
      <c r="BS7" s="39">
        <v>100.86</v>
      </c>
      <c r="BT7" s="39">
        <v>94.31</v>
      </c>
      <c r="BU7" s="39">
        <v>99.07</v>
      </c>
      <c r="BV7" s="39">
        <v>99.99</v>
      </c>
      <c r="BW7" s="39">
        <v>100.65</v>
      </c>
      <c r="BX7" s="39">
        <v>99.87</v>
      </c>
      <c r="BY7" s="39">
        <v>100.42</v>
      </c>
      <c r="BZ7" s="39">
        <v>103.91</v>
      </c>
      <c r="CA7" s="39">
        <v>267.52999999999997</v>
      </c>
      <c r="CB7" s="39">
        <v>241.96</v>
      </c>
      <c r="CC7" s="39">
        <v>253.16</v>
      </c>
      <c r="CD7" s="39">
        <v>258.85000000000002</v>
      </c>
      <c r="CE7" s="39">
        <v>278.95</v>
      </c>
      <c r="CF7" s="39">
        <v>173.03</v>
      </c>
      <c r="CG7" s="39">
        <v>171.15</v>
      </c>
      <c r="CH7" s="39">
        <v>170.19</v>
      </c>
      <c r="CI7" s="39">
        <v>171.81</v>
      </c>
      <c r="CJ7" s="39">
        <v>171.67</v>
      </c>
      <c r="CK7" s="39">
        <v>167.11</v>
      </c>
      <c r="CL7" s="39">
        <v>48.24</v>
      </c>
      <c r="CM7" s="39">
        <v>50.14</v>
      </c>
      <c r="CN7" s="39">
        <v>55.55</v>
      </c>
      <c r="CO7" s="39">
        <v>84.46</v>
      </c>
      <c r="CP7" s="39">
        <v>82.53</v>
      </c>
      <c r="CQ7" s="39">
        <v>58.58</v>
      </c>
      <c r="CR7" s="39">
        <v>58.53</v>
      </c>
      <c r="CS7" s="39">
        <v>59.01</v>
      </c>
      <c r="CT7" s="39">
        <v>60.03</v>
      </c>
      <c r="CU7" s="39">
        <v>59.74</v>
      </c>
      <c r="CV7" s="39">
        <v>60.27</v>
      </c>
      <c r="CW7" s="39">
        <v>75.400000000000006</v>
      </c>
      <c r="CX7" s="39">
        <v>72.83</v>
      </c>
      <c r="CY7" s="39">
        <v>70.790000000000006</v>
      </c>
      <c r="CZ7" s="39">
        <v>72.22</v>
      </c>
      <c r="DA7" s="39">
        <v>73.13</v>
      </c>
      <c r="DB7" s="39">
        <v>85.23</v>
      </c>
      <c r="DC7" s="39">
        <v>85.26</v>
      </c>
      <c r="DD7" s="39">
        <v>85.37</v>
      </c>
      <c r="DE7" s="39">
        <v>84.81</v>
      </c>
      <c r="DF7" s="39">
        <v>84.8</v>
      </c>
      <c r="DG7" s="39">
        <v>89.92</v>
      </c>
      <c r="DH7" s="39">
        <v>60.5</v>
      </c>
      <c r="DI7" s="39">
        <v>60.69</v>
      </c>
      <c r="DJ7" s="39">
        <v>60.68</v>
      </c>
      <c r="DK7" s="39">
        <v>61.46</v>
      </c>
      <c r="DL7" s="39">
        <v>61.86</v>
      </c>
      <c r="DM7" s="39">
        <v>44.31</v>
      </c>
      <c r="DN7" s="39">
        <v>45.75</v>
      </c>
      <c r="DO7" s="39">
        <v>46.9</v>
      </c>
      <c r="DP7" s="39">
        <v>47.28</v>
      </c>
      <c r="DQ7" s="39">
        <v>47.66</v>
      </c>
      <c r="DR7" s="39">
        <v>48.85</v>
      </c>
      <c r="DS7" s="39">
        <v>56.6</v>
      </c>
      <c r="DT7" s="39">
        <v>54.64</v>
      </c>
      <c r="DU7" s="39">
        <v>57.36</v>
      </c>
      <c r="DV7" s="39">
        <v>61.17</v>
      </c>
      <c r="DW7" s="39">
        <v>59.8</v>
      </c>
      <c r="DX7" s="39">
        <v>10.09</v>
      </c>
      <c r="DY7" s="39">
        <v>10.54</v>
      </c>
      <c r="DZ7" s="39">
        <v>12.03</v>
      </c>
      <c r="EA7" s="39">
        <v>12.19</v>
      </c>
      <c r="EB7" s="39">
        <v>15.1</v>
      </c>
      <c r="EC7" s="39">
        <v>17.8</v>
      </c>
      <c r="ED7" s="39">
        <v>0.11</v>
      </c>
      <c r="EE7" s="39">
        <v>0.08</v>
      </c>
      <c r="EF7" s="39">
        <v>1.1499999999999999</v>
      </c>
      <c r="EG7" s="39">
        <v>0.99</v>
      </c>
      <c r="EH7" s="39">
        <v>0.39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上野 紘平</cp:lastModifiedBy>
  <cp:lastPrinted>2020-02-06T10:50:27Z</cp:lastPrinted>
  <dcterms:created xsi:type="dcterms:W3CDTF">2019-12-05T04:09:09Z</dcterms:created>
  <dcterms:modified xsi:type="dcterms:W3CDTF">2020-02-06T10:51:34Z</dcterms:modified>
  <cp:category/>
</cp:coreProperties>
</file>