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1_決算状況調査\①全般\H31実施・公営企業決算統計関係\22 経営比較分析表\04 水道・下水道ほか\03 市町村等回答\35 南三陸町★\02 修正\"/>
    </mc:Choice>
  </mc:AlternateContent>
  <workbookProtection workbookAlgorithmName="SHA-512" workbookHashValue="evSmKQw5aJ7d3CSi4agtak8KC8BEiouQhG7Bd/hlX6xHUc6HvjNfZu6hd+SU32t1bGNLj4HKmOPfvhz7kFtjLA==" workbookSaltValue="/LrBp6yV95dk+dKJewQNYw==" workbookSpinCount="100000" lockStructure="1"/>
  <bookViews>
    <workbookView xWindow="0" yWindow="0" windowWidth="20490" windowHeight="715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<sst xmlns="http://schemas.openxmlformats.org/spreadsheetml/2006/main" count="228" uniqueCount="113">
  <si>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</si>
  <si>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</si>
  <si>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</si>
  <si>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</si>
  <si>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</si>
  <si>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</si>
  <si>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</si>
  <si>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</si>
  <si>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</si>
  <si>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</si>
  <si>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</si>
  <si>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</si>
  <si>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</si>
  <si>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</si>
  <si>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</si>
  <si>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</si>
  <si>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</si>
  <si>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</si>
  <si>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</si>
  <si>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</si>
  <si>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</si>
  <si>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</si>
  <si>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</si>
  <si>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</si>
  <si>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</si>
  <si>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</si>
  <si>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</si>
  <si>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</si>
  <si>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</si>
  <si>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</si>
  <si>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</si>
  <si>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</si>
  <si>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</si>
  <si>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</si>
  <si>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</si>
  <si>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</si>
  <si>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</si>
  <si>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</si>
  <si>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</si>
  <si>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</si>
  <si>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</si>
  <si>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</si>
  <si>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</si>
  <si>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</si>
  <si>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</si>
  <si>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</si>
  <si>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</si>
  <si>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</si>
  <si>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</si>
  <si>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</si>
  <si>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</si>
  <si>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</si>
  <si>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</si>
  <si>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</si>
  <si>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</si>
  <si>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</si>
  <si>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</si>
  <si>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</si>
  <si>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</si>
  <si>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</si>
  <si>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</si>
  <si>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</si>
  <si>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</si>
  <si>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</si>
  <si>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</si>
  <si>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</si>
  <si>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</si>
  <si>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</si>
  <si>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</si>
  <si>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</si>
  <si>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</si>
  <si>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</si>
  <si>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</si>
  <si>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</si>
  <si>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</si>
  <si>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</si>
  <si>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</si>
  <si>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</si>
  <si>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</si>
  <si>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</si>
  <si>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</si>
  <si>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</si>
  <si>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</si>
  <si>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</si>
  <si>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</si>
  <si>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</si>
  <si>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</si>
  <si>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</si>
  <si>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</si>
  <si>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</si>
  <si>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</si>
  <si>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</si>
  <si>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</si>
  <si>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</si>
  <si>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</si>
  <si>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</si>
  <si>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</si>
  <si>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南三陸町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</si>
  <si>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</si>
  <si>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</si>
  <si>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</si>
  <si>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</si>
  <si>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</si>
  <si>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</si>
  <si>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</si>
  <si>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</si>
  <si>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</si>
  <si>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</si>
  <si>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</si>
  <si>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</si>
  <si>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２箇所あった汚水処理場が被災したため、１箇所は廃止し、１箇所は災害復旧事業により平成２４年度に修繕整備している。
　管渠については、防潮堤工事のため一部移設工事が完了した。その他の管渠は、法定耐用年数の２分の１に達しているが、不具合等も生じていないことから、引き続き適切な維持管理に努める。</t>
    <rPh sb="48" eb="50">
      <t>シュウゼン</t>
    </rPh>
    <rPh sb="67" eb="68">
      <t>ボウ</t>
    </rPh>
    <rPh sb="77" eb="79">
      <t>イセツ</t>
    </rPh>
    <rPh sb="79" eb="81">
      <t>コウジ</t>
    </rPh>
    <rPh sb="82" eb="84">
      <t>カンリョウ</t>
    </rPh>
    <rPh sb="89" eb="90">
      <t>タ</t>
    </rPh>
    <rPh sb="91" eb="92">
      <t>カン</t>
    </rPh>
    <rPh sb="92" eb="93">
      <t>キョ</t>
    </rPh>
    <rPh sb="103" eb="104">
      <t>ブン</t>
    </rPh>
    <phoneticPr fontId="4"/>
  </si>
  <si>
    <t>　当該地区の復興は、完了していることから人口・有収水量等の増加は見込めない状況にある。今後は、不明水対策など引き続き経費削減等の経営努力を進め、健全で効率の良い経営を図る必要がある。</t>
    <rPh sb="1" eb="3">
      <t>トウガイ</t>
    </rPh>
    <rPh sb="3" eb="5">
      <t>チク</t>
    </rPh>
    <rPh sb="6" eb="8">
      <t>フッコウ</t>
    </rPh>
    <rPh sb="10" eb="12">
      <t>カンリョウ</t>
    </rPh>
    <rPh sb="20" eb="22">
      <t>ジンコウ</t>
    </rPh>
    <rPh sb="29" eb="31">
      <t>ゾウカ</t>
    </rPh>
    <rPh sb="32" eb="34">
      <t>ミコ</t>
    </rPh>
    <rPh sb="37" eb="39">
      <t>ジョウキョウ</t>
    </rPh>
    <rPh sb="43" eb="45">
      <t>コンゴ</t>
    </rPh>
    <rPh sb="47" eb="48">
      <t>フ</t>
    </rPh>
    <rPh sb="48" eb="49">
      <t>メイ</t>
    </rPh>
    <rPh sb="49" eb="50">
      <t>スイ</t>
    </rPh>
    <rPh sb="50" eb="52">
      <t>タイサク</t>
    </rPh>
    <phoneticPr fontId="15"/>
  </si>
  <si>
    <t>1. 経営の健全性・効率性について
①　収益的収支比率は、工事費繰越の関係で100％　　　
　に達していない。
④　企業債残高対事業規模比率は、経費削減に努め
　ているものの、受益戸数が少ないこと及び廃止し
　た処理区の償還が大きいことから一般会計からの
　繰入に頼らざるを得ない状況となっている。
⑤、⑥については、経費節減等により、前年より数
　値は改善されている。
⑦、⑧については、有収水量の減少により数値が前
　年より、低下している。今後も経費節減等により
　経営の安定化を図る必要がある。</t>
    <rPh sb="20" eb="22">
      <t>シュウエキ</t>
    </rPh>
    <rPh sb="22" eb="23">
      <t>テキ</t>
    </rPh>
    <rPh sb="23" eb="25">
      <t>シュウシ</t>
    </rPh>
    <rPh sb="25" eb="27">
      <t>ヒリツ</t>
    </rPh>
    <rPh sb="29" eb="32">
      <t>コウジヒ</t>
    </rPh>
    <rPh sb="32" eb="34">
      <t>クリコシ</t>
    </rPh>
    <rPh sb="35" eb="37">
      <t>カンケイ</t>
    </rPh>
    <rPh sb="48" eb="49">
      <t>タッ</t>
    </rPh>
    <rPh sb="58" eb="60">
      <t>キギョウ</t>
    </rPh>
    <rPh sb="60" eb="61">
      <t>サイ</t>
    </rPh>
    <rPh sb="61" eb="63">
      <t>ザンダカ</t>
    </rPh>
    <rPh sb="63" eb="64">
      <t>タイ</t>
    </rPh>
    <rPh sb="64" eb="66">
      <t>ジギョウ</t>
    </rPh>
    <rPh sb="66" eb="68">
      <t>キボ</t>
    </rPh>
    <rPh sb="68" eb="70">
      <t>ヒリツ</t>
    </rPh>
    <rPh sb="72" eb="74">
      <t>ケイヒ</t>
    </rPh>
    <rPh sb="74" eb="76">
      <t>サクゲン</t>
    </rPh>
    <rPh sb="77" eb="78">
      <t>ツト</t>
    </rPh>
    <rPh sb="88" eb="90">
      <t>ジュエキ</t>
    </rPh>
    <rPh sb="90" eb="92">
      <t>コスウ</t>
    </rPh>
    <rPh sb="93" eb="94">
      <t>スク</t>
    </rPh>
    <rPh sb="98" eb="99">
      <t>オヨ</t>
    </rPh>
    <rPh sb="100" eb="102">
      <t>ハイシ</t>
    </rPh>
    <rPh sb="106" eb="108">
      <t>ショリ</t>
    </rPh>
    <rPh sb="108" eb="109">
      <t>ク</t>
    </rPh>
    <rPh sb="110" eb="112">
      <t>ショウカン</t>
    </rPh>
    <rPh sb="113" eb="114">
      <t>オオ</t>
    </rPh>
    <rPh sb="120" eb="122">
      <t>イッパン</t>
    </rPh>
    <rPh sb="122" eb="124">
      <t>カイケイ</t>
    </rPh>
    <rPh sb="129" eb="131">
      <t>クリイレ</t>
    </rPh>
    <rPh sb="132" eb="133">
      <t>タヨ</t>
    </rPh>
    <rPh sb="137" eb="138">
      <t>エ</t>
    </rPh>
    <rPh sb="159" eb="161">
      <t>ケイヒ</t>
    </rPh>
    <rPh sb="161" eb="163">
      <t>セツゲン</t>
    </rPh>
    <rPh sb="163" eb="164">
      <t>トウ</t>
    </rPh>
    <rPh sb="168" eb="170">
      <t>ゼンネン</t>
    </rPh>
    <rPh sb="172" eb="173">
      <t>スウ</t>
    </rPh>
    <rPh sb="177" eb="179">
      <t>カイゼン</t>
    </rPh>
    <rPh sb="205" eb="207">
      <t>スウチ</t>
    </rPh>
    <rPh sb="215" eb="217">
      <t>テイカ</t>
    </rPh>
    <rPh sb="225" eb="227">
      <t>ケイヒ</t>
    </rPh>
    <rPh sb="227" eb="229">
      <t>セツゲン</t>
    </rPh>
    <rPh sb="229" eb="230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</si>
</sst>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E-4870-B670-0A0693273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0.18</c:v>
                </c:pt>
                <c:pt idx="2">
                  <c:v>0.01</c:v>
                </c:pt>
                <c:pt idx="3">
                  <c:v>0.09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E-4870-B670-0A0693273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18.37</c:v>
                </c:pt>
                <c:pt idx="2">
                  <c:v>22.45</c:v>
                </c:pt>
                <c:pt idx="3">
                  <c:v>19.18</c:v>
                </c:pt>
                <c:pt idx="4">
                  <c:v>18.78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4-416F-AB1A-5F7FFC84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39.68</c:v>
                </c:pt>
                <c:pt idx="1">
                  <c:v>35.64</c:v>
                </c:pt>
                <c:pt idx="2">
                  <c:v>33.729999999999997</c:v>
                </c:pt>
                <c:pt idx="3">
                  <c:v>33.21</c:v>
                </c:pt>
                <c:pt idx="4">
                  <c:v>32.229999999999997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4-416F-AB1A-5F7FFC84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79.64</c:v>
                </c:pt>
                <c:pt idx="1">
                  <c:v>85.8</c:v>
                </c:pt>
                <c:pt idx="2">
                  <c:v>92.05</c:v>
                </c:pt>
                <c:pt idx="3">
                  <c:v>88.89</c:v>
                </c:pt>
                <c:pt idx="4">
                  <c:v>88.57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9-4D60-BBE9-0A2EDF106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83.95</c:v>
                </c:pt>
                <c:pt idx="1">
                  <c:v>82.92</c:v>
                </c:pt>
                <c:pt idx="2">
                  <c:v>79.989999999999995</c:v>
                </c:pt>
                <c:pt idx="3">
                  <c:v>79.98</c:v>
                </c:pt>
                <c:pt idx="4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9-4D60-BBE9-0A2EDF106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68.97</c:v>
                </c:pt>
                <c:pt idx="1">
                  <c:v>137.05000000000001</c:v>
                </c:pt>
                <c:pt idx="2">
                  <c:v>96.05</c:v>
                </c:pt>
                <c:pt idx="3">
                  <c:v>85.23</c:v>
                </c:pt>
                <c:pt idx="4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5-40DB-A8A8-2D600334C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5-40DB-A8A8-2D600334C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9-4D9B-89A1-C65CDDABC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9-4D9B-89A1-C65CDDABC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7-48F7-AAB1-75106981C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7-48F7-AAB1-75106981C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F-4DA1-839A-A90381BA0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F-4DA1-839A-A90381BA0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A-4C0B-9E5C-97386BC88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A-4C0B-9E5C-97386BC88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8-4E15-B90A-DDE39A5C3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830.5</c:v>
                </c:pt>
                <c:pt idx="1">
                  <c:v>1029.24</c:v>
                </c:pt>
                <c:pt idx="2">
                  <c:v>1063.93</c:v>
                </c:pt>
                <c:pt idx="3">
                  <c:v>1060.8599999999999</c:v>
                </c:pt>
                <c:pt idx="4">
                  <c:v>1006.65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38-4E15-B90A-DDE39A5C3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23.59</c:v>
                </c:pt>
                <c:pt idx="1">
                  <c:v>34.86</c:v>
                </c:pt>
                <c:pt idx="2">
                  <c:v>13.48</c:v>
                </c:pt>
                <c:pt idx="3">
                  <c:v>40.520000000000003</c:v>
                </c:pt>
                <c:pt idx="4">
                  <c:v>46.99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7-41F6-8732-EBA2E29AC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43.66</c:v>
                </c:pt>
                <c:pt idx="1">
                  <c:v>43.13</c:v>
                </c:pt>
                <c:pt idx="2">
                  <c:v>46.26</c:v>
                </c:pt>
                <c:pt idx="3">
                  <c:v>45.81</c:v>
                </c:pt>
                <c:pt idx="4">
                  <c:v>43.43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7-41F6-8732-EBA2E29AC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677.61</c:v>
                </c:pt>
                <c:pt idx="1">
                  <c:v>471.06</c:v>
                </c:pt>
                <c:pt idx="2">
                  <c:v>1176.31</c:v>
                </c:pt>
                <c:pt idx="3">
                  <c:v>411.79</c:v>
                </c:pt>
                <c:pt idx="4">
                  <c:v>344.73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A-4436-8976-7714C4EA7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382.09</c:v>
                </c:pt>
                <c:pt idx="1">
                  <c:v>392.03</c:v>
                </c:pt>
                <c:pt idx="2">
                  <c:v>376.4</c:v>
                </c:pt>
                <c:pt idx="3">
                  <c:v>383.92</c:v>
                </c:pt>
                <c:pt idx="4">
                  <c:v>400.44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A-4436-8976-7714C4EA7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【973.20】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5" sqref="B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宮城県　南三陸町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漁業集落排水</v>
      </c>
      <c r="Q8" s="48"/>
      <c r="R8" s="48"/>
      <c r="S8" s="48"/>
      <c r="T8" s="48"/>
      <c r="U8" s="48"/>
      <c r="V8" s="48"/>
      <c r="W8" s="48" t="str">
        <f>データ!L6</f>
        <v>H2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12987</v>
      </c>
      <c r="AM8" s="50"/>
      <c r="AN8" s="50"/>
      <c r="AO8" s="50"/>
      <c r="AP8" s="50"/>
      <c r="AQ8" s="50"/>
      <c r="AR8" s="50"/>
      <c r="AS8" s="50"/>
      <c r="AT8" s="45">
        <f>データ!T6</f>
        <v>163.4</v>
      </c>
      <c r="AU8" s="45"/>
      <c r="AV8" s="45"/>
      <c r="AW8" s="45"/>
      <c r="AX8" s="45"/>
      <c r="AY8" s="45"/>
      <c r="AZ8" s="45"/>
      <c r="BA8" s="45"/>
      <c r="BB8" s="45">
        <f>データ!U6</f>
        <v>79.48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1.0900000000000001</v>
      </c>
      <c r="Q10" s="45"/>
      <c r="R10" s="45"/>
      <c r="S10" s="45"/>
      <c r="T10" s="45"/>
      <c r="U10" s="45"/>
      <c r="V10" s="45"/>
      <c r="W10" s="45">
        <f>データ!Q6</f>
        <v>68.87</v>
      </c>
      <c r="X10" s="45"/>
      <c r="Y10" s="45"/>
      <c r="Z10" s="45"/>
      <c r="AA10" s="45"/>
      <c r="AB10" s="45"/>
      <c r="AC10" s="45"/>
      <c r="AD10" s="50">
        <f>データ!R6</f>
        <v>3240</v>
      </c>
      <c r="AE10" s="50"/>
      <c r="AF10" s="50"/>
      <c r="AG10" s="50"/>
      <c r="AH10" s="50"/>
      <c r="AI10" s="50"/>
      <c r="AJ10" s="50"/>
      <c r="AK10" s="2"/>
      <c r="AL10" s="50">
        <f>データ!V6</f>
        <v>140</v>
      </c>
      <c r="AM10" s="50"/>
      <c r="AN10" s="50"/>
      <c r="AO10" s="50"/>
      <c r="AP10" s="50"/>
      <c r="AQ10" s="50"/>
      <c r="AR10" s="50"/>
      <c r="AS10" s="50"/>
      <c r="AT10" s="45">
        <f>データ!W6</f>
        <v>0.17</v>
      </c>
      <c r="AU10" s="45"/>
      <c r="AV10" s="45"/>
      <c r="AW10" s="45"/>
      <c r="AX10" s="45"/>
      <c r="AY10" s="45"/>
      <c r="AZ10" s="45"/>
      <c r="BA10" s="45"/>
      <c r="BB10" s="45">
        <f>データ!X6</f>
        <v>823.53</v>
      </c>
      <c r="BC10" s="45"/>
      <c r="BD10" s="45"/>
      <c r="BE10" s="45"/>
      <c r="BF10" s="45"/>
      <c r="BG10" s="45"/>
      <c r="BH10" s="45"/>
      <c r="BI10" s="45"/>
      <c r="BJ10" s="2"/>
      <c r="BK10" s="2"/>
      <c r="BL10" s="74" t="s">
        <v>22</v>
      </c>
      <c r="BM10" s="7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6" t="s">
        <v>24</v>
      </c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</row>
    <row r="14" spans="1:78" ht="13.5" customHeight="1" x14ac:dyDescent="0.15">
      <c r="A14" s="2"/>
      <c r="B14" s="78" t="s">
        <v>25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80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112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110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111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【973.20】</v>
      </c>
      <c r="I86" s="26" t="str">
        <f>データ!CA6</f>
        <v>【45.14】</v>
      </c>
      <c r="J86" s="26" t="str">
        <f>データ!CL6</f>
        <v>【377.19】</v>
      </c>
      <c r="K86" s="26" t="str">
        <f>データ!CW6</f>
        <v>【33.69】</v>
      </c>
      <c r="L86" s="26" t="str">
        <f>データ!DH6</f>
        <v>【80.08】</v>
      </c>
      <c r="M86" s="26" t="s">
        <v>43</v>
      </c>
      <c r="N86" s="26" t="s">
        <v>43</v>
      </c>
      <c r="O86" s="26" t="str">
        <f>データ!EO6</f>
        <v>【0.04】</v>
      </c>
    </row>
  </sheetData>
  <sheetProtection algorithmName="SHA-512" hashValue="iTHhEEOcWyCYSwOu7Yn98KXrYbgZseyyr2rjgMBeucpwzN3MujQ23VIB5LzqOJHMoaCQNc7klYG27C12uMK8SQ==" saltValue="9BX39Eqo5g8w+1YDh5u9a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82" t="s">
        <v>53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54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55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57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58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59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60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61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62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63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64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65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66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67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46060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宮城県　南三陸町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1.0900000000000001</v>
      </c>
      <c r="Q6" s="34">
        <f t="shared" si="3"/>
        <v>68.87</v>
      </c>
      <c r="R6" s="34">
        <f t="shared" si="3"/>
        <v>3240</v>
      </c>
      <c r="S6" s="34">
        <f t="shared" si="3"/>
        <v>12987</v>
      </c>
      <c r="T6" s="34">
        <f t="shared" si="3"/>
        <v>163.4</v>
      </c>
      <c r="U6" s="34">
        <f t="shared" si="3"/>
        <v>79.48</v>
      </c>
      <c r="V6" s="34">
        <f t="shared" si="3"/>
        <v>140</v>
      </c>
      <c r="W6" s="34">
        <f t="shared" si="3"/>
        <v>0.17</v>
      </c>
      <c r="X6" s="34">
        <f t="shared" si="3"/>
        <v>823.53</v>
      </c>
      <c r="Y6" s="35">
        <f>IF(Y7="",NA(),Y7)</f>
        <v>68.97</v>
      </c>
      <c r="Z6" s="35">
        <f t="shared" ref="Z6:AH6" si="4">IF(Z7="",NA(),Z7)</f>
        <v>137.05000000000001</v>
      </c>
      <c r="AA6" s="35">
        <f t="shared" si="4"/>
        <v>96.05</v>
      </c>
      <c r="AB6" s="35">
        <f t="shared" si="4"/>
        <v>85.23</v>
      </c>
      <c r="AC6" s="35">
        <f t="shared" si="4"/>
        <v>94.7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830.5</v>
      </c>
      <c r="BL6" s="35">
        <f t="shared" si="7"/>
        <v>1029.24</v>
      </c>
      <c r="BM6" s="35">
        <f t="shared" si="7"/>
        <v>1063.93</v>
      </c>
      <c r="BN6" s="35">
        <f t="shared" si="7"/>
        <v>1060.8599999999999</v>
      </c>
      <c r="BO6" s="35">
        <f t="shared" si="7"/>
        <v>1006.65</v>
      </c>
      <c r="BP6" s="34" t="str">
        <f>IF(BP7="","",IF(BP7="-","【-】","【"&amp;SUBSTITUTE(TEXT(BP7,"#,##0.00"),"-","△")&amp;"】"))</f>
        <v>【973.20】</v>
      </c>
      <c r="BQ6" s="35">
        <f>IF(BQ7="",NA(),BQ7)</f>
        <v>23.59</v>
      </c>
      <c r="BR6" s="35">
        <f t="shared" ref="BR6:BZ6" si="8">IF(BR7="",NA(),BR7)</f>
        <v>34.86</v>
      </c>
      <c r="BS6" s="35">
        <f t="shared" si="8"/>
        <v>13.48</v>
      </c>
      <c r="BT6" s="35">
        <f t="shared" si="8"/>
        <v>40.520000000000003</v>
      </c>
      <c r="BU6" s="35">
        <f t="shared" si="8"/>
        <v>46.99</v>
      </c>
      <c r="BV6" s="35">
        <f t="shared" si="8"/>
        <v>43.66</v>
      </c>
      <c r="BW6" s="35">
        <f t="shared" si="8"/>
        <v>43.13</v>
      </c>
      <c r="BX6" s="35">
        <f t="shared" si="8"/>
        <v>46.26</v>
      </c>
      <c r="BY6" s="35">
        <f t="shared" si="8"/>
        <v>45.81</v>
      </c>
      <c r="BZ6" s="35">
        <f t="shared" si="8"/>
        <v>43.43</v>
      </c>
      <c r="CA6" s="34" t="str">
        <f>IF(CA7="","",IF(CA7="-","【-】","【"&amp;SUBSTITUTE(TEXT(CA7,"#,##0.00"),"-","△")&amp;"】"))</f>
        <v>【45.14】</v>
      </c>
      <c r="CB6" s="35">
        <f>IF(CB7="",NA(),CB7)</f>
        <v>677.61</v>
      </c>
      <c r="CC6" s="35">
        <f t="shared" ref="CC6:CK6" si="9">IF(CC7="",NA(),CC7)</f>
        <v>471.06</v>
      </c>
      <c r="CD6" s="35">
        <f t="shared" si="9"/>
        <v>1176.31</v>
      </c>
      <c r="CE6" s="35">
        <f t="shared" si="9"/>
        <v>411.79</v>
      </c>
      <c r="CF6" s="35">
        <f t="shared" si="9"/>
        <v>344.73</v>
      </c>
      <c r="CG6" s="35">
        <f t="shared" si="9"/>
        <v>382.09</v>
      </c>
      <c r="CH6" s="35">
        <f t="shared" si="9"/>
        <v>392.03</v>
      </c>
      <c r="CI6" s="35">
        <f t="shared" si="9"/>
        <v>376.4</v>
      </c>
      <c r="CJ6" s="35">
        <f t="shared" si="9"/>
        <v>383.92</v>
      </c>
      <c r="CK6" s="35">
        <f t="shared" si="9"/>
        <v>400.44</v>
      </c>
      <c r="CL6" s="34" t="str">
        <f>IF(CL7="","",IF(CL7="-","【-】","【"&amp;SUBSTITUTE(TEXT(CL7,"#,##0.00"),"-","△")&amp;"】"))</f>
        <v>【377.19】</v>
      </c>
      <c r="CM6" s="34">
        <f>IF(CM7="",NA(),CM7)</f>
        <v>0</v>
      </c>
      <c r="CN6" s="35">
        <f t="shared" ref="CN6:CV6" si="10">IF(CN7="",NA(),CN7)</f>
        <v>18.37</v>
      </c>
      <c r="CO6" s="35">
        <f t="shared" si="10"/>
        <v>22.45</v>
      </c>
      <c r="CP6" s="35">
        <f t="shared" si="10"/>
        <v>19.18</v>
      </c>
      <c r="CQ6" s="35">
        <f t="shared" si="10"/>
        <v>18.78</v>
      </c>
      <c r="CR6" s="35">
        <f t="shared" si="10"/>
        <v>39.68</v>
      </c>
      <c r="CS6" s="35">
        <f t="shared" si="10"/>
        <v>35.64</v>
      </c>
      <c r="CT6" s="35">
        <f t="shared" si="10"/>
        <v>33.729999999999997</v>
      </c>
      <c r="CU6" s="35">
        <f t="shared" si="10"/>
        <v>33.21</v>
      </c>
      <c r="CV6" s="35">
        <f t="shared" si="10"/>
        <v>32.229999999999997</v>
      </c>
      <c r="CW6" s="34" t="str">
        <f>IF(CW7="","",IF(CW7="-","【-】","【"&amp;SUBSTITUTE(TEXT(CW7,"#,##0.00"),"-","△")&amp;"】"))</f>
        <v>【33.69】</v>
      </c>
      <c r="CX6" s="35">
        <f>IF(CX7="",NA(),CX7)</f>
        <v>79.64</v>
      </c>
      <c r="CY6" s="35">
        <f t="shared" ref="CY6:DG6" si="11">IF(CY7="",NA(),CY7)</f>
        <v>85.8</v>
      </c>
      <c r="CZ6" s="35">
        <f t="shared" si="11"/>
        <v>92.05</v>
      </c>
      <c r="DA6" s="35">
        <f t="shared" si="11"/>
        <v>88.89</v>
      </c>
      <c r="DB6" s="35">
        <f t="shared" si="11"/>
        <v>88.57</v>
      </c>
      <c r="DC6" s="35">
        <f t="shared" si="11"/>
        <v>83.95</v>
      </c>
      <c r="DD6" s="35">
        <f t="shared" si="11"/>
        <v>82.92</v>
      </c>
      <c r="DE6" s="35">
        <f t="shared" si="11"/>
        <v>79.989999999999995</v>
      </c>
      <c r="DF6" s="35">
        <f t="shared" si="11"/>
        <v>79.98</v>
      </c>
      <c r="DG6" s="35">
        <f t="shared" si="11"/>
        <v>80.8</v>
      </c>
      <c r="DH6" s="34" t="str">
        <f>IF(DH7="","",IF(DH7="-","【-】","【"&amp;SUBSTITUTE(TEXT(DH7,"#,##0.00"),"-","△")&amp;"】"))</f>
        <v>【80.08】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17</v>
      </c>
      <c r="EJ6" s="35">
        <f t="shared" si="14"/>
        <v>0.05</v>
      </c>
      <c r="EK6" s="35">
        <f t="shared" si="14"/>
        <v>0.18</v>
      </c>
      <c r="EL6" s="35">
        <f t="shared" si="14"/>
        <v>0.01</v>
      </c>
      <c r="EM6" s="35">
        <f t="shared" si="14"/>
        <v>0.09</v>
      </c>
      <c r="EN6" s="35">
        <f t="shared" si="14"/>
        <v>0.02</v>
      </c>
      <c r="EO6" s="34" t="str">
        <f>IF(EO7="","",IF(EO7="-","【-】","【"&amp;SUBSTITUTE(TEXT(EO7,"#,##0.00"),"-","△")&amp;"】"))</f>
        <v>【0.04】</v>
      </c>
    </row>
    <row r="7" spans="1:145" s="36" customFormat="1" x14ac:dyDescent="0.15">
      <c r="A7" s="28"/>
      <c r="B7" s="37">
        <v>2018</v>
      </c>
      <c r="C7" s="37">
        <v>46060</v>
      </c>
      <c r="D7" s="37">
        <v>47</v>
      </c>
      <c r="E7" s="37">
        <v>17</v>
      </c>
      <c r="F7" s="37">
        <v>6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1.0900000000000001</v>
      </c>
      <c r="Q7" s="38">
        <v>68.87</v>
      </c>
      <c r="R7" s="38">
        <v>3240</v>
      </c>
      <c r="S7" s="38">
        <v>12987</v>
      </c>
      <c r="T7" s="38">
        <v>163.4</v>
      </c>
      <c r="U7" s="38">
        <v>79.48</v>
      </c>
      <c r="V7" s="38">
        <v>140</v>
      </c>
      <c r="W7" s="38">
        <v>0.17</v>
      </c>
      <c r="X7" s="38">
        <v>823.53</v>
      </c>
      <c r="Y7" s="38">
        <v>68.97</v>
      </c>
      <c r="Z7" s="38">
        <v>137.05000000000001</v>
      </c>
      <c r="AA7" s="38">
        <v>96.05</v>
      </c>
      <c r="AB7" s="38">
        <v>85.23</v>
      </c>
      <c r="AC7" s="38">
        <v>94.7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830.5</v>
      </c>
      <c r="BL7" s="38">
        <v>1029.24</v>
      </c>
      <c r="BM7" s="38">
        <v>1063.93</v>
      </c>
      <c r="BN7" s="38">
        <v>1060.8599999999999</v>
      </c>
      <c r="BO7" s="38">
        <v>1006.65</v>
      </c>
      <c r="BP7" s="38">
        <v>973.2</v>
      </c>
      <c r="BQ7" s="38">
        <v>23.59</v>
      </c>
      <c r="BR7" s="38">
        <v>34.86</v>
      </c>
      <c r="BS7" s="38">
        <v>13.48</v>
      </c>
      <c r="BT7" s="38">
        <v>40.520000000000003</v>
      </c>
      <c r="BU7" s="38">
        <v>46.99</v>
      </c>
      <c r="BV7" s="38">
        <v>43.66</v>
      </c>
      <c r="BW7" s="38">
        <v>43.13</v>
      </c>
      <c r="BX7" s="38">
        <v>46.26</v>
      </c>
      <c r="BY7" s="38">
        <v>45.81</v>
      </c>
      <c r="BZ7" s="38">
        <v>43.43</v>
      </c>
      <c r="CA7" s="38">
        <v>45.14</v>
      </c>
      <c r="CB7" s="38">
        <v>677.61</v>
      </c>
      <c r="CC7" s="38">
        <v>471.06</v>
      </c>
      <c r="CD7" s="38">
        <v>1176.31</v>
      </c>
      <c r="CE7" s="38">
        <v>411.79</v>
      </c>
      <c r="CF7" s="38">
        <v>344.73</v>
      </c>
      <c r="CG7" s="38">
        <v>382.09</v>
      </c>
      <c r="CH7" s="38">
        <v>392.03</v>
      </c>
      <c r="CI7" s="38">
        <v>376.4</v>
      </c>
      <c r="CJ7" s="38">
        <v>383.92</v>
      </c>
      <c r="CK7" s="38">
        <v>400.44</v>
      </c>
      <c r="CL7" s="38">
        <v>377.19</v>
      </c>
      <c r="CM7" s="38">
        <v>0</v>
      </c>
      <c r="CN7" s="38">
        <v>18.37</v>
      </c>
      <c r="CO7" s="38">
        <v>22.45</v>
      </c>
      <c r="CP7" s="38">
        <v>19.18</v>
      </c>
      <c r="CQ7" s="38">
        <v>18.78</v>
      </c>
      <c r="CR7" s="38">
        <v>39.68</v>
      </c>
      <c r="CS7" s="38">
        <v>35.64</v>
      </c>
      <c r="CT7" s="38">
        <v>33.729999999999997</v>
      </c>
      <c r="CU7" s="38">
        <v>33.21</v>
      </c>
      <c r="CV7" s="38">
        <v>32.229999999999997</v>
      </c>
      <c r="CW7" s="38">
        <v>33.69</v>
      </c>
      <c r="CX7" s="38">
        <v>79.64</v>
      </c>
      <c r="CY7" s="38">
        <v>85.8</v>
      </c>
      <c r="CZ7" s="38">
        <v>92.05</v>
      </c>
      <c r="DA7" s="38">
        <v>88.89</v>
      </c>
      <c r="DB7" s="38">
        <v>88.57</v>
      </c>
      <c r="DC7" s="38">
        <v>83.95</v>
      </c>
      <c r="DD7" s="38">
        <v>82.92</v>
      </c>
      <c r="DE7" s="38">
        <v>79.989999999999995</v>
      </c>
      <c r="DF7" s="38">
        <v>79.98</v>
      </c>
      <c r="DG7" s="38">
        <v>80.8</v>
      </c>
      <c r="DH7" s="38">
        <v>80.08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17</v>
      </c>
      <c r="EJ7" s="38">
        <v>0.05</v>
      </c>
      <c r="EK7" s="38">
        <v>0.18</v>
      </c>
      <c r="EL7" s="38">
        <v>0.01</v>
      </c>
      <c r="EM7" s="38">
        <v>0.09</v>
      </c>
      <c r="EN7" s="38">
        <v>0.02</v>
      </c>
      <c r="EO7" s="38">
        <v>0.04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2020-02-18T05:37:18Z</cp:lastPrinted>
  <dcterms:created xsi:type="dcterms:W3CDTF">2019-12-05T05:24:53Z</dcterms:created>
  <dcterms:modified xsi:type="dcterms:W3CDTF">2020-02-18T05:41:05Z</dcterms:modified>
  <cp:category/>
</cp:coreProperties>
</file>