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flsv01\建設課\1101 建設総括\10 庶務\09調査回答\H31\20200114経営比較分析表\提出\"/>
    </mc:Choice>
  </mc:AlternateContent>
  <xr:revisionPtr revIDLastSave="0" documentId="13_ncr:1_{8CCDBE00-C542-4338-A86F-DDD1DD5F3AEC}" xr6:coauthVersionLast="44" xr6:coauthVersionMax="44" xr10:uidLastSave="{00000000-0000-0000-0000-000000000000}"/>
  <workbookProtection workbookAlgorithmName="SHA-512" workbookHashValue="0/YGG3dkSm2Aw5ljCH+svkxCx3x29L9z9yULTj/n3JZdcAnXhSJjoRoGCQtRdHCldBM/gY9uw30MAFI8GjkJ7Q==" workbookSaltValue="/GKSxR01h3H41DdOY6UvSA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D10" i="4"/>
  <c r="P10" i="4"/>
  <c r="I10" i="4"/>
  <c r="B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<sst xmlns="http://schemas.openxmlformats.org/spreadsheetml/2006/main" count="233" uniqueCount="115">
  <si>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</si>
  <si>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</si>
  <si>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</si>
  <si>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</si>
  <si>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</si>
  <si>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</si>
  <si>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</si>
  <si>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</si>
  <si>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</si>
  <si>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</si>
  <si>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</si>
  <si>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</si>
  <si>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</si>
  <si>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</si>
  <si>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</si>
  <si>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</si>
  <si>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</si>
  <si>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</si>
  <si>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</si>
  <si>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</si>
  <si>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</si>
  <si>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</si>
  <si>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</si>
  <si>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</si>
  <si>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</si>
  <si>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</si>
  <si>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</si>
  <si>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</si>
  <si>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</si>
  <si>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</si>
  <si>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</si>
  <si>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</si>
  <si>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</si>
  <si>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</si>
  <si>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</si>
  <si>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</si>
  <si>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</si>
  <si>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</si>
  <si>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</si>
  <si>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</si>
  <si>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</si>
  <si>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</si>
  <si>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</si>
  <si>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</si>
  <si>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</si>
  <si>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</si>
  <si>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</si>
  <si>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</si>
  <si>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</si>
  <si>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</si>
  <si>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</si>
  <si>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</si>
  <si>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</si>
  <si>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</si>
  <si>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</si>
  <si>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</si>
  <si>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</si>
  <si>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</si>
  <si>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</si>
  <si>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</si>
  <si>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</si>
  <si>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</si>
  <si>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</si>
  <si>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</si>
  <si>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</si>
  <si>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</si>
  <si>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</si>
  <si>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</si>
  <si>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</si>
  <si>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</si>
  <si>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</si>
  <si>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</si>
  <si>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</si>
  <si>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</si>
  <si>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</si>
  <si>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</si>
  <si>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</si>
  <si>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</si>
  <si>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</si>
  <si>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</si>
  <si>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</si>
  <si>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</si>
  <si>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</si>
  <si>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</si>
  <si>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</si>
  <si>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</si>
  <si>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</si>
  <si>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</si>
  <si>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</si>
  <si>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</si>
  <si>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</si>
  <si>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</si>
  <si>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</si>
  <si>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</si>
  <si>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</si>
  <si>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</si>
  <si>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</si>
  <si>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</si>
  <si>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</si>
  <si>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</si>
  <si>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</si>
  <si>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</si>
  <si>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</si>
  <si>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</si>
  <si>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</si>
  <si>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</si>
  <si>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</si>
  <si>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</si>
  <si>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</si>
  <si>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</si>
  <si>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</si>
  <si>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</si>
  <si>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現在は未だ、東日本大震災により被災した施設の復旧事業の最中であり、復旧事業完了後に老朽化管渠等の更新計画を策定する予定である。</t>
    <phoneticPr fontId="4"/>
  </si>
  <si>
    <t>　当初、令和2年度完成を目標に下水道区域における管渠、人孔、マンホールポンプ等の生活排水処理施設の整備に取り組んできたが、東日本大震災により整備済延長の56.7%が被災したため、現在は女川町復興計画に基づく復旧・復興を行っている。
　復旧・復興の進捗に伴い、水洗化率も向上し、使用料の回収率も向上する見込みであるが、依然として一般会計からの繰入金への依存が課題となる。
　今後、地方公営企業法を適用することにより、適正な料金設定を行い、下水道事業の健全な経営を目指す。</t>
    <rPh sb="4" eb="6">
      <t>レイワ</t>
    </rPh>
    <phoneticPr fontId="4"/>
  </si>
  <si>
    <t xml:space="preserve">　収益的収支比率が前年度より4.3減少している。経費回収率については、100％未満であり、前年度より22.55減少しているが類似団体平均値よりは上回っている。汚水処理原価については類似団体平均値を下回り、前年度より51.57増加している。
　経営基盤強化のための収入確保としては、汚水処理人口普及率向上が必至であるが、女川町復興計画に基づく災害復旧・復興事業等の面整備が令和2年度までには完了するため、有収水量の増加が見込まれる。
　また、今後復興事業の進捗に伴い高台地区の住宅再建や、災害公営住宅の完成に伴い水洗化率は増加する見込みである。
　使用料の回収についても、復旧・復興事業の完了に伴い、増加する見込みである。
　併せて、経費節減は重要な課題であるので、維持管理費の抑制には継続して取り組んでいく。
　具体的には、不明水対策を県や流域関連市町と連携を図りながら、計画的に対策を行っていく。
　また、民間活力の活用や、工事コストの縮減、下水道計画区域の見直しなどを積極的に行い、経費の節減に努める。
　今後、地方公営企業法を適用し、適正な経営管理を目指す。
</t>
    <rPh sb="17" eb="19">
      <t>ゲンショウ</t>
    </rPh>
    <rPh sb="39" eb="41">
      <t>ミマン</t>
    </rPh>
    <rPh sb="55" eb="57">
      <t>ゲンショウ</t>
    </rPh>
    <rPh sb="62" eb="64">
      <t>ルイジ</t>
    </rPh>
    <rPh sb="64" eb="66">
      <t>ダンタイ</t>
    </rPh>
    <rPh sb="66" eb="69">
      <t>ヘイキンチ</t>
    </rPh>
    <rPh sb="72" eb="74">
      <t>ウワマワ</t>
    </rPh>
    <rPh sb="112" eb="114">
      <t>ゾウカ</t>
    </rPh>
    <rPh sb="185" eb="18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</si>
</sst>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0.98</c:v>
                </c:pt>
                <c:pt idx="2">
                  <c:v>0.36</c:v>
                </c:pt>
                <c:pt idx="3">
                  <c:v>0.17</c:v>
                </c:pt>
                <c:pt idx="4">
                  <c:v>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3-461F-AC4C-6DE55F0B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0.2</c:v>
                </c:pt>
                <c:pt idx="2">
                  <c:v>0.19</c:v>
                </c:pt>
                <c:pt idx="3">
                  <c:v>7.0000000000000007E-2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3-461F-AC4C-6DE55F0B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3-4FDD-B1E0-9502DDD4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39.869999999999997</c:v>
                </c:pt>
                <c:pt idx="2">
                  <c:v>41.28</c:v>
                </c:pt>
                <c:pt idx="3">
                  <c:v>41.45</c:v>
                </c:pt>
                <c:pt idx="4">
                  <c:v>36.97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3-4FDD-B1E0-9502DDD4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62.63</c:v>
                </c:pt>
                <c:pt idx="1">
                  <c:v>62.4</c:v>
                </c:pt>
                <c:pt idx="2">
                  <c:v>66.819999999999993</c:v>
                </c:pt>
                <c:pt idx="3">
                  <c:v>73.349999999999994</c:v>
                </c:pt>
                <c:pt idx="4">
                  <c:v>74.349999999999994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4-4EDA-B472-F712BB45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61.37</c:v>
                </c:pt>
                <c:pt idx="2">
                  <c:v>61.3</c:v>
                </c:pt>
                <c:pt idx="3">
                  <c:v>64.510000000000005</c:v>
                </c:pt>
                <c:pt idx="4">
                  <c:v>67.12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4-4EDA-B472-F712BB45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89.74</c:v>
                </c:pt>
                <c:pt idx="1">
                  <c:v>89.38</c:v>
                </c:pt>
                <c:pt idx="2">
                  <c:v>91.28</c:v>
                </c:pt>
                <c:pt idx="3">
                  <c:v>91.88</c:v>
                </c:pt>
                <c:pt idx="4">
                  <c:v>87.58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8-491A-A739-8E4F6B7F2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8-491A-A739-8E4F6B7F2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A-4C28-AE1B-82778253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A-4C28-AE1B-82778253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C-475F-A167-1B8DBF599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C-475F-A167-1B8DBF599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D-4032-9A39-3ABD37754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D-4032-9A39-3ABD37754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7-4888-B4F4-432BAC132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7-4888-B4F4-432BAC132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3658.15</c:v>
                </c:pt>
                <c:pt idx="2">
                  <c:v>3230.12</c:v>
                </c:pt>
                <c:pt idx="3">
                  <c:v>2742.25</c:v>
                </c:pt>
                <c:pt idx="4">
                  <c:v>2336.7399999999998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2-4D42-BF95-F4921C8D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1824.34</c:v>
                </c:pt>
                <c:pt idx="2">
                  <c:v>1604.64</c:v>
                </c:pt>
                <c:pt idx="3">
                  <c:v>1217.7</c:v>
                </c:pt>
                <c:pt idx="4">
                  <c:v>1689.65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2-4D42-BF95-F4921C8D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99.33</c:v>
                </c:pt>
                <c:pt idx="1">
                  <c:v>96.74</c:v>
                </c:pt>
                <c:pt idx="2">
                  <c:v>99.23</c:v>
                </c:pt>
                <c:pt idx="3">
                  <c:v>106.13</c:v>
                </c:pt>
                <c:pt idx="4">
                  <c:v>83.58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F-4649-AB77-2580DA3E5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54.16</c:v>
                </c:pt>
                <c:pt idx="2">
                  <c:v>60.01</c:v>
                </c:pt>
                <c:pt idx="3">
                  <c:v>66.680000000000007</c:v>
                </c:pt>
                <c:pt idx="4">
                  <c:v>58.12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F-4649-AB77-2580DA3E5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205.49</c:v>
                </c:pt>
                <c:pt idx="1">
                  <c:v>211.92</c:v>
                </c:pt>
                <c:pt idx="2">
                  <c:v>206.42</c:v>
                </c:pt>
                <c:pt idx="3">
                  <c:v>191.77</c:v>
                </c:pt>
                <c:pt idx="4">
                  <c:v>243.34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4-4F53-9712-A37D9CFD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307.56</c:v>
                </c:pt>
                <c:pt idx="2">
                  <c:v>277.67</c:v>
                </c:pt>
                <c:pt idx="3">
                  <c:v>260.11</c:v>
                </c:pt>
                <c:pt idx="4">
                  <c:v>304.98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4-4F53-9712-A37D9CFD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H11" zoomScale="130" zoomScaleNormal="13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宮城県　女川町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6500</v>
      </c>
      <c r="AM8" s="50"/>
      <c r="AN8" s="50"/>
      <c r="AO8" s="50"/>
      <c r="AP8" s="50"/>
      <c r="AQ8" s="50"/>
      <c r="AR8" s="50"/>
      <c r="AS8" s="50"/>
      <c r="AT8" s="45">
        <f>データ!T6</f>
        <v>65.349999999999994</v>
      </c>
      <c r="AU8" s="45"/>
      <c r="AV8" s="45"/>
      <c r="AW8" s="45"/>
      <c r="AX8" s="45"/>
      <c r="AY8" s="45"/>
      <c r="AZ8" s="45"/>
      <c r="BA8" s="45"/>
      <c r="BB8" s="45">
        <f>データ!U6</f>
        <v>99.46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81.7</v>
      </c>
      <c r="Q10" s="45"/>
      <c r="R10" s="45"/>
      <c r="S10" s="45"/>
      <c r="T10" s="45"/>
      <c r="U10" s="45"/>
      <c r="V10" s="45"/>
      <c r="W10" s="45">
        <f>データ!Q6</f>
        <v>109.89</v>
      </c>
      <c r="X10" s="45"/>
      <c r="Y10" s="45"/>
      <c r="Z10" s="45"/>
      <c r="AA10" s="45"/>
      <c r="AB10" s="45"/>
      <c r="AC10" s="45"/>
      <c r="AD10" s="50">
        <f>データ!R6</f>
        <v>3456</v>
      </c>
      <c r="AE10" s="50"/>
      <c r="AF10" s="50"/>
      <c r="AG10" s="50"/>
      <c r="AH10" s="50"/>
      <c r="AI10" s="50"/>
      <c r="AJ10" s="50"/>
      <c r="AK10" s="2"/>
      <c r="AL10" s="50">
        <f>データ!V6</f>
        <v>5283</v>
      </c>
      <c r="AM10" s="50"/>
      <c r="AN10" s="50"/>
      <c r="AO10" s="50"/>
      <c r="AP10" s="50"/>
      <c r="AQ10" s="50"/>
      <c r="AR10" s="50"/>
      <c r="AS10" s="50"/>
      <c r="AT10" s="45">
        <f>データ!W6</f>
        <v>2.4700000000000002</v>
      </c>
      <c r="AU10" s="45"/>
      <c r="AV10" s="45"/>
      <c r="AW10" s="45"/>
      <c r="AX10" s="45"/>
      <c r="AY10" s="45"/>
      <c r="AZ10" s="45"/>
      <c r="BA10" s="45"/>
      <c r="BB10" s="45">
        <f>データ!X6</f>
        <v>2138.87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2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2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45</v>
      </c>
      <c r="O86" s="26" t="str">
        <f>データ!EO6</f>
        <v>【0.23】</v>
      </c>
    </row>
  </sheetData>
  <sheetProtection algorithmName="SHA-512" hashValue="ZfqqSZ9ZDcwV3w6asOQB7AfMwRTNMK+J2Ch4yQABKhaka7MfA2hPyNM3MICM9ymMgyv6mat7VN1jD9dUcwX8CQ==" saltValue="M6dThPSp1PwfzoSRorrue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2">
      <c r="A6" s="28" t="s">
        <v>98</v>
      </c>
      <c r="B6" s="33">
        <f>B7</f>
        <v>2018</v>
      </c>
      <c r="C6" s="33">
        <f t="shared" ref="C6:X6" si="3">C7</f>
        <v>45811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女川町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81.7</v>
      </c>
      <c r="Q6" s="34">
        <f t="shared" si="3"/>
        <v>109.89</v>
      </c>
      <c r="R6" s="34">
        <f t="shared" si="3"/>
        <v>3456</v>
      </c>
      <c r="S6" s="34">
        <f t="shared" si="3"/>
        <v>6500</v>
      </c>
      <c r="T6" s="34">
        <f t="shared" si="3"/>
        <v>65.349999999999994</v>
      </c>
      <c r="U6" s="34">
        <f t="shared" si="3"/>
        <v>99.46</v>
      </c>
      <c r="V6" s="34">
        <f t="shared" si="3"/>
        <v>5283</v>
      </c>
      <c r="W6" s="34">
        <f t="shared" si="3"/>
        <v>2.4700000000000002</v>
      </c>
      <c r="X6" s="34">
        <f t="shared" si="3"/>
        <v>2138.87</v>
      </c>
      <c r="Y6" s="35">
        <f>IF(Y7="",NA(),Y7)</f>
        <v>89.74</v>
      </c>
      <c r="Z6" s="35">
        <f t="shared" ref="Z6:AH6" si="4">IF(Z7="",NA(),Z7)</f>
        <v>89.38</v>
      </c>
      <c r="AA6" s="35">
        <f t="shared" si="4"/>
        <v>91.28</v>
      </c>
      <c r="AB6" s="35">
        <f t="shared" si="4"/>
        <v>91.88</v>
      </c>
      <c r="AC6" s="35">
        <f t="shared" si="4"/>
        <v>87.58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3658.15</v>
      </c>
      <c r="BH6" s="35">
        <f t="shared" si="7"/>
        <v>3230.12</v>
      </c>
      <c r="BI6" s="35">
        <f t="shared" si="7"/>
        <v>2742.25</v>
      </c>
      <c r="BJ6" s="35">
        <f t="shared" si="7"/>
        <v>2336.7399999999998</v>
      </c>
      <c r="BK6" s="35">
        <f t="shared" si="7"/>
        <v>1315.67</v>
      </c>
      <c r="BL6" s="35">
        <f t="shared" si="7"/>
        <v>1824.34</v>
      </c>
      <c r="BM6" s="35">
        <f t="shared" si="7"/>
        <v>1604.64</v>
      </c>
      <c r="BN6" s="35">
        <f t="shared" si="7"/>
        <v>1217.7</v>
      </c>
      <c r="BO6" s="35">
        <f t="shared" si="7"/>
        <v>1689.65</v>
      </c>
      <c r="BP6" s="34" t="str">
        <f>IF(BP7="","",IF(BP7="-","【-】","【"&amp;SUBSTITUTE(TEXT(BP7,"#,##0.00"),"-","△")&amp;"】"))</f>
        <v>【682.78】</v>
      </c>
      <c r="BQ6" s="35">
        <f>IF(BQ7="",NA(),BQ7)</f>
        <v>99.33</v>
      </c>
      <c r="BR6" s="35">
        <f t="shared" ref="BR6:BZ6" si="8">IF(BR7="",NA(),BR7)</f>
        <v>96.74</v>
      </c>
      <c r="BS6" s="35">
        <f t="shared" si="8"/>
        <v>99.23</v>
      </c>
      <c r="BT6" s="35">
        <f t="shared" si="8"/>
        <v>106.13</v>
      </c>
      <c r="BU6" s="35">
        <f t="shared" si="8"/>
        <v>83.58</v>
      </c>
      <c r="BV6" s="35">
        <f t="shared" si="8"/>
        <v>60.78</v>
      </c>
      <c r="BW6" s="35">
        <f t="shared" si="8"/>
        <v>54.16</v>
      </c>
      <c r="BX6" s="35">
        <f t="shared" si="8"/>
        <v>60.01</v>
      </c>
      <c r="BY6" s="35">
        <f t="shared" si="8"/>
        <v>66.680000000000007</v>
      </c>
      <c r="BZ6" s="35">
        <f t="shared" si="8"/>
        <v>58.12</v>
      </c>
      <c r="CA6" s="34" t="str">
        <f>IF(CA7="","",IF(CA7="-","【-】","【"&amp;SUBSTITUTE(TEXT(CA7,"#,##0.00"),"-","△")&amp;"】"))</f>
        <v>【100.91】</v>
      </c>
      <c r="CB6" s="35">
        <f>IF(CB7="",NA(),CB7)</f>
        <v>205.49</v>
      </c>
      <c r="CC6" s="35">
        <f t="shared" ref="CC6:CK6" si="9">IF(CC7="",NA(),CC7)</f>
        <v>211.92</v>
      </c>
      <c r="CD6" s="35">
        <f t="shared" si="9"/>
        <v>206.42</v>
      </c>
      <c r="CE6" s="35">
        <f t="shared" si="9"/>
        <v>191.77</v>
      </c>
      <c r="CF6" s="35">
        <f t="shared" si="9"/>
        <v>243.34</v>
      </c>
      <c r="CG6" s="35">
        <f t="shared" si="9"/>
        <v>276.26</v>
      </c>
      <c r="CH6" s="35">
        <f t="shared" si="9"/>
        <v>307.56</v>
      </c>
      <c r="CI6" s="35">
        <f t="shared" si="9"/>
        <v>277.67</v>
      </c>
      <c r="CJ6" s="35">
        <f t="shared" si="9"/>
        <v>260.11</v>
      </c>
      <c r="CK6" s="35">
        <f t="shared" si="9"/>
        <v>304.98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39.869999999999997</v>
      </c>
      <c r="CT6" s="35">
        <f t="shared" si="10"/>
        <v>41.28</v>
      </c>
      <c r="CU6" s="35">
        <f t="shared" si="10"/>
        <v>41.45</v>
      </c>
      <c r="CV6" s="35">
        <f t="shared" si="10"/>
        <v>36.97</v>
      </c>
      <c r="CW6" s="34" t="str">
        <f>IF(CW7="","",IF(CW7="-","【-】","【"&amp;SUBSTITUTE(TEXT(CW7,"#,##0.00"),"-","△")&amp;"】"))</f>
        <v>【58.98】</v>
      </c>
      <c r="CX6" s="35">
        <f>IF(CX7="",NA(),CX7)</f>
        <v>62.63</v>
      </c>
      <c r="CY6" s="35">
        <f t="shared" ref="CY6:DG6" si="11">IF(CY7="",NA(),CY7)</f>
        <v>62.4</v>
      </c>
      <c r="CZ6" s="35">
        <f t="shared" si="11"/>
        <v>66.819999999999993</v>
      </c>
      <c r="DA6" s="35">
        <f t="shared" si="11"/>
        <v>73.349999999999994</v>
      </c>
      <c r="DB6" s="35">
        <f t="shared" si="11"/>
        <v>74.349999999999994</v>
      </c>
      <c r="DC6" s="35">
        <f t="shared" si="11"/>
        <v>66.33</v>
      </c>
      <c r="DD6" s="35">
        <f t="shared" si="11"/>
        <v>61.37</v>
      </c>
      <c r="DE6" s="35">
        <f t="shared" si="11"/>
        <v>61.3</v>
      </c>
      <c r="DF6" s="35">
        <f t="shared" si="11"/>
        <v>64.510000000000005</v>
      </c>
      <c r="DG6" s="35">
        <f t="shared" si="11"/>
        <v>67.12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0.98</v>
      </c>
      <c r="EG6" s="35">
        <f t="shared" si="14"/>
        <v>0.36</v>
      </c>
      <c r="EH6" s="35">
        <f t="shared" si="14"/>
        <v>0.17</v>
      </c>
      <c r="EI6" s="35">
        <f t="shared" si="14"/>
        <v>9.52</v>
      </c>
      <c r="EJ6" s="35">
        <f t="shared" si="14"/>
        <v>0.16</v>
      </c>
      <c r="EK6" s="35">
        <f t="shared" si="14"/>
        <v>0.2</v>
      </c>
      <c r="EL6" s="35">
        <f t="shared" si="14"/>
        <v>0.19</v>
      </c>
      <c r="EM6" s="35">
        <f t="shared" si="14"/>
        <v>7.0000000000000007E-2</v>
      </c>
      <c r="EN6" s="35">
        <f t="shared" si="14"/>
        <v>0.56999999999999995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2">
      <c r="A7" s="28"/>
      <c r="B7" s="37">
        <v>2018</v>
      </c>
      <c r="C7" s="37">
        <v>45811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81.7</v>
      </c>
      <c r="Q7" s="38">
        <v>109.89</v>
      </c>
      <c r="R7" s="38">
        <v>3456</v>
      </c>
      <c r="S7" s="38">
        <v>6500</v>
      </c>
      <c r="T7" s="38">
        <v>65.349999999999994</v>
      </c>
      <c r="U7" s="38">
        <v>99.46</v>
      </c>
      <c r="V7" s="38">
        <v>5283</v>
      </c>
      <c r="W7" s="38">
        <v>2.4700000000000002</v>
      </c>
      <c r="X7" s="38">
        <v>2138.87</v>
      </c>
      <c r="Y7" s="38">
        <v>89.74</v>
      </c>
      <c r="Z7" s="38">
        <v>89.38</v>
      </c>
      <c r="AA7" s="38">
        <v>91.28</v>
      </c>
      <c r="AB7" s="38">
        <v>91.88</v>
      </c>
      <c r="AC7" s="38">
        <v>87.58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3658.15</v>
      </c>
      <c r="BH7" s="38">
        <v>3230.12</v>
      </c>
      <c r="BI7" s="38">
        <v>2742.25</v>
      </c>
      <c r="BJ7" s="38">
        <v>2336.7399999999998</v>
      </c>
      <c r="BK7" s="38">
        <v>1315.67</v>
      </c>
      <c r="BL7" s="38">
        <v>1824.34</v>
      </c>
      <c r="BM7" s="38">
        <v>1604.64</v>
      </c>
      <c r="BN7" s="38">
        <v>1217.7</v>
      </c>
      <c r="BO7" s="38">
        <v>1689.65</v>
      </c>
      <c r="BP7" s="38">
        <v>682.78</v>
      </c>
      <c r="BQ7" s="38">
        <v>99.33</v>
      </c>
      <c r="BR7" s="38">
        <v>96.74</v>
      </c>
      <c r="BS7" s="38">
        <v>99.23</v>
      </c>
      <c r="BT7" s="38">
        <v>106.13</v>
      </c>
      <c r="BU7" s="38">
        <v>83.58</v>
      </c>
      <c r="BV7" s="38">
        <v>60.78</v>
      </c>
      <c r="BW7" s="38">
        <v>54.16</v>
      </c>
      <c r="BX7" s="38">
        <v>60.01</v>
      </c>
      <c r="BY7" s="38">
        <v>66.680000000000007</v>
      </c>
      <c r="BZ7" s="38">
        <v>58.12</v>
      </c>
      <c r="CA7" s="38">
        <v>100.91</v>
      </c>
      <c r="CB7" s="38">
        <v>205.49</v>
      </c>
      <c r="CC7" s="38">
        <v>211.92</v>
      </c>
      <c r="CD7" s="38">
        <v>206.42</v>
      </c>
      <c r="CE7" s="38">
        <v>191.77</v>
      </c>
      <c r="CF7" s="38">
        <v>243.34</v>
      </c>
      <c r="CG7" s="38">
        <v>276.26</v>
      </c>
      <c r="CH7" s="38">
        <v>307.56</v>
      </c>
      <c r="CI7" s="38">
        <v>277.67</v>
      </c>
      <c r="CJ7" s="38">
        <v>260.11</v>
      </c>
      <c r="CK7" s="38">
        <v>304.98</v>
      </c>
      <c r="CL7" s="38">
        <v>136.86000000000001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41.63</v>
      </c>
      <c r="CS7" s="38">
        <v>39.869999999999997</v>
      </c>
      <c r="CT7" s="38">
        <v>41.28</v>
      </c>
      <c r="CU7" s="38">
        <v>41.45</v>
      </c>
      <c r="CV7" s="38">
        <v>36.97</v>
      </c>
      <c r="CW7" s="38">
        <v>58.98</v>
      </c>
      <c r="CX7" s="38">
        <v>62.63</v>
      </c>
      <c r="CY7" s="38">
        <v>62.4</v>
      </c>
      <c r="CZ7" s="38">
        <v>66.819999999999993</v>
      </c>
      <c r="DA7" s="38">
        <v>73.349999999999994</v>
      </c>
      <c r="DB7" s="38">
        <v>74.349999999999994</v>
      </c>
      <c r="DC7" s="38">
        <v>66.33</v>
      </c>
      <c r="DD7" s="38">
        <v>61.37</v>
      </c>
      <c r="DE7" s="38">
        <v>61.3</v>
      </c>
      <c r="DF7" s="38">
        <v>64.510000000000005</v>
      </c>
      <c r="DG7" s="38">
        <v>67.12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0.98</v>
      </c>
      <c r="EG7" s="38">
        <v>0.36</v>
      </c>
      <c r="EH7" s="38">
        <v>0.17</v>
      </c>
      <c r="EI7" s="38">
        <v>9.52</v>
      </c>
      <c r="EJ7" s="38">
        <v>0.16</v>
      </c>
      <c r="EK7" s="38">
        <v>0.2</v>
      </c>
      <c r="EL7" s="38">
        <v>0.19</v>
      </c>
      <c r="EM7" s="38">
        <v>7.0000000000000007E-2</v>
      </c>
      <c r="EN7" s="38">
        <v>0.56999999999999995</v>
      </c>
      <c r="EO7" s="38">
        <v>0.23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kensetu04</cp:lastModifiedBy>
  <dcterms:created xsi:type="dcterms:W3CDTF">2019-12-05T05:01:09Z</dcterms:created>
  <dcterms:modified xsi:type="dcterms:W3CDTF">2020-01-30T00:44:46Z</dcterms:modified>
  <cp:category/>
</cp:coreProperties>
</file>