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上下水道課\B総務\⑫照会応答\庁内用\財政課\H31\R0201公営企業に係る経営比較分析表の分析等\"/>
    </mc:Choice>
  </mc:AlternateContent>
  <workbookProtection workbookAlgorithmName="SHA-512" workbookHashValue="EkpstI6P7WBfnwNJbDzGBM5MVvsdfu6qI/xQjmWQVdG+0n79hRUqw4BeTPH/nAg9bvEumrst8Mouqy95GQP6Ig==" workbookSaltValue="Yo85oXQBMM9p6Ky09xyKH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<sst xmlns="http://schemas.openxmlformats.org/spreadsheetml/2006/main" count="239" uniqueCount="115">
  <si>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</si>
  <si>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</si>
  <si>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</si>
  <si>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</si>
  <si>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</si>
  <si>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</si>
  <si>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</si>
  <si>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</si>
  <si>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</si>
  <si>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</si>
  <si>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</si>
  <si>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</si>
  <si>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</si>
  <si>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</si>
  <si>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</si>
  <si>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</si>
  <si>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</si>
  <si>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</si>
  <si>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</si>
  <si>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</si>
  <si>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</si>
  <si>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</si>
  <si>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</si>
  <si>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</si>
  <si>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</si>
  <si>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</si>
  <si>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</si>
  <si>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</si>
  <si>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</si>
  <si>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</si>
  <si>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</si>
  <si>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</si>
  <si>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</si>
  <si>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</si>
  <si>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</si>
  <si>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</si>
  <si>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</si>
  <si>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</si>
  <si>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</si>
  <si>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</si>
  <si>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</si>
  <si>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</si>
  <si>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</si>
  <si>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</si>
  <si>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</si>
  <si>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</si>
  <si>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</si>
  <si>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</si>
  <si>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</si>
  <si>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</si>
  <si>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</si>
  <si>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</si>
  <si>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</si>
  <si>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</si>
  <si>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</si>
  <si>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</si>
  <si>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</si>
  <si>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</si>
  <si>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</si>
  <si>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</si>
  <si>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</si>
  <si>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</si>
  <si>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</si>
  <si>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</si>
  <si>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</si>
  <si>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</si>
  <si>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</si>
  <si>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</si>
  <si>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</si>
  <si>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</si>
  <si>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</si>
  <si>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</si>
  <si>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</si>
  <si>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</si>
  <si>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</si>
  <si>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</si>
  <si>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</si>
  <si>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</si>
  <si>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</si>
  <si>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</si>
  <si>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</si>
  <si>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</si>
  <si>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</si>
  <si>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</si>
  <si>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</si>
  <si>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</si>
  <si>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</si>
  <si>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</si>
  <si>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</si>
  <si>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</si>
  <si>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</si>
  <si>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</si>
  <si>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</si>
  <si>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</si>
  <si>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</si>
  <si>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</si>
  <si>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</si>
  <si>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</si>
  <si>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</si>
  <si>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</si>
  <si>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</si>
  <si>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</si>
  <si>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</si>
  <si>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</si>
  <si>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</si>
  <si>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</si>
  <si>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</si>
  <si>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</si>
  <si>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</si>
  <si>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</si>
  <si>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</si>
  <si>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</si>
  <si>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①有形固定資産減価償却率、②管渠老朽化率は法非適用の為、該当数値はない。
　当町では、平成18年度から、町が事業主体となり、浄化槽を設置し、維持管理を行う「市町村設置型」により浄化槽の整備、普及に努めてきた。
　また、平成18年度以前に個人で浄化槽を設置された方から、浄化槽の寄付を受け町で管理を行っている。平成30年度末の管理基数は</t>
    </r>
    <r>
      <rPr>
        <sz val="11"/>
        <color rgb="FFFF0000"/>
        <rFont val="ＭＳ ゴシック"/>
        <family val="3"/>
        <charset val="128"/>
      </rPr>
      <t>386基である</t>
    </r>
    <r>
      <rPr>
        <sz val="11"/>
        <color theme="1"/>
        <rFont val="ＭＳ ゴシック"/>
        <family val="3"/>
        <charset val="128"/>
      </rPr>
      <t>。
　浄化槽本体については、一般的に耐用年数が30年程度、ブロア等の附帯設備については、10年程度の実耐用年数があるとされているが、当初設置後、15～20年程経過している浄化槽もあることから、今後も町が負担しての修繕経費の増加が見込まれる。</t>
    </r>
    <rPh sb="48" eb="50">
      <t>ネンド</t>
    </rPh>
    <rPh sb="114" eb="116">
      <t>ネンド</t>
    </rPh>
    <rPh sb="159" eb="162">
      <t>ネンドマツ</t>
    </rPh>
    <rPh sb="171" eb="172">
      <t>キ</t>
    </rPh>
    <rPh sb="200" eb="201">
      <t>ネン</t>
    </rPh>
    <rPh sb="221" eb="222">
      <t>ネン</t>
    </rPh>
    <rPh sb="252" eb="254">
      <t>ネンホド</t>
    </rPh>
    <phoneticPr fontId="4"/>
  </si>
  <si>
    <t xml:space="preserve"> ①収益的収支比率については、平成29年度と比較し減率となったものの、ほぼ100％に近い状況で、使用料収入のほか一般会計繰入金等を財源としいる状況である。
 ②累積欠損金、③流動比率は、該当はなく、毎年黒字決算となっている。
 ④企業債残高は、分流式下水道に要する経費により、全額一般会計繰入金（基準内繰入）を財源としている。
　類似団体と比べ、⑤経費回収率は平成29年度と比較しやや増率となったものの低い状況で、⑥汚水処理原価は高い状況が続いている。要因としては、浄化槽の経年劣化により、修繕件数が増加している為で、今後もそのような状況が続くものと思われる。汚水処理経費については、下水道使用料で賄えるように、収入増加やコスト削減に努める必要がある。
　⑦施設利用率、⑧水洗化率は、平成25年度から横ばいの状況で、類似団体の平均を下回っている。今後も、下水道区域以外の非水洗化者に対し、適正な合併処理浄化槽の設置を促していく。</t>
    <rPh sb="19" eb="21">
      <t>ネンド</t>
    </rPh>
    <rPh sb="42" eb="43">
      <t>チカ</t>
    </rPh>
    <rPh sb="184" eb="186">
      <t>ネンド</t>
    </rPh>
    <rPh sb="346" eb="348">
      <t>ネンド</t>
    </rPh>
    <phoneticPr fontId="4"/>
  </si>
  <si>
    <t xml:space="preserve">　浄化槽管理基数の増により、有収水量は増加傾向にあるものの、浄化槽本体や附帯設備の経年劣化により、今後は修繕費の増加が見込まれる。
　また、町内で合併処理浄化槽による汚水処理を計画している区域の合併処理浄化槽未設置世帯について、設置促進に向けてのPR活動等に努めていく。
　今後も、適切な施設の維持管理及び更新を図るとともに、令和4年度から法適用へ移行の予定としており、持続可能な下水道事業のため、収入の確保と安定かつ効率的な経営を行っていく。
</t>
    <rPh sb="163" eb="165">
      <t>レイワ</t>
    </rPh>
    <rPh sb="166" eb="168">
      <t>ネンド</t>
    </rPh>
    <rPh sb="170" eb="171">
      <t>ホウ</t>
    </rPh>
    <rPh sb="171" eb="173">
      <t>テキヨウ</t>
    </rPh>
    <rPh sb="174" eb="176">
      <t>イコウ</t>
    </rPh>
    <rPh sb="177" eb="1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</si>
</sst>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09-420B-BEFA-F2508C3409A6}"/>
            </c:ext>
          </c:extLst>
        </c:ser>
        <c:dLbls>
          <c:showLegendKey val="0"/>
          <c:showVal val="0"/>
          <c:showCatName val="0"/>
          <c:showSerName val="0"/>
          <c:showPercent val="0"/>
          <c:showBubbleSize val="0"/>
        </c:dLbls>
        <c:gapWidth val="150"/>
        <c:axId val="360373064"/>
        <c:axId val="3603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F09-420B-BEFA-F2508C3409A6}"/>
            </c:ext>
          </c:extLst>
        </c:ser>
        <c:dLbls>
          <c:showLegendKey val="0"/>
          <c:showVal val="0"/>
          <c:showCatName val="0"/>
          <c:showSerName val="0"/>
          <c:showPercent val="0"/>
          <c:showBubbleSize val="0"/>
        </c:dLbls>
        <c:marker val="1"/>
        <c:smooth val="0"/>
        <c:axId val="360373064"/>
        <c:axId val="360371104"/>
      </c:lineChart>
      <c:dateAx>
        <c:axId val="360373064"/>
        <c:scaling>
          <c:orientation val="minMax"/>
        </c:scaling>
        <c:delete val="1"/>
        <c:axPos val="b"/>
        <c:numFmt formatCode="ge" sourceLinked="1"/>
        <c:majorTickMark val="none"/>
        <c:minorTickMark val="none"/>
        <c:tickLblPos val="none"/>
        <c:crossAx val="360371104"/>
        <c:crosses val="autoZero"/>
        <c:auto val="1"/>
        <c:lblOffset val="100"/>
        <c:baseTimeUnit val="years"/>
      </c:dateAx>
      <c:valAx>
        <c:axId val="3603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50.7</c:v>
                </c:pt>
                <c:pt idx="1">
                  <c:v>51.38</c:v>
                </c:pt>
                <c:pt idx="2">
                  <c:v>52.56</c:v>
                </c:pt>
                <c:pt idx="3">
                  <c:v>51.62</c:v>
                </c:pt>
                <c:pt idx="4">
                  <c:v>50.56</c:v>
                </c:pt>
              </c:numCache>
            </c:numRef>
          </c:val>
          <c:extLst xmlns:c16r2="http://schemas.microsoft.com/office/drawing/2015/06/chart">
            <c:ext xmlns:c16="http://schemas.microsoft.com/office/drawing/2014/chart" uri="{C3380CC4-5D6E-409C-BE32-E72D297353CC}">
              <c16:uniqueId val="{00000000-FAA4-477A-A114-1B0AE16F47A6}"/>
            </c:ext>
          </c:extLst>
        </c:ser>
        <c:dLbls>
          <c:showLegendKey val="0"/>
          <c:showVal val="0"/>
          <c:showCatName val="0"/>
          <c:showSerName val="0"/>
          <c:showPercent val="0"/>
          <c:showBubbleSize val="0"/>
        </c:dLbls>
        <c:gapWidth val="150"/>
        <c:axId val="362317216"/>
        <c:axId val="36231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FAA4-477A-A114-1B0AE16F47A6}"/>
            </c:ext>
          </c:extLst>
        </c:ser>
        <c:dLbls>
          <c:showLegendKey val="0"/>
          <c:showVal val="0"/>
          <c:showCatName val="0"/>
          <c:showSerName val="0"/>
          <c:showPercent val="0"/>
          <c:showBubbleSize val="0"/>
        </c:dLbls>
        <c:marker val="1"/>
        <c:smooth val="0"/>
        <c:axId val="362317216"/>
        <c:axId val="362317608"/>
      </c:lineChart>
      <c:dateAx>
        <c:axId val="362317216"/>
        <c:scaling>
          <c:orientation val="minMax"/>
        </c:scaling>
        <c:delete val="1"/>
        <c:axPos val="b"/>
        <c:numFmt formatCode="ge" sourceLinked="1"/>
        <c:majorTickMark val="none"/>
        <c:minorTickMark val="none"/>
        <c:tickLblPos val="none"/>
        <c:crossAx val="362317608"/>
        <c:crosses val="autoZero"/>
        <c:auto val="1"/>
        <c:lblOffset val="100"/>
        <c:baseTimeUnit val="years"/>
      </c:dateAx>
      <c:valAx>
        <c:axId val="36231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52.47</c:v>
                </c:pt>
                <c:pt idx="1">
                  <c:v>54.04</c:v>
                </c:pt>
                <c:pt idx="2">
                  <c:v>55.35</c:v>
                </c:pt>
                <c:pt idx="3">
                  <c:v>53.08</c:v>
                </c:pt>
                <c:pt idx="4">
                  <c:v>53.45</c:v>
                </c:pt>
              </c:numCache>
            </c:numRef>
          </c:val>
          <c:extLst xmlns:c16r2="http://schemas.microsoft.com/office/drawing/2015/06/chart">
            <c:ext xmlns:c16="http://schemas.microsoft.com/office/drawing/2014/chart" uri="{C3380CC4-5D6E-409C-BE32-E72D297353CC}">
              <c16:uniqueId val="{00000000-AADE-4813-9858-F46859EEC204}"/>
            </c:ext>
          </c:extLst>
        </c:ser>
        <c:dLbls>
          <c:showLegendKey val="0"/>
          <c:showVal val="0"/>
          <c:showCatName val="0"/>
          <c:showSerName val="0"/>
          <c:showPercent val="0"/>
          <c:showBubbleSize val="0"/>
        </c:dLbls>
        <c:gapWidth val="150"/>
        <c:axId val="362322312"/>
        <c:axId val="36231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AADE-4813-9858-F46859EEC204}"/>
            </c:ext>
          </c:extLst>
        </c:ser>
        <c:dLbls>
          <c:showLegendKey val="0"/>
          <c:showVal val="0"/>
          <c:showCatName val="0"/>
          <c:showSerName val="0"/>
          <c:showPercent val="0"/>
          <c:showBubbleSize val="0"/>
        </c:dLbls>
        <c:marker val="1"/>
        <c:smooth val="0"/>
        <c:axId val="362322312"/>
        <c:axId val="362318000"/>
      </c:lineChart>
      <c:dateAx>
        <c:axId val="362322312"/>
        <c:scaling>
          <c:orientation val="minMax"/>
        </c:scaling>
        <c:delete val="1"/>
        <c:axPos val="b"/>
        <c:numFmt formatCode="ge" sourceLinked="1"/>
        <c:majorTickMark val="none"/>
        <c:minorTickMark val="none"/>
        <c:tickLblPos val="none"/>
        <c:crossAx val="362318000"/>
        <c:crosses val="autoZero"/>
        <c:auto val="1"/>
        <c:lblOffset val="100"/>
        <c:baseTimeUnit val="years"/>
      </c:dateAx>
      <c:valAx>
        <c:axId val="3623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97.34</c:v>
                </c:pt>
                <c:pt idx="1">
                  <c:v>99.27</c:v>
                </c:pt>
                <c:pt idx="2">
                  <c:v>103.68</c:v>
                </c:pt>
                <c:pt idx="3">
                  <c:v>100.91</c:v>
                </c:pt>
                <c:pt idx="4">
                  <c:v>98.26</c:v>
                </c:pt>
              </c:numCache>
            </c:numRef>
          </c:val>
          <c:extLst xmlns:c16r2="http://schemas.microsoft.com/office/drawing/2015/06/chart">
            <c:ext xmlns:c16="http://schemas.microsoft.com/office/drawing/2014/chart" uri="{C3380CC4-5D6E-409C-BE32-E72D297353CC}">
              <c16:uniqueId val="{00000000-20F6-4060-8543-FCFDB3DC4D38}"/>
            </c:ext>
          </c:extLst>
        </c:ser>
        <c:dLbls>
          <c:showLegendKey val="0"/>
          <c:showVal val="0"/>
          <c:showCatName val="0"/>
          <c:showSerName val="0"/>
          <c:showPercent val="0"/>
          <c:showBubbleSize val="0"/>
        </c:dLbls>
        <c:gapWidth val="150"/>
        <c:axId val="360372280"/>
        <c:axId val="3603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F6-4060-8543-FCFDB3DC4D38}"/>
            </c:ext>
          </c:extLst>
        </c:ser>
        <c:dLbls>
          <c:showLegendKey val="0"/>
          <c:showVal val="0"/>
          <c:showCatName val="0"/>
          <c:showSerName val="0"/>
          <c:showPercent val="0"/>
          <c:showBubbleSize val="0"/>
        </c:dLbls>
        <c:marker val="1"/>
        <c:smooth val="0"/>
        <c:axId val="360372280"/>
        <c:axId val="360370320"/>
      </c:lineChart>
      <c:dateAx>
        <c:axId val="360372280"/>
        <c:scaling>
          <c:orientation val="minMax"/>
        </c:scaling>
        <c:delete val="1"/>
        <c:axPos val="b"/>
        <c:numFmt formatCode="ge" sourceLinked="1"/>
        <c:majorTickMark val="none"/>
        <c:minorTickMark val="none"/>
        <c:tickLblPos val="none"/>
        <c:crossAx val="360370320"/>
        <c:crosses val="autoZero"/>
        <c:auto val="1"/>
        <c:lblOffset val="100"/>
        <c:baseTimeUnit val="years"/>
      </c:dateAx>
      <c:valAx>
        <c:axId val="3603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86-4CF9-B262-4A74E112E7A3}"/>
            </c:ext>
          </c:extLst>
        </c:ser>
        <c:dLbls>
          <c:showLegendKey val="0"/>
          <c:showVal val="0"/>
          <c:showCatName val="0"/>
          <c:showSerName val="0"/>
          <c:showPercent val="0"/>
          <c:showBubbleSize val="0"/>
        </c:dLbls>
        <c:gapWidth val="150"/>
        <c:axId val="362239752"/>
        <c:axId val="36223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86-4CF9-B262-4A74E112E7A3}"/>
            </c:ext>
          </c:extLst>
        </c:ser>
        <c:dLbls>
          <c:showLegendKey val="0"/>
          <c:showVal val="0"/>
          <c:showCatName val="0"/>
          <c:showSerName val="0"/>
          <c:showPercent val="0"/>
          <c:showBubbleSize val="0"/>
        </c:dLbls>
        <c:marker val="1"/>
        <c:smooth val="0"/>
        <c:axId val="362239752"/>
        <c:axId val="362235440"/>
      </c:lineChart>
      <c:dateAx>
        <c:axId val="362239752"/>
        <c:scaling>
          <c:orientation val="minMax"/>
        </c:scaling>
        <c:delete val="1"/>
        <c:axPos val="b"/>
        <c:numFmt formatCode="ge" sourceLinked="1"/>
        <c:majorTickMark val="none"/>
        <c:minorTickMark val="none"/>
        <c:tickLblPos val="none"/>
        <c:crossAx val="362235440"/>
        <c:crosses val="autoZero"/>
        <c:auto val="1"/>
        <c:lblOffset val="100"/>
        <c:baseTimeUnit val="years"/>
      </c:dateAx>
      <c:valAx>
        <c:axId val="36223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C-4EF6-BCF1-AA76023677AF}"/>
            </c:ext>
          </c:extLst>
        </c:ser>
        <c:dLbls>
          <c:showLegendKey val="0"/>
          <c:showVal val="0"/>
          <c:showCatName val="0"/>
          <c:showSerName val="0"/>
          <c:showPercent val="0"/>
          <c:showBubbleSize val="0"/>
        </c:dLbls>
        <c:gapWidth val="150"/>
        <c:axId val="362234656"/>
        <c:axId val="362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C-4EF6-BCF1-AA76023677AF}"/>
            </c:ext>
          </c:extLst>
        </c:ser>
        <c:dLbls>
          <c:showLegendKey val="0"/>
          <c:showVal val="0"/>
          <c:showCatName val="0"/>
          <c:showSerName val="0"/>
          <c:showPercent val="0"/>
          <c:showBubbleSize val="0"/>
        </c:dLbls>
        <c:marker val="1"/>
        <c:smooth val="0"/>
        <c:axId val="362234656"/>
        <c:axId val="362240928"/>
      </c:lineChart>
      <c:dateAx>
        <c:axId val="362234656"/>
        <c:scaling>
          <c:orientation val="minMax"/>
        </c:scaling>
        <c:delete val="1"/>
        <c:axPos val="b"/>
        <c:numFmt formatCode="ge" sourceLinked="1"/>
        <c:majorTickMark val="none"/>
        <c:minorTickMark val="none"/>
        <c:tickLblPos val="none"/>
        <c:crossAx val="362240928"/>
        <c:crosses val="autoZero"/>
        <c:auto val="1"/>
        <c:lblOffset val="100"/>
        <c:baseTimeUnit val="years"/>
      </c:dateAx>
      <c:valAx>
        <c:axId val="362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5A-4591-8DE2-2DD330266A4A}"/>
            </c:ext>
          </c:extLst>
        </c:ser>
        <c:dLbls>
          <c:showLegendKey val="0"/>
          <c:showVal val="0"/>
          <c:showCatName val="0"/>
          <c:showSerName val="0"/>
          <c:showPercent val="0"/>
          <c:showBubbleSize val="0"/>
        </c:dLbls>
        <c:gapWidth val="150"/>
        <c:axId val="362235048"/>
        <c:axId val="36223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5A-4591-8DE2-2DD330266A4A}"/>
            </c:ext>
          </c:extLst>
        </c:ser>
        <c:dLbls>
          <c:showLegendKey val="0"/>
          <c:showVal val="0"/>
          <c:showCatName val="0"/>
          <c:showSerName val="0"/>
          <c:showPercent val="0"/>
          <c:showBubbleSize val="0"/>
        </c:dLbls>
        <c:marker val="1"/>
        <c:smooth val="0"/>
        <c:axId val="362235048"/>
        <c:axId val="362233872"/>
      </c:lineChart>
      <c:dateAx>
        <c:axId val="362235048"/>
        <c:scaling>
          <c:orientation val="minMax"/>
        </c:scaling>
        <c:delete val="1"/>
        <c:axPos val="b"/>
        <c:numFmt formatCode="ge" sourceLinked="1"/>
        <c:majorTickMark val="none"/>
        <c:minorTickMark val="none"/>
        <c:tickLblPos val="none"/>
        <c:crossAx val="362233872"/>
        <c:crosses val="autoZero"/>
        <c:auto val="1"/>
        <c:lblOffset val="100"/>
        <c:baseTimeUnit val="years"/>
      </c:dateAx>
      <c:valAx>
        <c:axId val="36223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1-4D13-9F5D-96BBB521CFDD}"/>
            </c:ext>
          </c:extLst>
        </c:ser>
        <c:dLbls>
          <c:showLegendKey val="0"/>
          <c:showVal val="0"/>
          <c:showCatName val="0"/>
          <c:showSerName val="0"/>
          <c:showPercent val="0"/>
          <c:showBubbleSize val="0"/>
        </c:dLbls>
        <c:gapWidth val="150"/>
        <c:axId val="362233480"/>
        <c:axId val="36223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1-4D13-9F5D-96BBB521CFDD}"/>
            </c:ext>
          </c:extLst>
        </c:ser>
        <c:dLbls>
          <c:showLegendKey val="0"/>
          <c:showVal val="0"/>
          <c:showCatName val="0"/>
          <c:showSerName val="0"/>
          <c:showPercent val="0"/>
          <c:showBubbleSize val="0"/>
        </c:dLbls>
        <c:marker val="1"/>
        <c:smooth val="0"/>
        <c:axId val="362233480"/>
        <c:axId val="362238576"/>
      </c:lineChart>
      <c:dateAx>
        <c:axId val="362233480"/>
        <c:scaling>
          <c:orientation val="minMax"/>
        </c:scaling>
        <c:delete val="1"/>
        <c:axPos val="b"/>
        <c:numFmt formatCode="ge" sourceLinked="1"/>
        <c:majorTickMark val="none"/>
        <c:minorTickMark val="none"/>
        <c:tickLblPos val="none"/>
        <c:crossAx val="362238576"/>
        <c:crosses val="autoZero"/>
        <c:auto val="1"/>
        <c:lblOffset val="100"/>
        <c:baseTimeUnit val="years"/>
      </c:dateAx>
      <c:valAx>
        <c:axId val="3622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F6-4FA9-A4F6-80EA3C8E8E1A}"/>
            </c:ext>
          </c:extLst>
        </c:ser>
        <c:dLbls>
          <c:showLegendKey val="0"/>
          <c:showVal val="0"/>
          <c:showCatName val="0"/>
          <c:showSerName val="0"/>
          <c:showPercent val="0"/>
          <c:showBubbleSize val="0"/>
        </c:dLbls>
        <c:gapWidth val="150"/>
        <c:axId val="362234264"/>
        <c:axId val="3622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C2F6-4FA9-A4F6-80EA3C8E8E1A}"/>
            </c:ext>
          </c:extLst>
        </c:ser>
        <c:dLbls>
          <c:showLegendKey val="0"/>
          <c:showVal val="0"/>
          <c:showCatName val="0"/>
          <c:showSerName val="0"/>
          <c:showPercent val="0"/>
          <c:showBubbleSize val="0"/>
        </c:dLbls>
        <c:marker val="1"/>
        <c:smooth val="0"/>
        <c:axId val="362234264"/>
        <c:axId val="362239360"/>
      </c:lineChart>
      <c:dateAx>
        <c:axId val="362234264"/>
        <c:scaling>
          <c:orientation val="minMax"/>
        </c:scaling>
        <c:delete val="1"/>
        <c:axPos val="b"/>
        <c:numFmt formatCode="ge" sourceLinked="1"/>
        <c:majorTickMark val="none"/>
        <c:minorTickMark val="none"/>
        <c:tickLblPos val="none"/>
        <c:crossAx val="362239360"/>
        <c:crosses val="autoZero"/>
        <c:auto val="1"/>
        <c:lblOffset val="100"/>
        <c:baseTimeUnit val="years"/>
      </c:dateAx>
      <c:valAx>
        <c:axId val="362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45.39</c:v>
                </c:pt>
                <c:pt idx="1">
                  <c:v>43.95</c:v>
                </c:pt>
                <c:pt idx="2">
                  <c:v>39.700000000000003</c:v>
                </c:pt>
                <c:pt idx="3">
                  <c:v>40.520000000000003</c:v>
                </c:pt>
                <c:pt idx="4">
                  <c:v>41.84</c:v>
                </c:pt>
              </c:numCache>
            </c:numRef>
          </c:val>
          <c:extLst xmlns:c16r2="http://schemas.microsoft.com/office/drawing/2015/06/chart">
            <c:ext xmlns:c16="http://schemas.microsoft.com/office/drawing/2014/chart" uri="{C3380CC4-5D6E-409C-BE32-E72D297353CC}">
              <c16:uniqueId val="{00000000-883C-443A-A1AE-B311ED51E710}"/>
            </c:ext>
          </c:extLst>
        </c:ser>
        <c:dLbls>
          <c:showLegendKey val="0"/>
          <c:showVal val="0"/>
          <c:showCatName val="0"/>
          <c:showSerName val="0"/>
          <c:showPercent val="0"/>
          <c:showBubbleSize val="0"/>
        </c:dLbls>
        <c:gapWidth val="150"/>
        <c:axId val="362320352"/>
        <c:axId val="36231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883C-443A-A1AE-B311ED51E710}"/>
            </c:ext>
          </c:extLst>
        </c:ser>
        <c:dLbls>
          <c:showLegendKey val="0"/>
          <c:showVal val="0"/>
          <c:showCatName val="0"/>
          <c:showSerName val="0"/>
          <c:showPercent val="0"/>
          <c:showBubbleSize val="0"/>
        </c:dLbls>
        <c:marker val="1"/>
        <c:smooth val="0"/>
        <c:axId val="362320352"/>
        <c:axId val="362316432"/>
      </c:lineChart>
      <c:dateAx>
        <c:axId val="362320352"/>
        <c:scaling>
          <c:orientation val="minMax"/>
        </c:scaling>
        <c:delete val="1"/>
        <c:axPos val="b"/>
        <c:numFmt formatCode="ge" sourceLinked="1"/>
        <c:majorTickMark val="none"/>
        <c:minorTickMark val="none"/>
        <c:tickLblPos val="none"/>
        <c:crossAx val="362316432"/>
        <c:crosses val="autoZero"/>
        <c:auto val="1"/>
        <c:lblOffset val="100"/>
        <c:baseTimeUnit val="years"/>
      </c:dateAx>
      <c:valAx>
        <c:axId val="3623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253.21</c:v>
                </c:pt>
                <c:pt idx="1">
                  <c:v>263.01</c:v>
                </c:pt>
                <c:pt idx="2">
                  <c:v>290.99</c:v>
                </c:pt>
                <c:pt idx="3">
                  <c:v>286</c:v>
                </c:pt>
                <c:pt idx="4">
                  <c:v>278.82</c:v>
                </c:pt>
              </c:numCache>
            </c:numRef>
          </c:val>
          <c:extLst xmlns:c16r2="http://schemas.microsoft.com/office/drawing/2015/06/chart">
            <c:ext xmlns:c16="http://schemas.microsoft.com/office/drawing/2014/chart" uri="{C3380CC4-5D6E-409C-BE32-E72D297353CC}">
              <c16:uniqueId val="{00000000-D1CC-4BF4-BA5E-894505016823}"/>
            </c:ext>
          </c:extLst>
        </c:ser>
        <c:dLbls>
          <c:showLegendKey val="0"/>
          <c:showVal val="0"/>
          <c:showCatName val="0"/>
          <c:showSerName val="0"/>
          <c:showPercent val="0"/>
          <c:showBubbleSize val="0"/>
        </c:dLbls>
        <c:gapWidth val="150"/>
        <c:axId val="362321528"/>
        <c:axId val="3623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D1CC-4BF4-BA5E-894505016823}"/>
            </c:ext>
          </c:extLst>
        </c:ser>
        <c:dLbls>
          <c:showLegendKey val="0"/>
          <c:showVal val="0"/>
          <c:showCatName val="0"/>
          <c:showSerName val="0"/>
          <c:showPercent val="0"/>
          <c:showBubbleSize val="0"/>
        </c:dLbls>
        <c:marker val="1"/>
        <c:smooth val="0"/>
        <c:axId val="362321528"/>
        <c:axId val="362323488"/>
      </c:lineChart>
      <c:dateAx>
        <c:axId val="362321528"/>
        <c:scaling>
          <c:orientation val="minMax"/>
        </c:scaling>
        <c:delete val="1"/>
        <c:axPos val="b"/>
        <c:numFmt formatCode="ge" sourceLinked="1"/>
        <c:majorTickMark val="none"/>
        <c:minorTickMark val="none"/>
        <c:tickLblPos val="none"/>
        <c:crossAx val="362323488"/>
        <c:crosses val="autoZero"/>
        <c:auto val="1"/>
        <c:lblOffset val="100"/>
        <c:baseTimeUnit val="years"/>
      </c:dateAx>
      <c:valAx>
        <c:axId val="3623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28564</v>
      </c>
      <c r="AM8" s="50"/>
      <c r="AN8" s="50"/>
      <c r="AO8" s="50"/>
      <c r="AP8" s="50"/>
      <c r="AQ8" s="50"/>
      <c r="AR8" s="50"/>
      <c r="AS8" s="50"/>
      <c r="AT8" s="45">
        <f>データ!T6</f>
        <v>225.49</v>
      </c>
      <c r="AU8" s="45"/>
      <c r="AV8" s="45"/>
      <c r="AW8" s="45"/>
      <c r="AX8" s="45"/>
      <c r="AY8" s="45"/>
      <c r="AZ8" s="45"/>
      <c r="BA8" s="45"/>
      <c r="BB8" s="45">
        <f>データ!U6</f>
        <v>126.68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7.94</v>
      </c>
      <c r="Q10" s="45"/>
      <c r="R10" s="45"/>
      <c r="S10" s="45"/>
      <c r="T10" s="45"/>
      <c r="U10" s="45"/>
      <c r="V10" s="45"/>
      <c r="W10" s="45">
        <f>データ!Q6</f>
        <v>100</v>
      </c>
      <c r="X10" s="45"/>
      <c r="Y10" s="45"/>
      <c r="Z10" s="45"/>
      <c r="AA10" s="45"/>
      <c r="AB10" s="45"/>
      <c r="AC10" s="45"/>
      <c r="AD10" s="50">
        <f>データ!R6</f>
        <v>2214</v>
      </c>
      <c r="AE10" s="50"/>
      <c r="AF10" s="50"/>
      <c r="AG10" s="50"/>
      <c r="AH10" s="50"/>
      <c r="AI10" s="50"/>
      <c r="AJ10" s="50"/>
      <c r="AK10" s="2"/>
      <c r="AL10" s="50">
        <f>データ!V6</f>
        <v>2260</v>
      </c>
      <c r="AM10" s="50"/>
      <c r="AN10" s="50"/>
      <c r="AO10" s="50"/>
      <c r="AP10" s="50"/>
      <c r="AQ10" s="50"/>
      <c r="AR10" s="50"/>
      <c r="AS10" s="50"/>
      <c r="AT10" s="45">
        <f>データ!W6</f>
        <v>0.45</v>
      </c>
      <c r="AU10" s="45"/>
      <c r="AV10" s="45"/>
      <c r="AW10" s="45"/>
      <c r="AX10" s="45"/>
      <c r="AY10" s="45"/>
      <c r="AZ10" s="45"/>
      <c r="BA10" s="45"/>
      <c r="BB10" s="45">
        <f>データ!X6</f>
        <v>5022.22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9y84rYil8i4xY246Z4RK8mUhNGSGHZ1aeo12/02Pf9mmxTjM/ogBkf7/y3F0EakAZi/rGG6jASWQE8jHORRW3g==" saltValue="3DF+IYONoRlVTWn/Hgro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44211</v>
      </c>
      <c r="D6" s="33">
        <f t="shared" si="3"/>
        <v>47</v>
      </c>
      <c r="E6" s="33">
        <f t="shared" si="3"/>
        <v>18</v>
      </c>
      <c r="F6" s="33">
        <f t="shared" si="3"/>
        <v>0</v>
      </c>
      <c r="G6" s="33">
        <f t="shared" si="3"/>
        <v>0</v>
      </c>
      <c r="H6" s="33" t="str">
        <f t="shared" si="3"/>
        <v>宮城県　大和町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7.94</v>
      </c>
      <c r="Q6" s="34">
        <f t="shared" si="3"/>
        <v>100</v>
      </c>
      <c r="R6" s="34">
        <f t="shared" si="3"/>
        <v>2214</v>
      </c>
      <c r="S6" s="34">
        <f t="shared" si="3"/>
        <v>28564</v>
      </c>
      <c r="T6" s="34">
        <f t="shared" si="3"/>
        <v>225.49</v>
      </c>
      <c r="U6" s="34">
        <f t="shared" si="3"/>
        <v>126.68</v>
      </c>
      <c r="V6" s="34">
        <f t="shared" si="3"/>
        <v>2260</v>
      </c>
      <c r="W6" s="34">
        <f t="shared" si="3"/>
        <v>0.45</v>
      </c>
      <c r="X6" s="34">
        <f t="shared" si="3"/>
        <v>5022.22</v>
      </c>
      <c r="Y6" s="35">
        <f>IF(Y7="",NA(),Y7)</f>
        <v>97.34</v>
      </c>
      <c r="Z6" s="35">
        <f t="shared" ref="Z6:AH6" si="4">IF(Z7="",NA(),Z7)</f>
        <v>99.27</v>
      </c>
      <c r="AA6" s="35">
        <f t="shared" si="4"/>
        <v>103.68</v>
      </c>
      <c r="AB6" s="35">
        <f t="shared" si="4"/>
        <v>100.91</v>
      </c>
      <c r="AC6" s="35">
        <f t="shared" si="4"/>
        <v>98.26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45.39</v>
      </c>
      <c r="BR6" s="35">
        <f t="shared" ref="BR6:BZ6" si="8">IF(BR7="",NA(),BR7)</f>
        <v>43.95</v>
      </c>
      <c r="BS6" s="35">
        <f t="shared" si="8"/>
        <v>39.700000000000003</v>
      </c>
      <c r="BT6" s="35">
        <f t="shared" si="8"/>
        <v>40.520000000000003</v>
      </c>
      <c r="BU6" s="35">
        <f t="shared" si="8"/>
        <v>41.84</v>
      </c>
      <c r="BV6" s="35">
        <f t="shared" si="8"/>
        <v>57.93</v>
      </c>
      <c r="BW6" s="35">
        <f t="shared" si="8"/>
        <v>57.03</v>
      </c>
      <c r="BX6" s="35">
        <f t="shared" si="8"/>
        <v>55.84</v>
      </c>
      <c r="BY6" s="35">
        <f t="shared" si="8"/>
        <v>57.08</v>
      </c>
      <c r="BZ6" s="35">
        <f t="shared" si="8"/>
        <v>55.85</v>
      </c>
      <c r="CA6" s="34" t="str">
        <f>IF(CA7="","",IF(CA7="-","【-】","【"&amp;SUBSTITUTE(TEXT(CA7,"#,##0.00"),"-","△")&amp;"】"))</f>
        <v>【60.61】</v>
      </c>
      <c r="CB6" s="35">
        <f>IF(CB7="",NA(),CB7)</f>
        <v>253.21</v>
      </c>
      <c r="CC6" s="35">
        <f t="shared" ref="CC6:CK6" si="9">IF(CC7="",NA(),CC7)</f>
        <v>263.01</v>
      </c>
      <c r="CD6" s="35">
        <f t="shared" si="9"/>
        <v>290.99</v>
      </c>
      <c r="CE6" s="35">
        <f t="shared" si="9"/>
        <v>286</v>
      </c>
      <c r="CF6" s="35">
        <f t="shared" si="9"/>
        <v>278.82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50.7</v>
      </c>
      <c r="CN6" s="35">
        <f t="shared" ref="CN6:CV6" si="10">IF(CN7="",NA(),CN7)</f>
        <v>51.38</v>
      </c>
      <c r="CO6" s="35">
        <f t="shared" si="10"/>
        <v>52.56</v>
      </c>
      <c r="CP6" s="35">
        <f t="shared" si="10"/>
        <v>51.62</v>
      </c>
      <c r="CQ6" s="35">
        <f t="shared" si="10"/>
        <v>50.56</v>
      </c>
      <c r="CR6" s="35">
        <f t="shared" si="10"/>
        <v>59.08</v>
      </c>
      <c r="CS6" s="35">
        <f t="shared" si="10"/>
        <v>58.25</v>
      </c>
      <c r="CT6" s="35">
        <f t="shared" si="10"/>
        <v>61.55</v>
      </c>
      <c r="CU6" s="35">
        <f t="shared" si="10"/>
        <v>57.22</v>
      </c>
      <c r="CV6" s="35">
        <f t="shared" si="10"/>
        <v>54.93</v>
      </c>
      <c r="CW6" s="34" t="str">
        <f>IF(CW7="","",IF(CW7="-","【-】","【"&amp;SUBSTITUTE(TEXT(CW7,"#,##0.00"),"-","△")&amp;"】"))</f>
        <v>【57.80】</v>
      </c>
      <c r="CX6" s="35">
        <f>IF(CX7="",NA(),CX7)</f>
        <v>52.47</v>
      </c>
      <c r="CY6" s="35">
        <f t="shared" ref="CY6:DG6" si="11">IF(CY7="",NA(),CY7)</f>
        <v>54.04</v>
      </c>
      <c r="CZ6" s="35">
        <f t="shared" si="11"/>
        <v>55.35</v>
      </c>
      <c r="DA6" s="35">
        <f t="shared" si="11"/>
        <v>53.08</v>
      </c>
      <c r="DB6" s="35">
        <f t="shared" si="11"/>
        <v>53.45</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44211</v>
      </c>
      <c r="D7" s="37">
        <v>47</v>
      </c>
      <c r="E7" s="37">
        <v>18</v>
      </c>
      <c r="F7" s="37">
        <v>0</v>
      </c>
      <c r="G7" s="37">
        <v>0</v>
      </c>
      <c r="H7" s="37" t="s">
        <v>99</v>
      </c>
      <c r="I7" s="37" t="s">
        <v>100</v>
      </c>
      <c r="J7" s="37" t="s">
        <v>101</v>
      </c>
      <c r="K7" s="37" t="s">
        <v>102</v>
      </c>
      <c r="L7" s="37" t="s">
        <v>103</v>
      </c>
      <c r="M7" s="37" t="s">
        <v>104</v>
      </c>
      <c r="N7" s="38" t="s">
        <v>105</v>
      </c>
      <c r="O7" s="38" t="s">
        <v>106</v>
      </c>
      <c r="P7" s="38">
        <v>7.94</v>
      </c>
      <c r="Q7" s="38">
        <v>100</v>
      </c>
      <c r="R7" s="38">
        <v>2214</v>
      </c>
      <c r="S7" s="38">
        <v>28564</v>
      </c>
      <c r="T7" s="38">
        <v>225.49</v>
      </c>
      <c r="U7" s="38">
        <v>126.68</v>
      </c>
      <c r="V7" s="38">
        <v>2260</v>
      </c>
      <c r="W7" s="38">
        <v>0.45</v>
      </c>
      <c r="X7" s="38">
        <v>5022.22</v>
      </c>
      <c r="Y7" s="38">
        <v>97.34</v>
      </c>
      <c r="Z7" s="38">
        <v>99.27</v>
      </c>
      <c r="AA7" s="38">
        <v>103.68</v>
      </c>
      <c r="AB7" s="38">
        <v>100.91</v>
      </c>
      <c r="AC7" s="38">
        <v>98.26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45.39</v>
      </c>
      <c r="BR7" s="38">
        <v>43.95</v>
      </c>
      <c r="BS7" s="38">
        <v>39.700000000000003</v>
      </c>
      <c r="BT7" s="38">
        <v>40.520000000000003</v>
      </c>
      <c r="BU7" s="38">
        <v>41.84</v>
      </c>
      <c r="BV7" s="38">
        <v>57.93</v>
      </c>
      <c r="BW7" s="38">
        <v>57.03</v>
      </c>
      <c r="BX7" s="38">
        <v>55.84</v>
      </c>
      <c r="BY7" s="38">
        <v>57.08</v>
      </c>
      <c r="BZ7" s="38">
        <v>55.85</v>
      </c>
      <c r="CA7" s="38">
        <v>60.61</v>
      </c>
      <c r="CB7" s="38">
        <v>253.21</v>
      </c>
      <c r="CC7" s="38">
        <v>263.01</v>
      </c>
      <c r="CD7" s="38">
        <v>290.99</v>
      </c>
      <c r="CE7" s="38">
        <v>286</v>
      </c>
      <c r="CF7" s="38">
        <v>278.82</v>
      </c>
      <c r="CG7" s="38">
        <v>276.93</v>
      </c>
      <c r="CH7" s="38">
        <v>283.73</v>
      </c>
      <c r="CI7" s="38">
        <v>287.57</v>
      </c>
      <c r="CJ7" s="38">
        <v>286.86</v>
      </c>
      <c r="CK7" s="38">
        <v>287.91000000000003</v>
      </c>
      <c r="CL7" s="38">
        <v>270.94</v>
      </c>
      <c r="CM7" s="38">
        <v>50.7</v>
      </c>
      <c r="CN7" s="38">
        <v>51.38</v>
      </c>
      <c r="CO7" s="38">
        <v>52.56</v>
      </c>
      <c r="CP7" s="38">
        <v>51.62</v>
      </c>
      <c r="CQ7" s="38">
        <v>50.56</v>
      </c>
      <c r="CR7" s="38">
        <v>59.08</v>
      </c>
      <c r="CS7" s="38">
        <v>58.25</v>
      </c>
      <c r="CT7" s="38">
        <v>61.55</v>
      </c>
      <c r="CU7" s="38">
        <v>57.22</v>
      </c>
      <c r="CV7" s="38">
        <v>54.93</v>
      </c>
      <c r="CW7" s="38">
        <v>57.8</v>
      </c>
      <c r="CX7" s="38">
        <v>52.47</v>
      </c>
      <c r="CY7" s="38">
        <v>54.04</v>
      </c>
      <c r="CZ7" s="38">
        <v>55.35</v>
      </c>
      <c r="DA7" s="38">
        <v>53.08</v>
      </c>
      <c r="DB7" s="38">
        <v>53.45</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 涼</cp:lastModifiedBy>
  <cp:lastPrinted>2020-02-07T08:21:47Z</cp:lastPrinted>
  <dcterms:created xsi:type="dcterms:W3CDTF">2019-12-05T05:27:58Z</dcterms:created>
  <dcterms:modified xsi:type="dcterms:W3CDTF">2020-02-07T08:22:34Z</dcterms:modified>
  <cp:category/>
</cp:coreProperties>
</file>