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上下水道課\B総務\⑫照会応答\庁内用\財政課\H31\R0201公営企業に係る経営比較分析表の分析等\"/>
    </mc:Choice>
  </mc:AlternateContent>
  <workbookProtection workbookAlgorithmName="SHA-512" workbookHashValue="7t5dbSiysh/WgkJiz/4TJbUanZGWGwEs+935Fn7oO8N1crB//hxVzOGMG1pr4lLyP9KudHq0OAuUPYxY5N6MjQ==" workbookSaltValue="o1YkjZA6Ucn+cyXwlg+fD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<sst xmlns="http://schemas.openxmlformats.org/spreadsheetml/2006/main" count="228" uniqueCount="114">
  <si>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</si>
  <si>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</si>
  <si>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</si>
  <si>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</si>
  <si>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</si>
  <si>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</si>
  <si>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</si>
  <si>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</si>
  <si>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</si>
  <si>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</si>
  <si>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</si>
  <si>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</si>
  <si>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</si>
  <si>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</si>
  <si>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</si>
  <si>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</si>
  <si>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</si>
  <si>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</si>
  <si>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</si>
  <si>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</si>
  <si>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</si>
  <si>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</si>
  <si>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</si>
  <si>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</si>
  <si>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</si>
  <si>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</si>
  <si>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</si>
  <si>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</si>
  <si>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</si>
  <si>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</si>
  <si>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</si>
  <si>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</si>
  <si>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</si>
  <si>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</si>
  <si>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</si>
  <si>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</si>
  <si>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</si>
  <si>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</si>
  <si>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</si>
  <si>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</si>
  <si>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</si>
  <si>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</si>
  <si>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</si>
  <si>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</si>
  <si>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</si>
  <si>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</si>
  <si>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</si>
  <si>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</si>
  <si>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</si>
  <si>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</si>
  <si>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</si>
  <si>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</si>
  <si>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</si>
  <si>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</si>
  <si>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</si>
  <si>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</si>
  <si>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</si>
  <si>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</si>
  <si>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</si>
  <si>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</si>
  <si>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</si>
  <si>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</si>
  <si>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</si>
  <si>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</si>
  <si>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</si>
  <si>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</si>
  <si>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</si>
  <si>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</si>
  <si>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</si>
  <si>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</si>
  <si>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</si>
  <si>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</si>
  <si>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</si>
  <si>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</si>
  <si>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</si>
  <si>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</si>
  <si>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</si>
  <si>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</si>
  <si>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</si>
  <si>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</si>
  <si>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</si>
  <si>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</si>
  <si>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</si>
  <si>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</si>
  <si>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</si>
  <si>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</si>
  <si>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</si>
  <si>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</si>
  <si>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</si>
  <si>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</si>
  <si>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</si>
  <si>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</si>
  <si>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</si>
  <si>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</si>
  <si>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</si>
  <si>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</si>
  <si>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</si>
  <si>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</si>
  <si>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大和町</t>
  </si>
  <si>
    <t>法非適用</t>
  </si>
  <si>
    <t>下水道事業</t>
  </si>
  <si>
    <t>農業集落排水</t>
  </si>
  <si>
    <t>F3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</si>
  <si>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</si>
  <si>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</si>
  <si>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</si>
  <si>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</si>
  <si>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</si>
  <si>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</si>
  <si>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</si>
  <si>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</si>
  <si>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農業集落排水事業について、収支においては、一般会計繰入金の割合が非常に大きくなっており、管理費に対する使用料収入の占める割合が低いため、今後においても厳しい収支状況が見込まれることから、収支状況を明確に把握するため、令和4年度から法適用へ移行する予定としており、令和7年度までに公共下水道事業との統合を検討している。</t>
    <rPh sb="30" eb="32">
      <t>ワリアイ</t>
    </rPh>
    <rPh sb="94" eb="96">
      <t>シュウシ</t>
    </rPh>
    <rPh sb="96" eb="98">
      <t>ジョウキョウ</t>
    </rPh>
    <rPh sb="132" eb="134">
      <t>レイワ</t>
    </rPh>
    <rPh sb="135" eb="137">
      <t>ネンド</t>
    </rPh>
    <phoneticPr fontId="4"/>
  </si>
  <si>
    <t>　①収益的収支比率については、ほぼ100％で推移しており、平成29年度と比較して平成30年度は微減となっているが、使用料収入のほか一般会計繰入金等を財源としている状況である。
　②累積欠損金、③流動比率は、該当はなく、毎年黒字決算となっている。
　④企業債残高は、分流式下水道に要する経費により、全額一般会計繰入金（基準内繰入）を財源としている。なお、平成26年度までは、農業集落排水整備推進交付金も充当してたが、平成27年度からなくなっている。
　類似団体と比べ、⑥汚水処理原価は低くなっており、⑤経費回収率については、平均を上回っており平成29年度と同様の数値となっている。汚水処理経費について、下水道使用料で賄えるように、収入増加やコスト削減に努める必要がある。
　⑦施設利用率及び⑧水洗化率は、類似団体よりも高く、これは、整備が完了し、水洗化が進んでいる為であり、今後も維持向上を図っていく。</t>
    <rPh sb="33" eb="35">
      <t>ネンド</t>
    </rPh>
    <rPh sb="44" eb="46">
      <t>ネンド</t>
    </rPh>
    <rPh sb="47" eb="49">
      <t>ビゲン</t>
    </rPh>
    <rPh sb="180" eb="182">
      <t>ネンド</t>
    </rPh>
    <rPh sb="211" eb="213">
      <t>ネンド</t>
    </rPh>
    <rPh sb="250" eb="252">
      <t>ケイヒ</t>
    </rPh>
    <rPh sb="274" eb="276">
      <t>ネンド</t>
    </rPh>
    <phoneticPr fontId="4"/>
  </si>
  <si>
    <t>　農業集落排水事業は、法非適用のため、①有形固定資産減価償却率、②管渠老朽化率は該当数値がない状況である。
　当事業は、平成18年度から供用を開始し、まだ年数の経過が少ないことから、当面は、管渠の更新は発生しない見込である。</t>
    <rPh sb="64" eb="6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</si>
</sst>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71-4D94-B65D-2C8A403D5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538672"/>
        <c:axId val="126536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0.02</c:v>
                </c:pt>
                <c:pt idx="2">
                  <c:v>0.03</c:v>
                </c:pt>
                <c:pt idx="3" formatCode="#,##0.00;&quot;△&quot;#,##0.00">
                  <c:v>0</c:v>
                </c:pt>
                <c:pt idx="4">
                  <c:v>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A71-4D94-B65D-2C8A403D5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38672"/>
        <c:axId val="126536712"/>
      </c:lineChart>
      <c:dateAx>
        <c:axId val="12653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536712"/>
        <c:crosses val="autoZero"/>
        <c:auto val="1"/>
        <c:lblOffset val="100"/>
        <c:baseTimeUnit val="years"/>
      </c:dateAx>
      <c:valAx>
        <c:axId val="126536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53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68.66</c:v>
                </c:pt>
                <c:pt idx="1">
                  <c:v>66.38</c:v>
                </c:pt>
                <c:pt idx="2">
                  <c:v>65.81</c:v>
                </c:pt>
                <c:pt idx="3">
                  <c:v>66.38</c:v>
                </c:pt>
                <c:pt idx="4">
                  <c:v>64.39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68-45D0-99BD-6E80230A2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705672"/>
        <c:axId val="128708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44.69</c:v>
                </c:pt>
                <c:pt idx="1">
                  <c:v>44.69</c:v>
                </c:pt>
                <c:pt idx="2">
                  <c:v>42.84</c:v>
                </c:pt>
                <c:pt idx="3">
                  <c:v>40.93</c:v>
                </c:pt>
                <c:pt idx="4">
                  <c:v>43.38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68-45D0-99BD-6E80230A2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705672"/>
        <c:axId val="128708808"/>
      </c:lineChart>
      <c:dateAx>
        <c:axId val="128705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708808"/>
        <c:crosses val="autoZero"/>
        <c:auto val="1"/>
        <c:lblOffset val="100"/>
        <c:baseTimeUnit val="years"/>
      </c:dateAx>
      <c:valAx>
        <c:axId val="128708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705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81.72</c:v>
                </c:pt>
                <c:pt idx="1">
                  <c:v>81.8</c:v>
                </c:pt>
                <c:pt idx="2">
                  <c:v>82.15</c:v>
                </c:pt>
                <c:pt idx="3">
                  <c:v>80.88</c:v>
                </c:pt>
                <c:pt idx="4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3A-457E-B9F4-BCF5D626D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706064"/>
        <c:axId val="128706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70.59</c:v>
                </c:pt>
                <c:pt idx="1">
                  <c:v>69.67</c:v>
                </c:pt>
                <c:pt idx="2">
                  <c:v>66.3</c:v>
                </c:pt>
                <c:pt idx="3">
                  <c:v>62.73</c:v>
                </c:pt>
                <c:pt idx="4">
                  <c:v>62.02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3A-457E-B9F4-BCF5D626D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706064"/>
        <c:axId val="128706848"/>
      </c:lineChart>
      <c:dateAx>
        <c:axId val="128706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706848"/>
        <c:crosses val="autoZero"/>
        <c:auto val="1"/>
        <c:lblOffset val="100"/>
        <c:baseTimeUnit val="years"/>
      </c:dateAx>
      <c:valAx>
        <c:axId val="128706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706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95.17</c:v>
                </c:pt>
                <c:pt idx="1">
                  <c:v>101.29</c:v>
                </c:pt>
                <c:pt idx="2">
                  <c:v>99.68</c:v>
                </c:pt>
                <c:pt idx="3">
                  <c:v>99.88</c:v>
                </c:pt>
                <c:pt idx="4">
                  <c:v>99.29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B3-46D7-B571-43706DA4B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537104"/>
        <c:axId val="12653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B3-46D7-B571-43706DA4B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37104"/>
        <c:axId val="126536320"/>
      </c:lineChart>
      <c:dateAx>
        <c:axId val="126537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536320"/>
        <c:crosses val="autoZero"/>
        <c:auto val="1"/>
        <c:lblOffset val="100"/>
        <c:baseTimeUnit val="years"/>
      </c:dateAx>
      <c:valAx>
        <c:axId val="12653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537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51-4511-A505-C591A4A60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356944"/>
        <c:axId val="128357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51-4511-A505-C591A4A60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56944"/>
        <c:axId val="128357336"/>
      </c:lineChart>
      <c:dateAx>
        <c:axId val="128356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357336"/>
        <c:crosses val="autoZero"/>
        <c:auto val="1"/>
        <c:lblOffset val="100"/>
        <c:baseTimeUnit val="years"/>
      </c:dateAx>
      <c:valAx>
        <c:axId val="128357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356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4E-47ED-876C-03D217A14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355376"/>
        <c:axId val="128360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4E-47ED-876C-03D217A14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55376"/>
        <c:axId val="128360472"/>
      </c:lineChart>
      <c:dateAx>
        <c:axId val="128355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360472"/>
        <c:crosses val="autoZero"/>
        <c:auto val="1"/>
        <c:lblOffset val="100"/>
        <c:baseTimeUnit val="years"/>
      </c:dateAx>
      <c:valAx>
        <c:axId val="128360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355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74-47F2-8799-1ED9C360C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353024"/>
        <c:axId val="128358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74-47F2-8799-1ED9C360C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53024"/>
        <c:axId val="128358512"/>
      </c:lineChart>
      <c:dateAx>
        <c:axId val="128353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358512"/>
        <c:crosses val="autoZero"/>
        <c:auto val="1"/>
        <c:lblOffset val="100"/>
        <c:baseTimeUnit val="years"/>
      </c:dateAx>
      <c:valAx>
        <c:axId val="128358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353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B1-404F-B0EB-A60E26BF0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358904"/>
        <c:axId val="128355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B1-404F-B0EB-A60E26BF0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58904"/>
        <c:axId val="128355768"/>
      </c:lineChart>
      <c:dateAx>
        <c:axId val="128358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355768"/>
        <c:crosses val="autoZero"/>
        <c:auto val="1"/>
        <c:lblOffset val="100"/>
        <c:baseTimeUnit val="years"/>
      </c:dateAx>
      <c:valAx>
        <c:axId val="128355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358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4587.07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B7-4442-ACD5-2B279AC3B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353416"/>
        <c:axId val="128353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1161.05</c:v>
                </c:pt>
                <c:pt idx="1">
                  <c:v>979.89</c:v>
                </c:pt>
                <c:pt idx="2">
                  <c:v>1051.43</c:v>
                </c:pt>
                <c:pt idx="3">
                  <c:v>982.29</c:v>
                </c:pt>
                <c:pt idx="4">
                  <c:v>713.28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B7-4442-ACD5-2B279AC3B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53416"/>
        <c:axId val="128353808"/>
      </c:lineChart>
      <c:dateAx>
        <c:axId val="128353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353808"/>
        <c:crosses val="autoZero"/>
        <c:auto val="1"/>
        <c:lblOffset val="100"/>
        <c:baseTimeUnit val="years"/>
      </c:dateAx>
      <c:valAx>
        <c:axId val="128353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353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19.809999999999999</c:v>
                </c:pt>
                <c:pt idx="1">
                  <c:v>51.64</c:v>
                </c:pt>
                <c:pt idx="2">
                  <c:v>54.71</c:v>
                </c:pt>
                <c:pt idx="3">
                  <c:v>53.92</c:v>
                </c:pt>
                <c:pt idx="4">
                  <c:v>54.61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44-45FD-A71B-3A763BBE0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702928"/>
        <c:axId val="128708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41.08</c:v>
                </c:pt>
                <c:pt idx="1">
                  <c:v>41.34</c:v>
                </c:pt>
                <c:pt idx="2">
                  <c:v>40.06</c:v>
                </c:pt>
                <c:pt idx="3">
                  <c:v>41.25</c:v>
                </c:pt>
                <c:pt idx="4">
                  <c:v>40.75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44-45FD-A71B-3A763BBE0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702928"/>
        <c:axId val="128708024"/>
      </c:lineChart>
      <c:dateAx>
        <c:axId val="128702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708024"/>
        <c:crosses val="autoZero"/>
        <c:auto val="1"/>
        <c:lblOffset val="100"/>
        <c:baseTimeUnit val="years"/>
      </c:dateAx>
      <c:valAx>
        <c:axId val="128708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702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639.55999999999995</c:v>
                </c:pt>
                <c:pt idx="1">
                  <c:v>248.42</c:v>
                </c:pt>
                <c:pt idx="2">
                  <c:v>228.65</c:v>
                </c:pt>
                <c:pt idx="3">
                  <c:v>229.09</c:v>
                </c:pt>
                <c:pt idx="4">
                  <c:v>229.95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F9-4DAC-B780-ED09687D1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704104"/>
        <c:axId val="128702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378.08</c:v>
                </c:pt>
                <c:pt idx="1">
                  <c:v>357.49</c:v>
                </c:pt>
                <c:pt idx="2">
                  <c:v>355.22</c:v>
                </c:pt>
                <c:pt idx="3">
                  <c:v>334.48</c:v>
                </c:pt>
                <c:pt idx="4">
                  <c:v>311.70999999999998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F9-4DAC-B780-ED09687D1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704104"/>
        <c:axId val="128702536"/>
      </c:lineChart>
      <c:dateAx>
        <c:axId val="128704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702536"/>
        <c:crosses val="autoZero"/>
        <c:auto val="1"/>
        <c:lblOffset val="100"/>
        <c:baseTimeUnit val="years"/>
      </c:dateAx>
      <c:valAx>
        <c:axId val="128702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704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宮城県　大和町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F3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28564</v>
      </c>
      <c r="AM8" s="68"/>
      <c r="AN8" s="68"/>
      <c r="AO8" s="68"/>
      <c r="AP8" s="68"/>
      <c r="AQ8" s="68"/>
      <c r="AR8" s="68"/>
      <c r="AS8" s="68"/>
      <c r="AT8" s="67">
        <f>データ!T6</f>
        <v>225.49</v>
      </c>
      <c r="AU8" s="67"/>
      <c r="AV8" s="67"/>
      <c r="AW8" s="67"/>
      <c r="AX8" s="67"/>
      <c r="AY8" s="67"/>
      <c r="AZ8" s="67"/>
      <c r="BA8" s="67"/>
      <c r="BB8" s="67">
        <f>データ!U6</f>
        <v>126.68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3.16</v>
      </c>
      <c r="Q10" s="67"/>
      <c r="R10" s="67"/>
      <c r="S10" s="67"/>
      <c r="T10" s="67"/>
      <c r="U10" s="67"/>
      <c r="V10" s="67"/>
      <c r="W10" s="67">
        <f>データ!Q6</f>
        <v>84.13</v>
      </c>
      <c r="X10" s="67"/>
      <c r="Y10" s="67"/>
      <c r="Z10" s="67"/>
      <c r="AA10" s="67"/>
      <c r="AB10" s="67"/>
      <c r="AC10" s="67"/>
      <c r="AD10" s="68">
        <f>データ!R6</f>
        <v>2214</v>
      </c>
      <c r="AE10" s="68"/>
      <c r="AF10" s="68"/>
      <c r="AG10" s="68"/>
      <c r="AH10" s="68"/>
      <c r="AI10" s="68"/>
      <c r="AJ10" s="68"/>
      <c r="AK10" s="2"/>
      <c r="AL10" s="68">
        <f>データ!V6</f>
        <v>900</v>
      </c>
      <c r="AM10" s="68"/>
      <c r="AN10" s="68"/>
      <c r="AO10" s="68"/>
      <c r="AP10" s="68"/>
      <c r="AQ10" s="68"/>
      <c r="AR10" s="68"/>
      <c r="AS10" s="68"/>
      <c r="AT10" s="67">
        <f>データ!W6</f>
        <v>1.65</v>
      </c>
      <c r="AU10" s="67"/>
      <c r="AV10" s="67"/>
      <c r="AW10" s="67"/>
      <c r="AX10" s="67"/>
      <c r="AY10" s="67"/>
      <c r="AZ10" s="67"/>
      <c r="BA10" s="67"/>
      <c r="BB10" s="67">
        <f>データ!X6</f>
        <v>545.45000000000005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112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113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111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【747.76】</v>
      </c>
      <c r="I86" s="26" t="str">
        <f>データ!CA6</f>
        <v>【59.51】</v>
      </c>
      <c r="J86" s="26" t="str">
        <f>データ!CL6</f>
        <v>【261.46】</v>
      </c>
      <c r="K86" s="26" t="str">
        <f>データ!CW6</f>
        <v>【52.23】</v>
      </c>
      <c r="L86" s="26" t="str">
        <f>データ!DH6</f>
        <v>【85.82】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2avjJdConwdZJnXtp5EZ3PRTCD1f5LOFKj788b6m40o+dqLGeuoiPNS0ssTydrRagpKJBhhPP5Hj0uIJupoU/w==" saltValue="imv+MKDDBsSk3eN15nQ9X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44211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宮城県　大和町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3.16</v>
      </c>
      <c r="Q6" s="34">
        <f t="shared" si="3"/>
        <v>84.13</v>
      </c>
      <c r="R6" s="34">
        <f t="shared" si="3"/>
        <v>2214</v>
      </c>
      <c r="S6" s="34">
        <f t="shared" si="3"/>
        <v>28564</v>
      </c>
      <c r="T6" s="34">
        <f t="shared" si="3"/>
        <v>225.49</v>
      </c>
      <c r="U6" s="34">
        <f t="shared" si="3"/>
        <v>126.68</v>
      </c>
      <c r="V6" s="34">
        <f t="shared" si="3"/>
        <v>900</v>
      </c>
      <c r="W6" s="34">
        <f t="shared" si="3"/>
        <v>1.65</v>
      </c>
      <c r="X6" s="34">
        <f t="shared" si="3"/>
        <v>545.45000000000005</v>
      </c>
      <c r="Y6" s="35">
        <f>IF(Y7="",NA(),Y7)</f>
        <v>95.17</v>
      </c>
      <c r="Z6" s="35">
        <f t="shared" ref="Z6:AH6" si="4">IF(Z7="",NA(),Z7)</f>
        <v>101.29</v>
      </c>
      <c r="AA6" s="35">
        <f t="shared" si="4"/>
        <v>99.68</v>
      </c>
      <c r="AB6" s="35">
        <f t="shared" si="4"/>
        <v>99.88</v>
      </c>
      <c r="AC6" s="35">
        <f t="shared" si="4"/>
        <v>99.29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4587.07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1161.05</v>
      </c>
      <c r="BL6" s="35">
        <f t="shared" si="7"/>
        <v>979.89</v>
      </c>
      <c r="BM6" s="35">
        <f t="shared" si="7"/>
        <v>1051.43</v>
      </c>
      <c r="BN6" s="35">
        <f t="shared" si="7"/>
        <v>982.29</v>
      </c>
      <c r="BO6" s="35">
        <f t="shared" si="7"/>
        <v>713.28</v>
      </c>
      <c r="BP6" s="34" t="str">
        <f>IF(BP7="","",IF(BP7="-","【-】","【"&amp;SUBSTITUTE(TEXT(BP7,"#,##0.00"),"-","△")&amp;"】"))</f>
        <v>【747.76】</v>
      </c>
      <c r="BQ6" s="35">
        <f>IF(BQ7="",NA(),BQ7)</f>
        <v>19.809999999999999</v>
      </c>
      <c r="BR6" s="35">
        <f t="shared" ref="BR6:BZ6" si="8">IF(BR7="",NA(),BR7)</f>
        <v>51.64</v>
      </c>
      <c r="BS6" s="35">
        <f t="shared" si="8"/>
        <v>54.71</v>
      </c>
      <c r="BT6" s="35">
        <f t="shared" si="8"/>
        <v>53.92</v>
      </c>
      <c r="BU6" s="35">
        <f t="shared" si="8"/>
        <v>54.61</v>
      </c>
      <c r="BV6" s="35">
        <f t="shared" si="8"/>
        <v>41.08</v>
      </c>
      <c r="BW6" s="35">
        <f t="shared" si="8"/>
        <v>41.34</v>
      </c>
      <c r="BX6" s="35">
        <f t="shared" si="8"/>
        <v>40.06</v>
      </c>
      <c r="BY6" s="35">
        <f t="shared" si="8"/>
        <v>41.25</v>
      </c>
      <c r="BZ6" s="35">
        <f t="shared" si="8"/>
        <v>40.75</v>
      </c>
      <c r="CA6" s="34" t="str">
        <f>IF(CA7="","",IF(CA7="-","【-】","【"&amp;SUBSTITUTE(TEXT(CA7,"#,##0.00"),"-","△")&amp;"】"))</f>
        <v>【59.51】</v>
      </c>
      <c r="CB6" s="35">
        <f>IF(CB7="",NA(),CB7)</f>
        <v>639.55999999999995</v>
      </c>
      <c r="CC6" s="35">
        <f t="shared" ref="CC6:CK6" si="9">IF(CC7="",NA(),CC7)</f>
        <v>248.42</v>
      </c>
      <c r="CD6" s="35">
        <f t="shared" si="9"/>
        <v>228.65</v>
      </c>
      <c r="CE6" s="35">
        <f t="shared" si="9"/>
        <v>229.09</v>
      </c>
      <c r="CF6" s="35">
        <f t="shared" si="9"/>
        <v>229.95</v>
      </c>
      <c r="CG6" s="35">
        <f t="shared" si="9"/>
        <v>378.08</v>
      </c>
      <c r="CH6" s="35">
        <f t="shared" si="9"/>
        <v>357.49</v>
      </c>
      <c r="CI6" s="35">
        <f t="shared" si="9"/>
        <v>355.22</v>
      </c>
      <c r="CJ6" s="35">
        <f t="shared" si="9"/>
        <v>334.48</v>
      </c>
      <c r="CK6" s="35">
        <f t="shared" si="9"/>
        <v>311.70999999999998</v>
      </c>
      <c r="CL6" s="34" t="str">
        <f>IF(CL7="","",IF(CL7="-","【-】","【"&amp;SUBSTITUTE(TEXT(CL7,"#,##0.00"),"-","△")&amp;"】"))</f>
        <v>【261.46】</v>
      </c>
      <c r="CM6" s="35">
        <f>IF(CM7="",NA(),CM7)</f>
        <v>68.66</v>
      </c>
      <c r="CN6" s="35">
        <f t="shared" ref="CN6:CV6" si="10">IF(CN7="",NA(),CN7)</f>
        <v>66.38</v>
      </c>
      <c r="CO6" s="35">
        <f t="shared" si="10"/>
        <v>65.81</v>
      </c>
      <c r="CP6" s="35">
        <f t="shared" si="10"/>
        <v>66.38</v>
      </c>
      <c r="CQ6" s="35">
        <f t="shared" si="10"/>
        <v>64.39</v>
      </c>
      <c r="CR6" s="35">
        <f t="shared" si="10"/>
        <v>44.69</v>
      </c>
      <c r="CS6" s="35">
        <f t="shared" si="10"/>
        <v>44.69</v>
      </c>
      <c r="CT6" s="35">
        <f t="shared" si="10"/>
        <v>42.84</v>
      </c>
      <c r="CU6" s="35">
        <f t="shared" si="10"/>
        <v>40.93</v>
      </c>
      <c r="CV6" s="35">
        <f t="shared" si="10"/>
        <v>43.38</v>
      </c>
      <c r="CW6" s="34" t="str">
        <f>IF(CW7="","",IF(CW7="-","【-】","【"&amp;SUBSTITUTE(TEXT(CW7,"#,##0.00"),"-","△")&amp;"】"))</f>
        <v>【52.23】</v>
      </c>
      <c r="CX6" s="35">
        <f>IF(CX7="",NA(),CX7)</f>
        <v>81.72</v>
      </c>
      <c r="CY6" s="35">
        <f t="shared" ref="CY6:DG6" si="11">IF(CY7="",NA(),CY7)</f>
        <v>81.8</v>
      </c>
      <c r="CZ6" s="35">
        <f t="shared" si="11"/>
        <v>82.15</v>
      </c>
      <c r="DA6" s="35">
        <f t="shared" si="11"/>
        <v>80.88</v>
      </c>
      <c r="DB6" s="35">
        <f t="shared" si="11"/>
        <v>81</v>
      </c>
      <c r="DC6" s="35">
        <f t="shared" si="11"/>
        <v>70.59</v>
      </c>
      <c r="DD6" s="35">
        <f t="shared" si="11"/>
        <v>69.67</v>
      </c>
      <c r="DE6" s="35">
        <f t="shared" si="11"/>
        <v>66.3</v>
      </c>
      <c r="DF6" s="35">
        <f t="shared" si="11"/>
        <v>62.73</v>
      </c>
      <c r="DG6" s="35">
        <f t="shared" si="11"/>
        <v>62.02</v>
      </c>
      <c r="DH6" s="34" t="str">
        <f>IF(DH7="","",IF(DH7="-","【-】","【"&amp;SUBSTITUTE(TEXT(DH7,"#,##0.00"),"-","△")&amp;"】"))</f>
        <v>【85.82】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0.02</v>
      </c>
      <c r="EL6" s="35">
        <f t="shared" si="14"/>
        <v>0.03</v>
      </c>
      <c r="EM6" s="34">
        <f t="shared" si="14"/>
        <v>0</v>
      </c>
      <c r="EN6" s="35">
        <f t="shared" si="14"/>
        <v>0.04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2018</v>
      </c>
      <c r="C7" s="37">
        <v>44211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3.16</v>
      </c>
      <c r="Q7" s="38">
        <v>84.13</v>
      </c>
      <c r="R7" s="38">
        <v>2214</v>
      </c>
      <c r="S7" s="38">
        <v>28564</v>
      </c>
      <c r="T7" s="38">
        <v>225.49</v>
      </c>
      <c r="U7" s="38">
        <v>126.68</v>
      </c>
      <c r="V7" s="38">
        <v>900</v>
      </c>
      <c r="W7" s="38">
        <v>1.65</v>
      </c>
      <c r="X7" s="38">
        <v>545.45000000000005</v>
      </c>
      <c r="Y7" s="38">
        <v>95.17</v>
      </c>
      <c r="Z7" s="38">
        <v>101.29</v>
      </c>
      <c r="AA7" s="38">
        <v>99.68</v>
      </c>
      <c r="AB7" s="38">
        <v>99.88</v>
      </c>
      <c r="AC7" s="38">
        <v>99.29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4587.07</v>
      </c>
      <c r="BG7" s="38">
        <v>0</v>
      </c>
      <c r="BH7" s="38">
        <v>0</v>
      </c>
      <c r="BI7" s="38">
        <v>0</v>
      </c>
      <c r="BJ7" s="38">
        <v>0</v>
      </c>
      <c r="BK7" s="38">
        <v>1161.05</v>
      </c>
      <c r="BL7" s="38">
        <v>979.89</v>
      </c>
      <c r="BM7" s="38">
        <v>1051.43</v>
      </c>
      <c r="BN7" s="38">
        <v>982.29</v>
      </c>
      <c r="BO7" s="38">
        <v>713.28</v>
      </c>
      <c r="BP7" s="38">
        <v>747.76</v>
      </c>
      <c r="BQ7" s="38">
        <v>19.809999999999999</v>
      </c>
      <c r="BR7" s="38">
        <v>51.64</v>
      </c>
      <c r="BS7" s="38">
        <v>54.71</v>
      </c>
      <c r="BT7" s="38">
        <v>53.92</v>
      </c>
      <c r="BU7" s="38">
        <v>54.61</v>
      </c>
      <c r="BV7" s="38">
        <v>41.08</v>
      </c>
      <c r="BW7" s="38">
        <v>41.34</v>
      </c>
      <c r="BX7" s="38">
        <v>40.06</v>
      </c>
      <c r="BY7" s="38">
        <v>41.25</v>
      </c>
      <c r="BZ7" s="38">
        <v>40.75</v>
      </c>
      <c r="CA7" s="38">
        <v>59.51</v>
      </c>
      <c r="CB7" s="38">
        <v>639.55999999999995</v>
      </c>
      <c r="CC7" s="38">
        <v>248.42</v>
      </c>
      <c r="CD7" s="38">
        <v>228.65</v>
      </c>
      <c r="CE7" s="38">
        <v>229.09</v>
      </c>
      <c r="CF7" s="38">
        <v>229.95</v>
      </c>
      <c r="CG7" s="38">
        <v>378.08</v>
      </c>
      <c r="CH7" s="38">
        <v>357.49</v>
      </c>
      <c r="CI7" s="38">
        <v>355.22</v>
      </c>
      <c r="CJ7" s="38">
        <v>334.48</v>
      </c>
      <c r="CK7" s="38">
        <v>311.70999999999998</v>
      </c>
      <c r="CL7" s="38">
        <v>261.45999999999998</v>
      </c>
      <c r="CM7" s="38">
        <v>68.66</v>
      </c>
      <c r="CN7" s="38">
        <v>66.38</v>
      </c>
      <c r="CO7" s="38">
        <v>65.81</v>
      </c>
      <c r="CP7" s="38">
        <v>66.38</v>
      </c>
      <c r="CQ7" s="38">
        <v>64.39</v>
      </c>
      <c r="CR7" s="38">
        <v>44.69</v>
      </c>
      <c r="CS7" s="38">
        <v>44.69</v>
      </c>
      <c r="CT7" s="38">
        <v>42.84</v>
      </c>
      <c r="CU7" s="38">
        <v>40.93</v>
      </c>
      <c r="CV7" s="38">
        <v>43.38</v>
      </c>
      <c r="CW7" s="38">
        <v>52.23</v>
      </c>
      <c r="CX7" s="38">
        <v>81.72</v>
      </c>
      <c r="CY7" s="38">
        <v>81.8</v>
      </c>
      <c r="CZ7" s="38">
        <v>82.15</v>
      </c>
      <c r="DA7" s="38">
        <v>80.88</v>
      </c>
      <c r="DB7" s="38">
        <v>81</v>
      </c>
      <c r="DC7" s="38">
        <v>70.59</v>
      </c>
      <c r="DD7" s="38">
        <v>69.67</v>
      </c>
      <c r="DE7" s="38">
        <v>66.3</v>
      </c>
      <c r="DF7" s="38">
        <v>62.73</v>
      </c>
      <c r="DG7" s="38">
        <v>62.02</v>
      </c>
      <c r="DH7" s="38">
        <v>85.82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0.02</v>
      </c>
      <c r="EL7" s="38">
        <v>0.03</v>
      </c>
      <c r="EM7" s="38">
        <v>0</v>
      </c>
      <c r="EN7" s="38">
        <v>0.04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梶原 涼</cp:lastModifiedBy>
  <dcterms:created xsi:type="dcterms:W3CDTF">2019-12-05T05:16:15Z</dcterms:created>
  <dcterms:modified xsi:type="dcterms:W3CDTF">2020-02-07T07:59:15Z</dcterms:modified>
  <cp:category/>
</cp:coreProperties>
</file>