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上水道係\(10)　営業の企画及び統計に関すること。\経営比較分析表\H30年度決算\"/>
    </mc:Choice>
  </mc:AlternateContent>
  <workbookProtection workbookAlgorithmName="SHA-512" workbookHashValue="6hZ4cx2s0iHHOvkzE5H+jYAKFmzZZGFfQdWk1zzTiaNdJ9VYqYVbNT0l0Fwx59dMOiddPGYGVUXWvrOC0KhpIg==" workbookSaltValue="ZdskbVRTakbiF5l+cC6ULg==" workbookSpinCount="100000" lockStructure="1"/>
  <bookViews>
    <workbookView xWindow="0" yWindow="0" windowWidth="20490" windowHeight="81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<sst xmlns="http://schemas.openxmlformats.org/spreadsheetml/2006/main" count="220" uniqueCount="107">
  <si>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</si>
  <si>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</si>
  <si>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</si>
  <si>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</si>
  <si>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</si>
  <si>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</si>
  <si>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</si>
  <si>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</si>
  <si>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</si>
  <si>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</si>
  <si>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</si>
  <si>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</si>
  <si>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</si>
  <si>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</si>
  <si>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</si>
  <si>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</si>
  <si>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</si>
  <si>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</si>
  <si>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</si>
  <si>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</si>
  <si>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</si>
  <si>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</si>
  <si>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</si>
  <si>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</si>
  <si>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</si>
  <si>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</si>
  <si>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</si>
  <si>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</si>
  <si>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</si>
  <si>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</si>
  <si>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</si>
  <si>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</si>
  <si>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</si>
  <si>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</si>
  <si>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</si>
  <si>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</si>
  <si>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</si>
  <si>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</si>
  <si>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</si>
  <si>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</si>
  <si>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</si>
  <si>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</si>
  <si>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</si>
  <si>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</si>
  <si>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</si>
  <si>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</si>
  <si>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</si>
  <si>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</si>
  <si>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</si>
  <si>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</si>
  <si>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</si>
  <si>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</si>
  <si>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</si>
  <si>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</si>
  <si>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</si>
  <si>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</si>
  <si>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</si>
  <si>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</si>
  <si>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</si>
  <si>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</si>
  <si>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</si>
  <si>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</si>
  <si>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</si>
  <si>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</si>
  <si>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</si>
  <si>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</si>
  <si>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</si>
  <si>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</si>
  <si>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</si>
  <si>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</si>
  <si>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</si>
  <si>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</si>
  <si>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</si>
  <si>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</si>
  <si>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</si>
  <si>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</si>
  <si>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</si>
  <si>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</si>
  <si>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</si>
  <si>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</si>
  <si>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</si>
  <si>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</si>
  <si>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</si>
  <si>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</si>
  <si>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</si>
  <si>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</si>
  <si>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</si>
  <si>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</si>
  <si>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</si>
  <si>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</si>
  <si>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</si>
  <si>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</si>
  <si>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七ケ浜町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</si>
  <si>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</si>
  <si>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</si>
  <si>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</si>
  <si>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</si>
  <si>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</si>
  <si>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</si>
  <si>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</si>
  <si>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</si>
  <si>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</si>
  <si>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</si>
  <si>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</si>
  <si>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 有形固定資産減価償却率は、類似団体平均値と比較して0.05ポイント高い。また、②路経年化率は、類似団体平均値と比較して5.1ポイント高い。これは、本町の給水面積が13.19㎢と東北一小さな町であることで、上水道の普及が早かったことによる。今後は、令和元年9月に策定した「施設更新計画」や「水道ビジョン」により、長寿命化や被害のなかった施設の耐震化などを進めたいと考えている。
③ 管路更新率は、類似団体平均値と比較して0.50ポイント低い。老朽化の状況については、施設、管路ともに進んでいることは認識しており、令和元年度に東日本大震災からの復旧・復興事業の終息を迎えることから、今後は施設の更新を進めたいと考えている。
</t>
    <phoneticPr fontId="4"/>
  </si>
  <si>
    <t>　東日本大震災からの復旧・復興事業が令和元年度には終息する。今後は、「小さなまちに大きな安心を　くらしを支える水道」を基本理念とし、町民や事業者等に丁寧に説明しながら、事業を進めたいと考えている。</t>
    <phoneticPr fontId="4"/>
  </si>
  <si>
    <t xml:space="preserve">① 経常収支比率は、平成29年度と比較し2.73ポイント下降した。全国平均と比較すると4.12ポイント低く、類似団体平均と比較すると0.16ポイント低い。下降の要因は、分母の増加より分子の増加が少なかったことによるもので次のとおりである。分母では、経常費用のうち「水道ビジョン」や「施設更新計画」の策定業務を執行したことから委託料などが増となったため33,931千円の増となった。分子では、経常収益のうち営業収益において新規の住宅着工が落ち着いてきたことから給水収益や加入金などが減少したため9,422千円の減額となった。営業外収益では、高料金対策補助金などが増となり33,206千円の増となった結果、分子では23,784千円の増となった。
② 累積欠損比率は、未処理欠損金が発生していないため算定されなかった。
③ 流動比率は、平成29年度と比較し784.04ポイント下降し1057.59％となった。類似団体平均や全国平均と比較しても高い比率であり、その主な要因は、東日本大震災以後、災害復旧・復興事業により、単費を投じての建設事業（管路等の更新事業）を人員不足の関係から行うことができなかったことによるものである。
④ 企業債残高対給水収益比率は、平成29年度と比較し4.21ポイント下降した。類似団体平均や全国平均と比較しても低い比率である。要因は、新規の借入がなく着実に償還が進んでいることから比率が下降した。今後、人口減少が進み給水収益が減る中で、老朽施設等の更新に着手し、企業債を起こすことになった場合、比率の上昇は避けられない。
⑤ 料金回収率は、平成29年度と比較し6.15ポイント下降した。類似団体平均や全国平均と比較しても低い比率である。また、⑥給水原価は、平成29年度と比較し17.38円高くなった。類似団体平均と比較した場合は、101.19円高くなっている。要因は、経常費用が増となり給水原価が高くなったことによる。また、本町では、自己水源が無く100%受水であり受水費に占める資本費が高いことも要因の一つと考えられる。今後の水道料金については、「水道料金改定業務の手引き」を参考に設定したい。
⑦ 施設利用率は、平成29年度と比較して0.52ポイント下降した。類似団体平均や全国平均と比較すると下回っている。主な要因は、震災による人口の減少と給水設備が節水型になっているためと考えられる。
⑧ 有収率は、平成29年度と比較し0.07ポイント上昇した。類似団体平均と比較した場合は、17.51ポイント高くなっており、十分収益に結びついていると考えられる。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</si>
</sst>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8" fillId="0" borderId="0" xfId="0" applyFont="1" applyBorder="1" applyAlignme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0.02</c:v>
                </c:pt>
                <c:pt idx="2">
                  <c:v>0.02</c:v>
                </c:pt>
                <c:pt idx="3" formatCode="#,##0.00;&quot;△&quot;#,##0.00">
                  <c:v>0</c:v>
                </c:pt>
                <c:pt idx="4" formatCode="#,##0.00;&quot;△&quot;#,##0.00">
                  <c:v>0</c:v>
                </c:pt>
              </c:numCache>
            </c:numRef>
          </c:val>
          <c:extLst>
            <c:ext xmlns:c16="http://schemas.microsoft.com/office/drawing/2014/chart" uri="{C3380CC4-5D6E-409C-BE32-E72D297353CC}">
              <c16:uniqueId val="{00000000-F9A6-440F-B10E-1DEE426DAC3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F9A6-440F-B10E-1DEE426DAC3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50.82</c:v>
                </c:pt>
                <c:pt idx="1">
                  <c:v>50.81</c:v>
                </c:pt>
                <c:pt idx="2">
                  <c:v>51.01</c:v>
                </c:pt>
                <c:pt idx="3">
                  <c:v>51.02</c:v>
                </c:pt>
                <c:pt idx="4">
                  <c:v>50.5</c:v>
                </c:pt>
              </c:numCache>
            </c:numRef>
          </c:val>
          <c:extLst>
            <c:ext xmlns:c16="http://schemas.microsoft.com/office/drawing/2014/chart" uri="{C3380CC4-5D6E-409C-BE32-E72D297353CC}">
              <c16:uniqueId val="{00000000-7D35-4812-9521-A554FB265ED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7D35-4812-9521-A554FB265ED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99.37</c:v>
                </c:pt>
                <c:pt idx="1">
                  <c:v>99.72</c:v>
                </c:pt>
                <c:pt idx="2">
                  <c:v>99.99</c:v>
                </c:pt>
                <c:pt idx="3">
                  <c:v>99.34</c:v>
                </c:pt>
                <c:pt idx="4">
                  <c:v>99.41</c:v>
                </c:pt>
              </c:numCache>
            </c:numRef>
          </c:val>
          <c:extLst>
            <c:ext xmlns:c16="http://schemas.microsoft.com/office/drawing/2014/chart" uri="{C3380CC4-5D6E-409C-BE32-E72D297353CC}">
              <c16:uniqueId val="{00000000-FE43-4AAE-91D2-DD42E1B6C7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FE43-4AAE-91D2-DD42E1B6C7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125.14</c:v>
                </c:pt>
                <c:pt idx="1">
                  <c:v>120.05</c:v>
                </c:pt>
                <c:pt idx="2">
                  <c:v>109.23</c:v>
                </c:pt>
                <c:pt idx="3">
                  <c:v>111.44</c:v>
                </c:pt>
                <c:pt idx="4">
                  <c:v>108.71</c:v>
                </c:pt>
              </c:numCache>
            </c:numRef>
          </c:val>
          <c:extLst>
            <c:ext xmlns:c16="http://schemas.microsoft.com/office/drawing/2014/chart" uri="{C3380CC4-5D6E-409C-BE32-E72D297353CC}">
              <c16:uniqueId val="{00000000-4600-4224-B3A0-5CDC5F1D6EC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4600-4224-B3A0-5CDC5F1D6EC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48.99</c:v>
                </c:pt>
                <c:pt idx="1">
                  <c:v>48.31</c:v>
                </c:pt>
                <c:pt idx="2">
                  <c:v>48.54</c:v>
                </c:pt>
                <c:pt idx="3">
                  <c:v>49.41</c:v>
                </c:pt>
                <c:pt idx="4">
                  <c:v>48.92</c:v>
                </c:pt>
              </c:numCache>
            </c:numRef>
          </c:val>
          <c:extLst>
            <c:ext xmlns:c16="http://schemas.microsoft.com/office/drawing/2014/chart" uri="{C3380CC4-5D6E-409C-BE32-E72D297353CC}">
              <c16:uniqueId val="{00000000-F3FC-41ED-AE53-5D1B14D3C21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F3FC-41ED-AE53-5D1B14D3C21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8.9499999999999993</c:v>
                </c:pt>
                <c:pt idx="1">
                  <c:v>8.9</c:v>
                </c:pt>
                <c:pt idx="2">
                  <c:v>9.06</c:v>
                </c:pt>
                <c:pt idx="3">
                  <c:v>9.11</c:v>
                </c:pt>
                <c:pt idx="4">
                  <c:v>19.95</c:v>
                </c:pt>
              </c:numCache>
            </c:numRef>
          </c:val>
          <c:extLst>
            <c:ext xmlns:c16="http://schemas.microsoft.com/office/drawing/2014/chart" uri="{C3380CC4-5D6E-409C-BE32-E72D297353CC}">
              <c16:uniqueId val="{00000000-AE1B-4AF1-842E-ED6D93D964B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AE1B-4AF1-842E-ED6D93D964B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63-460D-AA93-14E7419510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1363-460D-AA93-14E7419510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1741.53</c:v>
                </c:pt>
                <c:pt idx="1">
                  <c:v>1056.9000000000001</c:v>
                </c:pt>
                <c:pt idx="2">
                  <c:v>1583.66</c:v>
                </c:pt>
                <c:pt idx="3">
                  <c:v>1841.63</c:v>
                </c:pt>
                <c:pt idx="4">
                  <c:v>1057.5899999999999</c:v>
                </c:pt>
              </c:numCache>
            </c:numRef>
          </c:val>
          <c:extLst>
            <c:ext xmlns:c16="http://schemas.microsoft.com/office/drawing/2014/chart" uri="{C3380CC4-5D6E-409C-BE32-E72D297353CC}">
              <c16:uniqueId val="{00000000-AF3B-45DC-BC3F-D69508E8C6A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AF3B-45DC-BC3F-D69508E8C6A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39.880000000000003</c:v>
                </c:pt>
                <c:pt idx="1">
                  <c:v>35.47</c:v>
                </c:pt>
                <c:pt idx="2">
                  <c:v>31.21</c:v>
                </c:pt>
                <c:pt idx="3">
                  <c:v>27.07</c:v>
                </c:pt>
                <c:pt idx="4">
                  <c:v>22.86</c:v>
                </c:pt>
              </c:numCache>
            </c:numRef>
          </c:val>
          <c:extLst>
            <c:ext xmlns:c16="http://schemas.microsoft.com/office/drawing/2014/chart" uri="{C3380CC4-5D6E-409C-BE32-E72D297353CC}">
              <c16:uniqueId val="{00000000-4C59-4E11-B502-69AA782D41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4C59-4E11-B502-69AA782D41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92.05</c:v>
                </c:pt>
                <c:pt idx="1">
                  <c:v>92.69</c:v>
                </c:pt>
                <c:pt idx="2">
                  <c:v>88.49</c:v>
                </c:pt>
                <c:pt idx="3">
                  <c:v>94.96</c:v>
                </c:pt>
                <c:pt idx="4">
                  <c:v>88.81</c:v>
                </c:pt>
              </c:numCache>
            </c:numRef>
          </c:val>
          <c:extLst>
            <c:ext xmlns:c16="http://schemas.microsoft.com/office/drawing/2014/chart" uri="{C3380CC4-5D6E-409C-BE32-E72D297353CC}">
              <c16:uniqueId val="{00000000-F216-4A11-967D-639F73F43C7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F216-4A11-967D-639F73F43C7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269.47000000000003</c:v>
                </c:pt>
                <c:pt idx="1">
                  <c:v>268.75</c:v>
                </c:pt>
                <c:pt idx="2">
                  <c:v>281.39</c:v>
                </c:pt>
                <c:pt idx="3">
                  <c:v>262.39999999999998</c:v>
                </c:pt>
                <c:pt idx="4">
                  <c:v>279.77999999999997</c:v>
                </c:pt>
              </c:numCache>
            </c:numRef>
          </c:val>
          <c:extLst>
            <c:ext xmlns:c16="http://schemas.microsoft.com/office/drawing/2014/chart" uri="{C3380CC4-5D6E-409C-BE32-E72D297353CC}">
              <c16:uniqueId val="{00000000-46BA-410D-BDBA-9B3139A642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46BA-410D-BDBA-9B3139A642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28" zoomScaleNormal="100" workbookViewId="0">
      <selection activeCell="CB30" sqref="CB30"/>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0" t="s">
        <v>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row>
    <row r="3" spans="1:78" ht="9.75" customHeight="1" x14ac:dyDescent="0.15">
      <c r="A3" s="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row>
    <row r="4" spans="1:78" ht="9.75" customHeight="1" x14ac:dyDescent="0.15">
      <c r="A4" s="2"/>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1" t="str">
        <f>データ!H6</f>
        <v>宮城県　七ケ浜町</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2"/>
      <c r="AE6" s="92"/>
      <c r="AF6" s="92"/>
      <c r="AG6" s="9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4"/>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3"/>
      <c r="BK7" s="3"/>
      <c r="BL7" s="5" t="s">
        <v>9</v>
      </c>
      <c r="BM7" s="6"/>
      <c r="BN7" s="6"/>
      <c r="BO7" s="6"/>
      <c r="BP7" s="6"/>
      <c r="BQ7" s="6"/>
      <c r="BR7" s="6"/>
      <c r="BS7" s="6"/>
      <c r="BT7" s="6"/>
      <c r="BU7" s="6"/>
      <c r="BV7" s="6"/>
      <c r="BW7" s="6"/>
      <c r="BX7" s="6"/>
      <c r="BY7" s="7"/>
    </row>
    <row r="8" spans="1:78" ht="18.75" customHeight="1" x14ac:dyDescent="0.15">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A6</v>
      </c>
      <c r="X8" s="89"/>
      <c r="Y8" s="89"/>
      <c r="Z8" s="89"/>
      <c r="AA8" s="89"/>
      <c r="AB8" s="89"/>
      <c r="AC8" s="89"/>
      <c r="AD8" s="89" t="str">
        <f>データ!$M$6</f>
        <v>非設置</v>
      </c>
      <c r="AE8" s="89"/>
      <c r="AF8" s="89"/>
      <c r="AG8" s="89"/>
      <c r="AH8" s="89"/>
      <c r="AI8" s="89"/>
      <c r="AJ8" s="89"/>
      <c r="AK8" s="4"/>
      <c r="AL8" s="77">
        <f>データ!$R$6</f>
        <v>18834</v>
      </c>
      <c r="AM8" s="77"/>
      <c r="AN8" s="77"/>
      <c r="AO8" s="77"/>
      <c r="AP8" s="77"/>
      <c r="AQ8" s="77"/>
      <c r="AR8" s="77"/>
      <c r="AS8" s="77"/>
      <c r="AT8" s="73">
        <f>データ!$S$6</f>
        <v>13.19</v>
      </c>
      <c r="AU8" s="74"/>
      <c r="AV8" s="74"/>
      <c r="AW8" s="74"/>
      <c r="AX8" s="74"/>
      <c r="AY8" s="74"/>
      <c r="AZ8" s="74"/>
      <c r="BA8" s="74"/>
      <c r="BB8" s="76">
        <f>データ!$T$6</f>
        <v>1427.9</v>
      </c>
      <c r="BC8" s="76"/>
      <c r="BD8" s="76"/>
      <c r="BE8" s="76"/>
      <c r="BF8" s="76"/>
      <c r="BG8" s="76"/>
      <c r="BH8" s="76"/>
      <c r="BI8" s="76"/>
      <c r="BJ8" s="3"/>
      <c r="BK8" s="3"/>
      <c r="BL8" s="80" t="s">
        <v>10</v>
      </c>
      <c r="BM8" s="81"/>
      <c r="BN8" s="8" t="s">
        <v>11</v>
      </c>
      <c r="BO8" s="9"/>
      <c r="BP8" s="9"/>
      <c r="BQ8" s="9"/>
      <c r="BR8" s="9"/>
      <c r="BS8" s="9"/>
      <c r="BT8" s="9"/>
      <c r="BU8" s="9"/>
      <c r="BV8" s="9"/>
      <c r="BW8" s="9"/>
      <c r="BX8" s="9"/>
      <c r="BY8" s="10"/>
    </row>
    <row r="9" spans="1:78" ht="18.75" customHeight="1" x14ac:dyDescent="0.15">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4"/>
      <c r="AI9" s="4"/>
      <c r="AJ9" s="4"/>
      <c r="AK9" s="4"/>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3"/>
      <c r="BK9" s="3"/>
      <c r="BL9" s="71" t="s">
        <v>19</v>
      </c>
      <c r="BM9" s="72"/>
      <c r="BN9" s="11" t="s">
        <v>20</v>
      </c>
      <c r="BO9" s="12"/>
      <c r="BP9" s="12"/>
      <c r="BQ9" s="12"/>
      <c r="BR9" s="12"/>
      <c r="BS9" s="12"/>
      <c r="BT9" s="12"/>
      <c r="BU9" s="12"/>
      <c r="BV9" s="12"/>
      <c r="BW9" s="12"/>
      <c r="BX9" s="12"/>
      <c r="BY9" s="13"/>
    </row>
    <row r="10" spans="1:78" ht="18.75" customHeight="1" x14ac:dyDescent="0.15">
      <c r="A10" s="2"/>
      <c r="B10" s="73" t="str">
        <f>データ!$N$6</f>
        <v>-</v>
      </c>
      <c r="C10" s="74"/>
      <c r="D10" s="74"/>
      <c r="E10" s="74"/>
      <c r="F10" s="74"/>
      <c r="G10" s="74"/>
      <c r="H10" s="74"/>
      <c r="I10" s="73">
        <f>データ!$O$6</f>
        <v>94.75</v>
      </c>
      <c r="J10" s="74"/>
      <c r="K10" s="74"/>
      <c r="L10" s="74"/>
      <c r="M10" s="74"/>
      <c r="N10" s="74"/>
      <c r="O10" s="75"/>
      <c r="P10" s="76">
        <f>データ!$P$6</f>
        <v>100</v>
      </c>
      <c r="Q10" s="76"/>
      <c r="R10" s="76"/>
      <c r="S10" s="76"/>
      <c r="T10" s="76"/>
      <c r="U10" s="76"/>
      <c r="V10" s="76"/>
      <c r="W10" s="77">
        <f>データ!$Q$6</f>
        <v>4320</v>
      </c>
      <c r="X10" s="77"/>
      <c r="Y10" s="77"/>
      <c r="Z10" s="77"/>
      <c r="AA10" s="77"/>
      <c r="AB10" s="77"/>
      <c r="AC10" s="77"/>
      <c r="AD10" s="2"/>
      <c r="AE10" s="2"/>
      <c r="AF10" s="2"/>
      <c r="AG10" s="2"/>
      <c r="AH10" s="4"/>
      <c r="AI10" s="4"/>
      <c r="AJ10" s="4"/>
      <c r="AK10" s="4"/>
      <c r="AL10" s="77">
        <f>データ!$U$6</f>
        <v>18765</v>
      </c>
      <c r="AM10" s="77"/>
      <c r="AN10" s="77"/>
      <c r="AO10" s="77"/>
      <c r="AP10" s="77"/>
      <c r="AQ10" s="77"/>
      <c r="AR10" s="77"/>
      <c r="AS10" s="77"/>
      <c r="AT10" s="73">
        <f>データ!$V$6</f>
        <v>13.19</v>
      </c>
      <c r="AU10" s="74"/>
      <c r="AV10" s="74"/>
      <c r="AW10" s="74"/>
      <c r="AX10" s="74"/>
      <c r="AY10" s="74"/>
      <c r="AZ10" s="74"/>
      <c r="BA10" s="74"/>
      <c r="BB10" s="76">
        <f>データ!$W$6</f>
        <v>1422.67</v>
      </c>
      <c r="BC10" s="76"/>
      <c r="BD10" s="76"/>
      <c r="BE10" s="76"/>
      <c r="BF10" s="76"/>
      <c r="BG10" s="76"/>
      <c r="BH10" s="76"/>
      <c r="BI10" s="76"/>
      <c r="BJ10" s="2"/>
      <c r="BK10" s="2"/>
      <c r="BL10" s="78" t="s">
        <v>21</v>
      </c>
      <c r="BM10" s="7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106</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44"/>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8" t="s">
        <v>104</v>
      </c>
      <c r="BM47" s="69"/>
      <c r="BN47" s="69"/>
      <c r="BO47" s="69"/>
      <c r="BP47" s="69"/>
      <c r="BQ47" s="69"/>
      <c r="BR47" s="69"/>
      <c r="BS47" s="69"/>
      <c r="BT47" s="69"/>
      <c r="BU47" s="69"/>
      <c r="BV47" s="69"/>
      <c r="BW47" s="69"/>
      <c r="BX47" s="69"/>
      <c r="BY47" s="69"/>
      <c r="BZ47" s="7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8"/>
      <c r="BM60" s="69"/>
      <c r="BN60" s="69"/>
      <c r="BO60" s="69"/>
      <c r="BP60" s="69"/>
      <c r="BQ60" s="69"/>
      <c r="BR60" s="69"/>
      <c r="BS60" s="69"/>
      <c r="BT60" s="69"/>
      <c r="BU60" s="69"/>
      <c r="BV60" s="69"/>
      <c r="BW60" s="69"/>
      <c r="BX60" s="69"/>
      <c r="BY60" s="69"/>
      <c r="BZ60" s="70"/>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8"/>
      <c r="BM61" s="69"/>
      <c r="BN61" s="69"/>
      <c r="BO61" s="69"/>
      <c r="BP61" s="69"/>
      <c r="BQ61" s="69"/>
      <c r="BR61" s="69"/>
      <c r="BS61" s="69"/>
      <c r="BT61" s="69"/>
      <c r="BU61" s="69"/>
      <c r="BV61" s="69"/>
      <c r="BW61" s="69"/>
      <c r="BX61" s="69"/>
      <c r="BY61" s="69"/>
      <c r="BZ61" s="7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8"/>
      <c r="BM63" s="69"/>
      <c r="BN63" s="69"/>
      <c r="BO63" s="69"/>
      <c r="BP63" s="69"/>
      <c r="BQ63" s="69"/>
      <c r="BR63" s="69"/>
      <c r="BS63" s="69"/>
      <c r="BT63" s="69"/>
      <c r="BU63" s="69"/>
      <c r="BV63" s="69"/>
      <c r="BW63" s="69"/>
      <c r="BX63" s="69"/>
      <c r="BY63" s="69"/>
      <c r="BZ63" s="7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105</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0vV1IKo9FDd4HYCMPpsfqShlKI4nWfGqu69TRuRmyNLFL8k4pya/c3blkdDqyHcm+8arH9Ib/qqlkzPNVy29w==" saltValue="mAC4m3GefKrH9Hn1RG7Ck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5546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27</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52</v>
      </c>
      <c r="B4" s="31"/>
      <c r="C4" s="31"/>
      <c r="D4" s="31"/>
      <c r="E4" s="31"/>
      <c r="F4" s="31"/>
      <c r="G4" s="31"/>
      <c r="H4" s="97"/>
      <c r="I4" s="98"/>
      <c r="J4" s="98"/>
      <c r="K4" s="98"/>
      <c r="L4" s="98"/>
      <c r="M4" s="98"/>
      <c r="N4" s="98"/>
      <c r="O4" s="98"/>
      <c r="P4" s="98"/>
      <c r="Q4" s="98"/>
      <c r="R4" s="98"/>
      <c r="S4" s="98"/>
      <c r="T4" s="98"/>
      <c r="U4" s="98"/>
      <c r="V4" s="98"/>
      <c r="W4" s="99"/>
      <c r="X4" s="93" t="s">
        <v>53</v>
      </c>
      <c r="Y4" s="93"/>
      <c r="Z4" s="93"/>
      <c r="AA4" s="93"/>
      <c r="AB4" s="93"/>
      <c r="AC4" s="93"/>
      <c r="AD4" s="93"/>
      <c r="AE4" s="93"/>
      <c r="AF4" s="93"/>
      <c r="AG4" s="93"/>
      <c r="AH4" s="93"/>
      <c r="AI4" s="93" t="s">
        <v>54</v>
      </c>
      <c r="AJ4" s="93"/>
      <c r="AK4" s="93"/>
      <c r="AL4" s="93"/>
      <c r="AM4" s="93"/>
      <c r="AN4" s="93"/>
      <c r="AO4" s="93"/>
      <c r="AP4" s="93"/>
      <c r="AQ4" s="93"/>
      <c r="AR4" s="93"/>
      <c r="AS4" s="93"/>
      <c r="AT4" s="93" t="s">
        <v>55</v>
      </c>
      <c r="AU4" s="93"/>
      <c r="AV4" s="93"/>
      <c r="AW4" s="93"/>
      <c r="AX4" s="93"/>
      <c r="AY4" s="93"/>
      <c r="AZ4" s="93"/>
      <c r="BA4" s="93"/>
      <c r="BB4" s="93"/>
      <c r="BC4" s="93"/>
      <c r="BD4" s="93"/>
      <c r="BE4" s="93" t="s">
        <v>56</v>
      </c>
      <c r="BF4" s="93"/>
      <c r="BG4" s="93"/>
      <c r="BH4" s="93"/>
      <c r="BI4" s="93"/>
      <c r="BJ4" s="93"/>
      <c r="BK4" s="93"/>
      <c r="BL4" s="93"/>
      <c r="BM4" s="93"/>
      <c r="BN4" s="93"/>
      <c r="BO4" s="93"/>
      <c r="BP4" s="93" t="s">
        <v>57</v>
      </c>
      <c r="BQ4" s="93"/>
      <c r="BR4" s="93"/>
      <c r="BS4" s="93"/>
      <c r="BT4" s="93"/>
      <c r="BU4" s="93"/>
      <c r="BV4" s="93"/>
      <c r="BW4" s="93"/>
      <c r="BX4" s="93"/>
      <c r="BY4" s="93"/>
      <c r="BZ4" s="93"/>
      <c r="CA4" s="93" t="s">
        <v>58</v>
      </c>
      <c r="CB4" s="93"/>
      <c r="CC4" s="93"/>
      <c r="CD4" s="93"/>
      <c r="CE4" s="93"/>
      <c r="CF4" s="93"/>
      <c r="CG4" s="93"/>
      <c r="CH4" s="93"/>
      <c r="CI4" s="93"/>
      <c r="CJ4" s="93"/>
      <c r="CK4" s="93"/>
      <c r="CL4" s="93" t="s">
        <v>59</v>
      </c>
      <c r="CM4" s="93"/>
      <c r="CN4" s="93"/>
      <c r="CO4" s="93"/>
      <c r="CP4" s="93"/>
      <c r="CQ4" s="93"/>
      <c r="CR4" s="93"/>
      <c r="CS4" s="93"/>
      <c r="CT4" s="93"/>
      <c r="CU4" s="93"/>
      <c r="CV4" s="93"/>
      <c r="CW4" s="93" t="s">
        <v>60</v>
      </c>
      <c r="CX4" s="93"/>
      <c r="CY4" s="93"/>
      <c r="CZ4" s="93"/>
      <c r="DA4" s="93"/>
      <c r="DB4" s="93"/>
      <c r="DC4" s="93"/>
      <c r="DD4" s="93"/>
      <c r="DE4" s="93"/>
      <c r="DF4" s="93"/>
      <c r="DG4" s="93"/>
      <c r="DH4" s="93" t="s">
        <v>61</v>
      </c>
      <c r="DI4" s="93"/>
      <c r="DJ4" s="93"/>
      <c r="DK4" s="93"/>
      <c r="DL4" s="93"/>
      <c r="DM4" s="93"/>
      <c r="DN4" s="93"/>
      <c r="DO4" s="93"/>
      <c r="DP4" s="93"/>
      <c r="DQ4" s="93"/>
      <c r="DR4" s="93"/>
      <c r="DS4" s="93" t="s">
        <v>62</v>
      </c>
      <c r="DT4" s="93"/>
      <c r="DU4" s="93"/>
      <c r="DV4" s="93"/>
      <c r="DW4" s="93"/>
      <c r="DX4" s="93"/>
      <c r="DY4" s="93"/>
      <c r="DZ4" s="93"/>
      <c r="EA4" s="93"/>
      <c r="EB4" s="93"/>
      <c r="EC4" s="93"/>
      <c r="ED4" s="93" t="s">
        <v>63</v>
      </c>
      <c r="EE4" s="93"/>
      <c r="EF4" s="93"/>
      <c r="EG4" s="93"/>
      <c r="EH4" s="93"/>
      <c r="EI4" s="93"/>
      <c r="EJ4" s="93"/>
      <c r="EK4" s="93"/>
      <c r="EL4" s="93"/>
      <c r="EM4" s="93"/>
      <c r="EN4" s="93"/>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44041</v>
      </c>
      <c r="D6" s="34">
        <f t="shared" si="3"/>
        <v>46</v>
      </c>
      <c r="E6" s="34">
        <f t="shared" si="3"/>
        <v>1</v>
      </c>
      <c r="F6" s="34">
        <f t="shared" si="3"/>
        <v>0</v>
      </c>
      <c r="G6" s="34">
        <f t="shared" si="3"/>
        <v>1</v>
      </c>
      <c r="H6" s="34" t="str">
        <f t="shared" si="3"/>
        <v>宮城県　七ケ浜町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94.75</v>
      </c>
      <c r="P6" s="35">
        <f t="shared" si="3"/>
        <v>100</v>
      </c>
      <c r="Q6" s="35">
        <f t="shared" si="3"/>
        <v>4320</v>
      </c>
      <c r="R6" s="35">
        <f t="shared" si="3"/>
        <v>18834</v>
      </c>
      <c r="S6" s="35">
        <f t="shared" si="3"/>
        <v>13.19</v>
      </c>
      <c r="T6" s="35">
        <f t="shared" si="3"/>
        <v>1427.9</v>
      </c>
      <c r="U6" s="35">
        <f t="shared" si="3"/>
        <v>18765</v>
      </c>
      <c r="V6" s="35">
        <f t="shared" si="3"/>
        <v>13.19</v>
      </c>
      <c r="W6" s="35">
        <f t="shared" si="3"/>
        <v>1422.67</v>
      </c>
      <c r="X6" s="36">
        <f>IF(X7="",NA(),X7)</f>
        <v>125.14</v>
      </c>
      <c r="Y6" s="36">
        <f t="shared" ref="Y6:AG6" si="4">IF(Y7="",NA(),Y7)</f>
        <v>120.05</v>
      </c>
      <c r="Z6" s="36">
        <f t="shared" si="4"/>
        <v>109.23</v>
      </c>
      <c r="AA6" s="36">
        <f t="shared" si="4"/>
        <v>111.44</v>
      </c>
      <c r="AB6" s="36">
        <f t="shared" si="4"/>
        <v>108.71</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1741.53</v>
      </c>
      <c r="AU6" s="36">
        <f t="shared" ref="AU6:BC6" si="6">IF(AU7="",NA(),AU7)</f>
        <v>1056.9000000000001</v>
      </c>
      <c r="AV6" s="36">
        <f t="shared" si="6"/>
        <v>1583.66</v>
      </c>
      <c r="AW6" s="36">
        <f t="shared" si="6"/>
        <v>1841.63</v>
      </c>
      <c r="AX6" s="36">
        <f t="shared" si="6"/>
        <v>1057.5899999999999</v>
      </c>
      <c r="AY6" s="36">
        <f t="shared" si="6"/>
        <v>381.53</v>
      </c>
      <c r="AZ6" s="36">
        <f t="shared" si="6"/>
        <v>391.54</v>
      </c>
      <c r="BA6" s="36">
        <f t="shared" si="6"/>
        <v>384.34</v>
      </c>
      <c r="BB6" s="36">
        <f t="shared" si="6"/>
        <v>359.47</v>
      </c>
      <c r="BC6" s="36">
        <f t="shared" si="6"/>
        <v>369.69</v>
      </c>
      <c r="BD6" s="35" t="str">
        <f>IF(BD7="","",IF(BD7="-","【-】","【"&amp;SUBSTITUTE(TEXT(BD7,"#,##0.00"),"-","△")&amp;"】"))</f>
        <v>【261.93】</v>
      </c>
      <c r="BE6" s="36">
        <f>IF(BE7="",NA(),BE7)</f>
        <v>39.880000000000003</v>
      </c>
      <c r="BF6" s="36">
        <f t="shared" ref="BF6:BN6" si="7">IF(BF7="",NA(),BF7)</f>
        <v>35.47</v>
      </c>
      <c r="BG6" s="36">
        <f t="shared" si="7"/>
        <v>31.21</v>
      </c>
      <c r="BH6" s="36">
        <f t="shared" si="7"/>
        <v>27.07</v>
      </c>
      <c r="BI6" s="36">
        <f t="shared" si="7"/>
        <v>22.86</v>
      </c>
      <c r="BJ6" s="36">
        <f t="shared" si="7"/>
        <v>393.27</v>
      </c>
      <c r="BK6" s="36">
        <f t="shared" si="7"/>
        <v>386.97</v>
      </c>
      <c r="BL6" s="36">
        <f t="shared" si="7"/>
        <v>380.58</v>
      </c>
      <c r="BM6" s="36">
        <f t="shared" si="7"/>
        <v>401.79</v>
      </c>
      <c r="BN6" s="36">
        <f t="shared" si="7"/>
        <v>402.99</v>
      </c>
      <c r="BO6" s="35" t="str">
        <f>IF(BO7="","",IF(BO7="-","【-】","【"&amp;SUBSTITUTE(TEXT(BO7,"#,##0.00"),"-","△")&amp;"】"))</f>
        <v>【270.46】</v>
      </c>
      <c r="BP6" s="36">
        <f>IF(BP7="",NA(),BP7)</f>
        <v>92.05</v>
      </c>
      <c r="BQ6" s="36">
        <f t="shared" ref="BQ6:BY6" si="8">IF(BQ7="",NA(),BQ7)</f>
        <v>92.69</v>
      </c>
      <c r="BR6" s="36">
        <f t="shared" si="8"/>
        <v>88.49</v>
      </c>
      <c r="BS6" s="36">
        <f t="shared" si="8"/>
        <v>94.96</v>
      </c>
      <c r="BT6" s="36">
        <f t="shared" si="8"/>
        <v>88.81</v>
      </c>
      <c r="BU6" s="36">
        <f t="shared" si="8"/>
        <v>100.47</v>
      </c>
      <c r="BV6" s="36">
        <f t="shared" si="8"/>
        <v>101.72</v>
      </c>
      <c r="BW6" s="36">
        <f t="shared" si="8"/>
        <v>102.38</v>
      </c>
      <c r="BX6" s="36">
        <f t="shared" si="8"/>
        <v>100.12</v>
      </c>
      <c r="BY6" s="36">
        <f t="shared" si="8"/>
        <v>98.66</v>
      </c>
      <c r="BZ6" s="35" t="str">
        <f>IF(BZ7="","",IF(BZ7="-","【-】","【"&amp;SUBSTITUTE(TEXT(BZ7,"#,##0.00"),"-","△")&amp;"】"))</f>
        <v>【103.91】</v>
      </c>
      <c r="CA6" s="36">
        <f>IF(CA7="",NA(),CA7)</f>
        <v>269.47000000000003</v>
      </c>
      <c r="CB6" s="36">
        <f t="shared" ref="CB6:CJ6" si="9">IF(CB7="",NA(),CB7)</f>
        <v>268.75</v>
      </c>
      <c r="CC6" s="36">
        <f t="shared" si="9"/>
        <v>281.39</v>
      </c>
      <c r="CD6" s="36">
        <f t="shared" si="9"/>
        <v>262.39999999999998</v>
      </c>
      <c r="CE6" s="36">
        <f t="shared" si="9"/>
        <v>279.77999999999997</v>
      </c>
      <c r="CF6" s="36">
        <f t="shared" si="9"/>
        <v>169.82</v>
      </c>
      <c r="CG6" s="36">
        <f t="shared" si="9"/>
        <v>168.2</v>
      </c>
      <c r="CH6" s="36">
        <f t="shared" si="9"/>
        <v>168.67</v>
      </c>
      <c r="CI6" s="36">
        <f t="shared" si="9"/>
        <v>174.97</v>
      </c>
      <c r="CJ6" s="36">
        <f t="shared" si="9"/>
        <v>178.59</v>
      </c>
      <c r="CK6" s="35" t="str">
        <f>IF(CK7="","",IF(CK7="-","【-】","【"&amp;SUBSTITUTE(TEXT(CK7,"#,##0.00"),"-","△")&amp;"】"))</f>
        <v>【167.11】</v>
      </c>
      <c r="CL6" s="36">
        <f>IF(CL7="",NA(),CL7)</f>
        <v>50.82</v>
      </c>
      <c r="CM6" s="36">
        <f t="shared" ref="CM6:CU6" si="10">IF(CM7="",NA(),CM7)</f>
        <v>50.81</v>
      </c>
      <c r="CN6" s="36">
        <f t="shared" si="10"/>
        <v>51.01</v>
      </c>
      <c r="CO6" s="36">
        <f t="shared" si="10"/>
        <v>51.02</v>
      </c>
      <c r="CP6" s="36">
        <f t="shared" si="10"/>
        <v>50.5</v>
      </c>
      <c r="CQ6" s="36">
        <f t="shared" si="10"/>
        <v>55.13</v>
      </c>
      <c r="CR6" s="36">
        <f t="shared" si="10"/>
        <v>54.77</v>
      </c>
      <c r="CS6" s="36">
        <f t="shared" si="10"/>
        <v>54.92</v>
      </c>
      <c r="CT6" s="36">
        <f t="shared" si="10"/>
        <v>55.63</v>
      </c>
      <c r="CU6" s="36">
        <f t="shared" si="10"/>
        <v>55.03</v>
      </c>
      <c r="CV6" s="35" t="str">
        <f>IF(CV7="","",IF(CV7="-","【-】","【"&amp;SUBSTITUTE(TEXT(CV7,"#,##0.00"),"-","△")&amp;"】"))</f>
        <v>【60.27】</v>
      </c>
      <c r="CW6" s="36">
        <f>IF(CW7="",NA(),CW7)</f>
        <v>99.37</v>
      </c>
      <c r="CX6" s="36">
        <f t="shared" ref="CX6:DF6" si="11">IF(CX7="",NA(),CX7)</f>
        <v>99.72</v>
      </c>
      <c r="CY6" s="36">
        <f t="shared" si="11"/>
        <v>99.99</v>
      </c>
      <c r="CZ6" s="36">
        <f t="shared" si="11"/>
        <v>99.34</v>
      </c>
      <c r="DA6" s="36">
        <f t="shared" si="11"/>
        <v>99.41</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48.99</v>
      </c>
      <c r="DI6" s="36">
        <f t="shared" ref="DI6:DQ6" si="12">IF(DI7="",NA(),DI7)</f>
        <v>48.31</v>
      </c>
      <c r="DJ6" s="36">
        <f t="shared" si="12"/>
        <v>48.54</v>
      </c>
      <c r="DK6" s="36">
        <f t="shared" si="12"/>
        <v>49.41</v>
      </c>
      <c r="DL6" s="36">
        <f t="shared" si="12"/>
        <v>48.92</v>
      </c>
      <c r="DM6" s="36">
        <f t="shared" si="12"/>
        <v>46.66</v>
      </c>
      <c r="DN6" s="36">
        <f t="shared" si="12"/>
        <v>47.46</v>
      </c>
      <c r="DO6" s="36">
        <f t="shared" si="12"/>
        <v>48.49</v>
      </c>
      <c r="DP6" s="36">
        <f t="shared" si="12"/>
        <v>48.05</v>
      </c>
      <c r="DQ6" s="36">
        <f t="shared" si="12"/>
        <v>48.87</v>
      </c>
      <c r="DR6" s="35" t="str">
        <f>IF(DR7="","",IF(DR7="-","【-】","【"&amp;SUBSTITUTE(TEXT(DR7,"#,##0.00"),"-","△")&amp;"】"))</f>
        <v>【48.85】</v>
      </c>
      <c r="DS6" s="36">
        <f>IF(DS7="",NA(),DS7)</f>
        <v>8.9499999999999993</v>
      </c>
      <c r="DT6" s="36">
        <f t="shared" ref="DT6:EB6" si="13">IF(DT7="",NA(),DT7)</f>
        <v>8.9</v>
      </c>
      <c r="DU6" s="36">
        <f t="shared" si="13"/>
        <v>9.06</v>
      </c>
      <c r="DV6" s="36">
        <f t="shared" si="13"/>
        <v>9.11</v>
      </c>
      <c r="DW6" s="36">
        <f t="shared" si="13"/>
        <v>19.95</v>
      </c>
      <c r="DX6" s="36">
        <f t="shared" si="13"/>
        <v>9.85</v>
      </c>
      <c r="DY6" s="36">
        <f t="shared" si="13"/>
        <v>9.7100000000000009</v>
      </c>
      <c r="DZ6" s="36">
        <f t="shared" si="13"/>
        <v>12.79</v>
      </c>
      <c r="EA6" s="36">
        <f t="shared" si="13"/>
        <v>13.39</v>
      </c>
      <c r="EB6" s="36">
        <f t="shared" si="13"/>
        <v>14.85</v>
      </c>
      <c r="EC6" s="35" t="str">
        <f>IF(EC7="","",IF(EC7="-","【-】","【"&amp;SUBSTITUTE(TEXT(EC7,"#,##0.00"),"-","△")&amp;"】"))</f>
        <v>【17.80】</v>
      </c>
      <c r="ED6" s="35">
        <f>IF(ED7="",NA(),ED7)</f>
        <v>0</v>
      </c>
      <c r="EE6" s="36">
        <f t="shared" ref="EE6:EM6" si="14">IF(EE7="",NA(),EE7)</f>
        <v>0.02</v>
      </c>
      <c r="EF6" s="36">
        <f t="shared" si="14"/>
        <v>0.02</v>
      </c>
      <c r="EG6" s="35">
        <f t="shared" si="14"/>
        <v>0</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44041</v>
      </c>
      <c r="D7" s="38">
        <v>46</v>
      </c>
      <c r="E7" s="38">
        <v>1</v>
      </c>
      <c r="F7" s="38">
        <v>0</v>
      </c>
      <c r="G7" s="38">
        <v>1</v>
      </c>
      <c r="H7" s="38" t="s">
        <v>92</v>
      </c>
      <c r="I7" s="38" t="s">
        <v>93</v>
      </c>
      <c r="J7" s="38" t="s">
        <v>94</v>
      </c>
      <c r="K7" s="38" t="s">
        <v>95</v>
      </c>
      <c r="L7" s="38" t="s">
        <v>96</v>
      </c>
      <c r="M7" s="38" t="s">
        <v>97</v>
      </c>
      <c r="N7" s="39" t="s">
        <v>98</v>
      </c>
      <c r="O7" s="39">
        <v>94.75</v>
      </c>
      <c r="P7" s="39">
        <v>100</v>
      </c>
      <c r="Q7" s="39">
        <v>4320</v>
      </c>
      <c r="R7" s="39">
        <v>18834</v>
      </c>
      <c r="S7" s="39">
        <v>13.19</v>
      </c>
      <c r="T7" s="39">
        <v>1427.9</v>
      </c>
      <c r="U7" s="39">
        <v>18765</v>
      </c>
      <c r="V7" s="39">
        <v>13.19</v>
      </c>
      <c r="W7" s="39">
        <v>1422.67</v>
      </c>
      <c r="X7" s="39">
        <v>125.14</v>
      </c>
      <c r="Y7" s="39">
        <v>120.05</v>
      </c>
      <c r="Z7" s="39">
        <v>109.23</v>
      </c>
      <c r="AA7" s="39">
        <v>111.44</v>
      </c>
      <c r="AB7" s="39">
        <v>108.71</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1741.53</v>
      </c>
      <c r="AU7" s="39">
        <v>1056.9000000000001</v>
      </c>
      <c r="AV7" s="39">
        <v>1583.66</v>
      </c>
      <c r="AW7" s="39">
        <v>1841.63</v>
      </c>
      <c r="AX7" s="39">
        <v>1057.5899999999999</v>
      </c>
      <c r="AY7" s="39">
        <v>381.53</v>
      </c>
      <c r="AZ7" s="39">
        <v>391.54</v>
      </c>
      <c r="BA7" s="39">
        <v>384.34</v>
      </c>
      <c r="BB7" s="39">
        <v>359.47</v>
      </c>
      <c r="BC7" s="39">
        <v>369.69</v>
      </c>
      <c r="BD7" s="39">
        <v>261.93</v>
      </c>
      <c r="BE7" s="39">
        <v>39.880000000000003</v>
      </c>
      <c r="BF7" s="39">
        <v>35.47</v>
      </c>
      <c r="BG7" s="39">
        <v>31.21</v>
      </c>
      <c r="BH7" s="39">
        <v>27.07</v>
      </c>
      <c r="BI7" s="39">
        <v>22.86</v>
      </c>
      <c r="BJ7" s="39">
        <v>393.27</v>
      </c>
      <c r="BK7" s="39">
        <v>386.97</v>
      </c>
      <c r="BL7" s="39">
        <v>380.58</v>
      </c>
      <c r="BM7" s="39">
        <v>401.79</v>
      </c>
      <c r="BN7" s="39">
        <v>402.99</v>
      </c>
      <c r="BO7" s="39">
        <v>270.45999999999998</v>
      </c>
      <c r="BP7" s="39">
        <v>92.05</v>
      </c>
      <c r="BQ7" s="39">
        <v>92.69</v>
      </c>
      <c r="BR7" s="39">
        <v>88.49</v>
      </c>
      <c r="BS7" s="39">
        <v>94.96</v>
      </c>
      <c r="BT7" s="39">
        <v>88.81</v>
      </c>
      <c r="BU7" s="39">
        <v>100.47</v>
      </c>
      <c r="BV7" s="39">
        <v>101.72</v>
      </c>
      <c r="BW7" s="39">
        <v>102.38</v>
      </c>
      <c r="BX7" s="39">
        <v>100.12</v>
      </c>
      <c r="BY7" s="39">
        <v>98.66</v>
      </c>
      <c r="BZ7" s="39">
        <v>103.91</v>
      </c>
      <c r="CA7" s="39">
        <v>269.47000000000003</v>
      </c>
      <c r="CB7" s="39">
        <v>268.75</v>
      </c>
      <c r="CC7" s="39">
        <v>281.39</v>
      </c>
      <c r="CD7" s="39">
        <v>262.39999999999998</v>
      </c>
      <c r="CE7" s="39">
        <v>279.77999999999997</v>
      </c>
      <c r="CF7" s="39">
        <v>169.82</v>
      </c>
      <c r="CG7" s="39">
        <v>168.2</v>
      </c>
      <c r="CH7" s="39">
        <v>168.67</v>
      </c>
      <c r="CI7" s="39">
        <v>174.97</v>
      </c>
      <c r="CJ7" s="39">
        <v>178.59</v>
      </c>
      <c r="CK7" s="39">
        <v>167.11</v>
      </c>
      <c r="CL7" s="39">
        <v>50.82</v>
      </c>
      <c r="CM7" s="39">
        <v>50.81</v>
      </c>
      <c r="CN7" s="39">
        <v>51.01</v>
      </c>
      <c r="CO7" s="39">
        <v>51.02</v>
      </c>
      <c r="CP7" s="39">
        <v>50.5</v>
      </c>
      <c r="CQ7" s="39">
        <v>55.13</v>
      </c>
      <c r="CR7" s="39">
        <v>54.77</v>
      </c>
      <c r="CS7" s="39">
        <v>54.92</v>
      </c>
      <c r="CT7" s="39">
        <v>55.63</v>
      </c>
      <c r="CU7" s="39">
        <v>55.03</v>
      </c>
      <c r="CV7" s="39">
        <v>60.27</v>
      </c>
      <c r="CW7" s="39">
        <v>99.37</v>
      </c>
      <c r="CX7" s="39">
        <v>99.72</v>
      </c>
      <c r="CY7" s="39">
        <v>99.99</v>
      </c>
      <c r="CZ7" s="39">
        <v>99.34</v>
      </c>
      <c r="DA7" s="39">
        <v>99.41</v>
      </c>
      <c r="DB7" s="39">
        <v>83</v>
      </c>
      <c r="DC7" s="39">
        <v>82.89</v>
      </c>
      <c r="DD7" s="39">
        <v>82.66</v>
      </c>
      <c r="DE7" s="39">
        <v>82.04</v>
      </c>
      <c r="DF7" s="39">
        <v>81.900000000000006</v>
      </c>
      <c r="DG7" s="39">
        <v>89.92</v>
      </c>
      <c r="DH7" s="39">
        <v>48.99</v>
      </c>
      <c r="DI7" s="39">
        <v>48.31</v>
      </c>
      <c r="DJ7" s="39">
        <v>48.54</v>
      </c>
      <c r="DK7" s="39">
        <v>49.41</v>
      </c>
      <c r="DL7" s="39">
        <v>48.92</v>
      </c>
      <c r="DM7" s="39">
        <v>46.66</v>
      </c>
      <c r="DN7" s="39">
        <v>47.46</v>
      </c>
      <c r="DO7" s="39">
        <v>48.49</v>
      </c>
      <c r="DP7" s="39">
        <v>48.05</v>
      </c>
      <c r="DQ7" s="39">
        <v>48.87</v>
      </c>
      <c r="DR7" s="39">
        <v>48.85</v>
      </c>
      <c r="DS7" s="39">
        <v>8.9499999999999993</v>
      </c>
      <c r="DT7" s="39">
        <v>8.9</v>
      </c>
      <c r="DU7" s="39">
        <v>9.06</v>
      </c>
      <c r="DV7" s="39">
        <v>9.11</v>
      </c>
      <c r="DW7" s="39">
        <v>19.95</v>
      </c>
      <c r="DX7" s="39">
        <v>9.85</v>
      </c>
      <c r="DY7" s="39">
        <v>9.7100000000000009</v>
      </c>
      <c r="DZ7" s="39">
        <v>12.79</v>
      </c>
      <c r="EA7" s="39">
        <v>13.39</v>
      </c>
      <c r="EB7" s="39">
        <v>14.85</v>
      </c>
      <c r="EC7" s="39">
        <v>17.8</v>
      </c>
      <c r="ED7" s="39">
        <v>0</v>
      </c>
      <c r="EE7" s="39">
        <v>0.02</v>
      </c>
      <c r="EF7" s="39">
        <v>0.02</v>
      </c>
      <c r="EG7" s="39">
        <v>0</v>
      </c>
      <c r="EH7" s="39">
        <v>0</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fsas</cp:lastModifiedBy>
  <cp:lastPrinted>2020-02-04T07:45:20Z</cp:lastPrinted>
  <dcterms:created xsi:type="dcterms:W3CDTF">2019-12-05T04:09:24Z</dcterms:created>
  <dcterms:modified xsi:type="dcterms:W3CDTF">2020-02-04T07:46:08Z</dcterms:modified>
  <cp:category/>
</cp:coreProperties>
</file>