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zysnbunSWR/E3eL5djBO0040vAO2CQUjai8DXhwH5TRn1R0JfVH/i0Ovu5T5nptIRPhHr29d7XsOvU0JFO27Q==" workbookSaltValue="iEqMDWT0d990Yfstze0auQ==" workbookSpinCount="100000" lockStructure="1"/>
  <bookViews>
    <workbookView xWindow="0" yWindow="0" windowWidth="20490" windowHeight="753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<sst xmlns="http://schemas.openxmlformats.org/spreadsheetml/2006/main" count="220" uniqueCount="108">
  <si>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</si>
  <si>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</si>
  <si>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</si>
  <si>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</si>
  <si>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</si>
  <si>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</si>
  <si>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</si>
  <si>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</si>
  <si>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</si>
  <si>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</si>
  <si>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</si>
  <si>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</si>
  <si>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</si>
  <si>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</si>
  <si>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</si>
  <si>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</si>
  <si>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</si>
  <si>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</si>
  <si>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</si>
  <si>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</si>
  <si>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</si>
  <si>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</si>
  <si>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</si>
  <si>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</si>
  <si>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</si>
  <si>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</si>
  <si>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</si>
  <si>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</si>
  <si>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</si>
  <si>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</si>
  <si>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</si>
  <si>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</si>
  <si>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</si>
  <si>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</si>
  <si>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</si>
  <si>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</si>
  <si>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</si>
  <si>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</si>
  <si>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</si>
  <si>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</si>
  <si>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</si>
  <si>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</si>
  <si>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</si>
  <si>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</si>
  <si>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</si>
  <si>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</si>
  <si>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</si>
  <si>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</si>
  <si>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</si>
  <si>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</si>
  <si>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</si>
  <si>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</si>
  <si>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</si>
  <si>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</si>
  <si>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</si>
  <si>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</si>
  <si>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</si>
  <si>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</si>
  <si>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</si>
  <si>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</si>
  <si>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</si>
  <si>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</si>
  <si>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</si>
  <si>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</si>
  <si>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</si>
  <si>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</si>
  <si>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</si>
  <si>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</si>
  <si>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</si>
  <si>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</si>
  <si>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</si>
  <si>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</si>
  <si>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</si>
  <si>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</si>
  <si>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</si>
  <si>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</si>
  <si>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</si>
  <si>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</si>
  <si>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</si>
  <si>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</si>
  <si>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</si>
  <si>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</si>
  <si>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</si>
  <si>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</si>
  <si>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</si>
  <si>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</si>
  <si>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</si>
  <si>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</si>
  <si>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</si>
  <si>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</si>
  <si>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</si>
  <si>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</si>
  <si>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</si>
  <si>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</si>
  <si>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</si>
  <si>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</si>
  <si>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</si>
  <si>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</si>
  <si>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</si>
  <si>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</si>
  <si>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</si>
  <si>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</si>
  <si>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</si>
  <si>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</si>
  <si>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</si>
  <si>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有形固定資産減価償却率では、平均値を上回っているが、老朽化した管路更新に先立ち配水施設等の更新が必要と考える。
　管路経年化率及び管路更新率は平均値を下回っているが、現時点での事業への影響はあまり無い状況である。
　しかしながら、町内に老朽化した管路等が数多く点在しており、本事業を経営していくためには、更新事業は必要不可欠のことから、適正な更新計画を見定め、順次更新を進めていきたい。
</t>
    <rPh sb="17" eb="18">
      <t>アタイ</t>
    </rPh>
    <rPh sb="27" eb="30">
      <t>ロウキュウカ</t>
    </rPh>
    <rPh sb="40" eb="42">
      <t>ハイスイ</t>
    </rPh>
    <rPh sb="42" eb="44">
      <t>シセツ</t>
    </rPh>
    <rPh sb="44" eb="45">
      <t>トウ</t>
    </rPh>
    <rPh sb="74" eb="75">
      <t>チ</t>
    </rPh>
    <rPh sb="84" eb="87">
      <t>ゲンジテン</t>
    </rPh>
    <rPh sb="89" eb="91">
      <t>ジギョウ</t>
    </rPh>
    <rPh sb="93" eb="95">
      <t>エイキョウ</t>
    </rPh>
    <rPh sb="99" eb="100">
      <t>ナ</t>
    </rPh>
    <rPh sb="101" eb="103">
      <t>ジョウキョウ</t>
    </rPh>
    <rPh sb="116" eb="118">
      <t>チョウナイ</t>
    </rPh>
    <rPh sb="124" eb="126">
      <t>カンロ</t>
    </rPh>
    <rPh sb="126" eb="127">
      <t>トウ</t>
    </rPh>
    <rPh sb="128" eb="130">
      <t>カズオオ</t>
    </rPh>
    <rPh sb="131" eb="133">
      <t>テンザイ</t>
    </rPh>
    <rPh sb="138" eb="139">
      <t>ホン</t>
    </rPh>
    <rPh sb="139" eb="141">
      <t>ジギョウ</t>
    </rPh>
    <rPh sb="142" eb="144">
      <t>ケイエイ</t>
    </rPh>
    <rPh sb="153" eb="155">
      <t>コウシン</t>
    </rPh>
    <rPh sb="155" eb="157">
      <t>ジギョウ</t>
    </rPh>
    <rPh sb="160" eb="163">
      <t>フカケツ</t>
    </rPh>
    <rPh sb="177" eb="179">
      <t>ミサダ</t>
    </rPh>
    <rPh sb="181" eb="183">
      <t>ジュンジ</t>
    </rPh>
    <phoneticPr fontId="4"/>
  </si>
  <si>
    <t>　震災の影響により、大幅な人口減少等から一時的に経営状況は悪化したが、現在では新市街地やいちご団地等の形成により収益が増加し、経営は震災以前まで回復傾向である。しかし、依然として資金繰りは厳しい状態が続き、今後の給水人口の減少等が見込まれる中、安定経営が懸念される。
　併せて、有形固定資産減価償却率が増加傾向であることから、更新時期を迎える管路が増加することが見込まれる。
　今後は、更なるコスト削減を行うとともに有収率等向上を図り、効率的で安定した経営の確保に努めていく。</t>
    <rPh sb="10" eb="12">
      <t>オオハバ</t>
    </rPh>
    <rPh sb="13" eb="15">
      <t>ジンコウ</t>
    </rPh>
    <rPh sb="15" eb="17">
      <t>ゲンショウ</t>
    </rPh>
    <rPh sb="17" eb="18">
      <t>ナド</t>
    </rPh>
    <rPh sb="39" eb="43">
      <t>シンシガイチ</t>
    </rPh>
    <rPh sb="47" eb="49">
      <t>ダンチ</t>
    </rPh>
    <rPh sb="49" eb="50">
      <t>ナド</t>
    </rPh>
    <rPh sb="51" eb="53">
      <t>ケイセイ</t>
    </rPh>
    <rPh sb="56" eb="58">
      <t>シュウエキ</t>
    </rPh>
    <rPh sb="59" eb="61">
      <t>ゾウカ</t>
    </rPh>
    <rPh sb="63" eb="65">
      <t>ケイエイ</t>
    </rPh>
    <rPh sb="66" eb="68">
      <t>シンサイ</t>
    </rPh>
    <rPh sb="68" eb="70">
      <t>イゼン</t>
    </rPh>
    <rPh sb="72" eb="74">
      <t>カイフク</t>
    </rPh>
    <rPh sb="74" eb="76">
      <t>ケイコウ</t>
    </rPh>
    <rPh sb="115" eb="117">
      <t>ミコ</t>
    </rPh>
    <rPh sb="120" eb="121">
      <t>ナカ</t>
    </rPh>
    <rPh sb="122" eb="124">
      <t>アンテイ</t>
    </rPh>
    <rPh sb="124" eb="126">
      <t>ケイエイ</t>
    </rPh>
    <rPh sb="127" eb="129">
      <t>ケネン</t>
    </rPh>
    <rPh sb="135" eb="136">
      <t>アワ</t>
    </rPh>
    <rPh sb="139" eb="150">
      <t>ユウケイコテイシサンゲンカショウキャクリツ</t>
    </rPh>
    <rPh sb="151" eb="153">
      <t>ゾウカ</t>
    </rPh>
    <rPh sb="153" eb="155">
      <t>ケイコウ</t>
    </rPh>
    <rPh sb="163" eb="165">
      <t>コウシン</t>
    </rPh>
    <rPh sb="165" eb="167">
      <t>ジキ</t>
    </rPh>
    <rPh sb="168" eb="169">
      <t>ムカ</t>
    </rPh>
    <rPh sb="171" eb="173">
      <t>カンロ</t>
    </rPh>
    <rPh sb="174" eb="176">
      <t>ゾウカ</t>
    </rPh>
    <rPh sb="181" eb="183">
      <t>ミコ</t>
    </rPh>
    <rPh sb="189" eb="191">
      <t>コンゴ</t>
    </rPh>
    <rPh sb="218" eb="221">
      <t>コウリツテキ</t>
    </rPh>
    <phoneticPr fontId="4"/>
  </si>
  <si>
    <t>　経常収支比率は、毎年100％（平均値）を超え、累積欠損金比率は発生していないため、本町の経営状況は健全に保たれている。
　また、料金回収率が100％を超え、給水にかかる費用を給水収益で賄うことができていることから、健全な経営状況となっている。
　一方、企業債残高は減少傾向で推移しているが、流動比率は平均値を大きく下回っており、将来の事業計画を見直しつつ、企業債借入について検討が必要と考える。
　また、経常収益が高料金対策補助金等の給水収益以外に依存する割合が高く、高料金対策補助金は年々減少傾向にあることから、今後の経営が懸念される。
　また、水道料金が全国的に見ても非常に高水準であり、収益等確保のための料金改定については判断が困難となっている。
　施設利用率は概ね横ばいで推移し、有収率については震災の影響により一時的に停滞したが、新市街地等の形成や漏水調査等の成果により、年々増加傾向で推移している。</t>
    <rPh sb="1" eb="3">
      <t>ケイジョウ</t>
    </rPh>
    <rPh sb="3" eb="5">
      <t>シュウシ</t>
    </rPh>
    <rPh sb="5" eb="7">
      <t>ヒリツ</t>
    </rPh>
    <rPh sb="9" eb="11">
      <t>マイトシ</t>
    </rPh>
    <rPh sb="16" eb="19">
      <t>ヘイキンチ</t>
    </rPh>
    <rPh sb="21" eb="22">
      <t>コ</t>
    </rPh>
    <rPh sb="24" eb="26">
      <t>ルイセキ</t>
    </rPh>
    <rPh sb="26" eb="28">
      <t>ケッソン</t>
    </rPh>
    <rPh sb="28" eb="29">
      <t>キン</t>
    </rPh>
    <rPh sb="29" eb="31">
      <t>ヒリツ</t>
    </rPh>
    <rPh sb="32" eb="34">
      <t>ハッセイ</t>
    </rPh>
    <rPh sb="42" eb="44">
      <t>ホンチョウ</t>
    </rPh>
    <rPh sb="45" eb="47">
      <t>ケイエイ</t>
    </rPh>
    <rPh sb="47" eb="49">
      <t>ジョウキョウ</t>
    </rPh>
    <rPh sb="50" eb="52">
      <t>ケンゼン</t>
    </rPh>
    <rPh sb="53" eb="54">
      <t>タモ</t>
    </rPh>
    <rPh sb="65" eb="67">
      <t>リョウキン</t>
    </rPh>
    <rPh sb="67" eb="69">
      <t>カイシュウ</t>
    </rPh>
    <rPh sb="69" eb="70">
      <t>リツ</t>
    </rPh>
    <rPh sb="76" eb="77">
      <t>コ</t>
    </rPh>
    <rPh sb="79" eb="81">
      <t>キュウスイ</t>
    </rPh>
    <rPh sb="85" eb="87">
      <t>ヒヨウ</t>
    </rPh>
    <rPh sb="88" eb="90">
      <t>キュウスイ</t>
    </rPh>
    <rPh sb="90" eb="92">
      <t>シュウエキ</t>
    </rPh>
    <rPh sb="124" eb="126">
      <t>イッポウ</t>
    </rPh>
    <rPh sb="127" eb="129">
      <t>キギョウ</t>
    </rPh>
    <rPh sb="129" eb="130">
      <t>サイ</t>
    </rPh>
    <rPh sb="130" eb="132">
      <t>ザンダカ</t>
    </rPh>
    <rPh sb="133" eb="135">
      <t>ゲンショウ</t>
    </rPh>
    <rPh sb="135" eb="137">
      <t>ケイコウ</t>
    </rPh>
    <rPh sb="138" eb="140">
      <t>スイイ</t>
    </rPh>
    <rPh sb="146" eb="148">
      <t>リュウドウ</t>
    </rPh>
    <rPh sb="148" eb="150">
      <t>ヒリツ</t>
    </rPh>
    <rPh sb="151" eb="154">
      <t>ヘイキンチ</t>
    </rPh>
    <rPh sb="155" eb="156">
      <t>オオ</t>
    </rPh>
    <rPh sb="158" eb="160">
      <t>シタマワ</t>
    </rPh>
    <rPh sb="165" eb="167">
      <t>ショウライ</t>
    </rPh>
    <rPh sb="168" eb="170">
      <t>ジギョウ</t>
    </rPh>
    <rPh sb="170" eb="172">
      <t>ケイカク</t>
    </rPh>
    <rPh sb="173" eb="175">
      <t>ミナオ</t>
    </rPh>
    <rPh sb="179" eb="181">
      <t>キギョウ</t>
    </rPh>
    <rPh sb="181" eb="182">
      <t>サイ</t>
    </rPh>
    <rPh sb="182" eb="184">
      <t>カリイレ</t>
    </rPh>
    <rPh sb="188" eb="190">
      <t>ケントウ</t>
    </rPh>
    <rPh sb="191" eb="193">
      <t>ヒツヨウ</t>
    </rPh>
    <rPh sb="194" eb="195">
      <t>カンガ</t>
    </rPh>
    <rPh sb="235" eb="238">
      <t>コウリョウキン</t>
    </rPh>
    <rPh sb="238" eb="240">
      <t>タイサク</t>
    </rPh>
    <rPh sb="240" eb="243">
      <t>ホジョキン</t>
    </rPh>
    <rPh sb="244" eb="246">
      <t>ネンネン</t>
    </rPh>
    <rPh sb="246" eb="248">
      <t>ゲンショウ</t>
    </rPh>
    <rPh sb="248" eb="250">
      <t>ケイコウ</t>
    </rPh>
    <rPh sb="258" eb="260">
      <t>コンゴ</t>
    </rPh>
    <rPh sb="261" eb="263">
      <t>ケイエイ</t>
    </rPh>
    <rPh sb="264" eb="266">
      <t>ケネン</t>
    </rPh>
    <rPh sb="353" eb="355">
      <t>シンサイ</t>
    </rPh>
    <rPh sb="356" eb="358">
      <t>エイキョウ</t>
    </rPh>
    <rPh sb="365" eb="367">
      <t>テイタイ</t>
    </rPh>
    <rPh sb="375" eb="376">
      <t>ナド</t>
    </rPh>
    <rPh sb="399" eb="40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</si>
</sst>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5.4</c:v>
                </c:pt>
                <c:pt idx="2">
                  <c:v>7.0000000000000007E-2</c:v>
                </c:pt>
                <c:pt idx="3" formatCode="#,##0.00;&quot;△&quot;#,##0.00">
                  <c:v>0</c:v>
                </c:pt>
                <c:pt idx="4">
                  <c:v>0.02</c:v>
                </c:pt>
              </c:numCache>
            </c:numRef>
          </c:val>
          <c:extLst xmlns:c16r2="http://schemas.microsoft.com/office/drawing/2015/06/chart">
            <c:ext xmlns:c16="http://schemas.microsoft.com/office/drawing/2014/chart" uri="{C3380CC4-5D6E-409C-BE32-E72D297353CC}">
              <c16:uniqueId val="{00000000-304C-4A5C-8764-B390549D983F}"/>
            </c:ext>
          </c:extLst>
        </c:ser>
        <c:dLbls>
          <c:showLegendKey val="0"/>
          <c:showVal val="0"/>
          <c:showCatName val="0"/>
          <c:showSerName val="0"/>
          <c:showPercent val="0"/>
          <c:showBubbleSize val="0"/>
        </c:dLbls>
        <c:gapWidth val="150"/>
        <c:axId val="143604736"/>
        <c:axId val="1436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304C-4A5C-8764-B390549D983F}"/>
            </c:ext>
          </c:extLst>
        </c:ser>
        <c:dLbls>
          <c:showLegendKey val="0"/>
          <c:showVal val="0"/>
          <c:showCatName val="0"/>
          <c:showSerName val="0"/>
          <c:showPercent val="0"/>
          <c:showBubbleSize val="0"/>
        </c:dLbls>
        <c:marker val="1"/>
        <c:smooth val="0"/>
        <c:axId val="143604736"/>
        <c:axId val="143611008"/>
      </c:lineChart>
      <c:dateAx>
        <c:axId val="143604736"/>
        <c:scaling>
          <c:orientation val="minMax"/>
        </c:scaling>
        <c:delete val="1"/>
        <c:axPos val="b"/>
        <c:numFmt formatCode="ge" sourceLinked="1"/>
        <c:majorTickMark val="none"/>
        <c:minorTickMark val="none"/>
        <c:tickLblPos val="none"/>
        <c:crossAx val="143611008"/>
        <c:crosses val="autoZero"/>
        <c:auto val="1"/>
        <c:lblOffset val="100"/>
        <c:baseTimeUnit val="years"/>
      </c:dateAx>
      <c:valAx>
        <c:axId val="1436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56.67</c:v>
                </c:pt>
                <c:pt idx="1">
                  <c:v>66.489999999999995</c:v>
                </c:pt>
                <c:pt idx="2">
                  <c:v>62.64</c:v>
                </c:pt>
                <c:pt idx="3">
                  <c:v>61.7</c:v>
                </c:pt>
                <c:pt idx="4">
                  <c:v>61.19</c:v>
                </c:pt>
              </c:numCache>
            </c:numRef>
          </c:val>
          <c:extLst xmlns:c16r2="http://schemas.microsoft.com/office/drawing/2015/06/chart">
            <c:ext xmlns:c16="http://schemas.microsoft.com/office/drawing/2014/chart" uri="{C3380CC4-5D6E-409C-BE32-E72D297353CC}">
              <c16:uniqueId val="{00000000-07B3-4434-A52A-D7ACA2895888}"/>
            </c:ext>
          </c:extLst>
        </c:ser>
        <c:dLbls>
          <c:showLegendKey val="0"/>
          <c:showVal val="0"/>
          <c:showCatName val="0"/>
          <c:showSerName val="0"/>
          <c:showPercent val="0"/>
          <c:showBubbleSize val="0"/>
        </c:dLbls>
        <c:gapWidth val="150"/>
        <c:axId val="143911552"/>
        <c:axId val="1439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07B3-4434-A52A-D7ACA2895888}"/>
            </c:ext>
          </c:extLst>
        </c:ser>
        <c:dLbls>
          <c:showLegendKey val="0"/>
          <c:showVal val="0"/>
          <c:showCatName val="0"/>
          <c:showSerName val="0"/>
          <c:showPercent val="0"/>
          <c:showBubbleSize val="0"/>
        </c:dLbls>
        <c:marker val="1"/>
        <c:smooth val="0"/>
        <c:axId val="143911552"/>
        <c:axId val="143983360"/>
      </c:lineChart>
      <c:dateAx>
        <c:axId val="143911552"/>
        <c:scaling>
          <c:orientation val="minMax"/>
        </c:scaling>
        <c:delete val="1"/>
        <c:axPos val="b"/>
        <c:numFmt formatCode="ge" sourceLinked="1"/>
        <c:majorTickMark val="none"/>
        <c:minorTickMark val="none"/>
        <c:tickLblPos val="none"/>
        <c:crossAx val="143983360"/>
        <c:crosses val="autoZero"/>
        <c:auto val="1"/>
        <c:lblOffset val="100"/>
        <c:baseTimeUnit val="years"/>
      </c:dateAx>
      <c:valAx>
        <c:axId val="1439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81.92</c:v>
                </c:pt>
                <c:pt idx="1">
                  <c:v>70.459999999999994</c:v>
                </c:pt>
                <c:pt idx="2">
                  <c:v>75.61</c:v>
                </c:pt>
                <c:pt idx="3">
                  <c:v>78.760000000000005</c:v>
                </c:pt>
                <c:pt idx="4">
                  <c:v>80.28</c:v>
                </c:pt>
              </c:numCache>
            </c:numRef>
          </c:val>
          <c:extLst xmlns:c16r2="http://schemas.microsoft.com/office/drawing/2015/06/chart">
            <c:ext xmlns:c16="http://schemas.microsoft.com/office/drawing/2014/chart" uri="{C3380CC4-5D6E-409C-BE32-E72D297353CC}">
              <c16:uniqueId val="{00000000-77BB-426F-A2C5-5D05A0CC4F4F}"/>
            </c:ext>
          </c:extLst>
        </c:ser>
        <c:dLbls>
          <c:showLegendKey val="0"/>
          <c:showVal val="0"/>
          <c:showCatName val="0"/>
          <c:showSerName val="0"/>
          <c:showPercent val="0"/>
          <c:showBubbleSize val="0"/>
        </c:dLbls>
        <c:gapWidth val="150"/>
        <c:axId val="144030720"/>
        <c:axId val="1440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77BB-426F-A2C5-5D05A0CC4F4F}"/>
            </c:ext>
          </c:extLst>
        </c:ser>
        <c:dLbls>
          <c:showLegendKey val="0"/>
          <c:showVal val="0"/>
          <c:showCatName val="0"/>
          <c:showSerName val="0"/>
          <c:showPercent val="0"/>
          <c:showBubbleSize val="0"/>
        </c:dLbls>
        <c:marker val="1"/>
        <c:smooth val="0"/>
        <c:axId val="144030720"/>
        <c:axId val="144032896"/>
      </c:lineChart>
      <c:dateAx>
        <c:axId val="144030720"/>
        <c:scaling>
          <c:orientation val="minMax"/>
        </c:scaling>
        <c:delete val="1"/>
        <c:axPos val="b"/>
        <c:numFmt formatCode="ge" sourceLinked="1"/>
        <c:majorTickMark val="none"/>
        <c:minorTickMark val="none"/>
        <c:tickLblPos val="none"/>
        <c:crossAx val="144032896"/>
        <c:crosses val="autoZero"/>
        <c:auto val="1"/>
        <c:lblOffset val="100"/>
        <c:baseTimeUnit val="years"/>
      </c:dateAx>
      <c:valAx>
        <c:axId val="1440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120.49</c:v>
                </c:pt>
                <c:pt idx="1">
                  <c:v>117.3</c:v>
                </c:pt>
                <c:pt idx="2">
                  <c:v>116.11</c:v>
                </c:pt>
                <c:pt idx="3">
                  <c:v>116.2</c:v>
                </c:pt>
                <c:pt idx="4">
                  <c:v>112.19</c:v>
                </c:pt>
              </c:numCache>
            </c:numRef>
          </c:val>
          <c:extLst xmlns:c16r2="http://schemas.microsoft.com/office/drawing/2015/06/chart">
            <c:ext xmlns:c16="http://schemas.microsoft.com/office/drawing/2014/chart" uri="{C3380CC4-5D6E-409C-BE32-E72D297353CC}">
              <c16:uniqueId val="{00000000-5650-4070-A3C7-3845C8EC5BD2}"/>
            </c:ext>
          </c:extLst>
        </c:ser>
        <c:dLbls>
          <c:showLegendKey val="0"/>
          <c:showVal val="0"/>
          <c:showCatName val="0"/>
          <c:showSerName val="0"/>
          <c:showPercent val="0"/>
          <c:showBubbleSize val="0"/>
        </c:dLbls>
        <c:gapWidth val="150"/>
        <c:axId val="143646080"/>
        <c:axId val="1436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5650-4070-A3C7-3845C8EC5BD2}"/>
            </c:ext>
          </c:extLst>
        </c:ser>
        <c:dLbls>
          <c:showLegendKey val="0"/>
          <c:showVal val="0"/>
          <c:showCatName val="0"/>
          <c:showSerName val="0"/>
          <c:showPercent val="0"/>
          <c:showBubbleSize val="0"/>
        </c:dLbls>
        <c:marker val="1"/>
        <c:smooth val="0"/>
        <c:axId val="143646080"/>
        <c:axId val="143652352"/>
      </c:lineChart>
      <c:dateAx>
        <c:axId val="143646080"/>
        <c:scaling>
          <c:orientation val="minMax"/>
        </c:scaling>
        <c:delete val="1"/>
        <c:axPos val="b"/>
        <c:numFmt formatCode="ge" sourceLinked="1"/>
        <c:majorTickMark val="none"/>
        <c:minorTickMark val="none"/>
        <c:tickLblPos val="none"/>
        <c:crossAx val="143652352"/>
        <c:crosses val="autoZero"/>
        <c:auto val="1"/>
        <c:lblOffset val="100"/>
        <c:baseTimeUnit val="years"/>
      </c:dateAx>
      <c:valAx>
        <c:axId val="14365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51.05</c:v>
                </c:pt>
                <c:pt idx="1">
                  <c:v>49.73</c:v>
                </c:pt>
                <c:pt idx="2">
                  <c:v>50.12</c:v>
                </c:pt>
                <c:pt idx="3">
                  <c:v>51.09</c:v>
                </c:pt>
                <c:pt idx="4">
                  <c:v>52.8</c:v>
                </c:pt>
              </c:numCache>
            </c:numRef>
          </c:val>
          <c:extLst xmlns:c16r2="http://schemas.microsoft.com/office/drawing/2015/06/chart">
            <c:ext xmlns:c16="http://schemas.microsoft.com/office/drawing/2014/chart" uri="{C3380CC4-5D6E-409C-BE32-E72D297353CC}">
              <c16:uniqueId val="{00000000-6268-4DB7-A29E-5A379B83BC95}"/>
            </c:ext>
          </c:extLst>
        </c:ser>
        <c:dLbls>
          <c:showLegendKey val="0"/>
          <c:showVal val="0"/>
          <c:showCatName val="0"/>
          <c:showSerName val="0"/>
          <c:showPercent val="0"/>
          <c:showBubbleSize val="0"/>
        </c:dLbls>
        <c:gapWidth val="150"/>
        <c:axId val="143499264"/>
        <c:axId val="1435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6268-4DB7-A29E-5A379B83BC95}"/>
            </c:ext>
          </c:extLst>
        </c:ser>
        <c:dLbls>
          <c:showLegendKey val="0"/>
          <c:showVal val="0"/>
          <c:showCatName val="0"/>
          <c:showSerName val="0"/>
          <c:showPercent val="0"/>
          <c:showBubbleSize val="0"/>
        </c:dLbls>
        <c:marker val="1"/>
        <c:smooth val="0"/>
        <c:axId val="143499264"/>
        <c:axId val="143501184"/>
      </c:lineChart>
      <c:dateAx>
        <c:axId val="143499264"/>
        <c:scaling>
          <c:orientation val="minMax"/>
        </c:scaling>
        <c:delete val="1"/>
        <c:axPos val="b"/>
        <c:numFmt formatCode="ge" sourceLinked="1"/>
        <c:majorTickMark val="none"/>
        <c:minorTickMark val="none"/>
        <c:tickLblPos val="none"/>
        <c:crossAx val="143501184"/>
        <c:crosses val="autoZero"/>
        <c:auto val="1"/>
        <c:lblOffset val="100"/>
        <c:baseTimeUnit val="years"/>
      </c:dateAx>
      <c:valAx>
        <c:axId val="1435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5.1100000000000003</c:v>
                </c:pt>
                <c:pt idx="1">
                  <c:v>7.52</c:v>
                </c:pt>
                <c:pt idx="2">
                  <c:v>2.11</c:v>
                </c:pt>
                <c:pt idx="3">
                  <c:v>4.68</c:v>
                </c:pt>
                <c:pt idx="4">
                  <c:v>4.67</c:v>
                </c:pt>
              </c:numCache>
            </c:numRef>
          </c:val>
          <c:extLst xmlns:c16r2="http://schemas.microsoft.com/office/drawing/2015/06/chart">
            <c:ext xmlns:c16="http://schemas.microsoft.com/office/drawing/2014/chart" uri="{C3380CC4-5D6E-409C-BE32-E72D297353CC}">
              <c16:uniqueId val="{00000000-E6FA-40D8-A942-001E08672ADF}"/>
            </c:ext>
          </c:extLst>
        </c:ser>
        <c:dLbls>
          <c:showLegendKey val="0"/>
          <c:showVal val="0"/>
          <c:showCatName val="0"/>
          <c:showSerName val="0"/>
          <c:showPercent val="0"/>
          <c:showBubbleSize val="0"/>
        </c:dLbls>
        <c:gapWidth val="150"/>
        <c:axId val="143942016"/>
        <c:axId val="1439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E6FA-40D8-A942-001E08672ADF}"/>
            </c:ext>
          </c:extLst>
        </c:ser>
        <c:dLbls>
          <c:showLegendKey val="0"/>
          <c:showVal val="0"/>
          <c:showCatName val="0"/>
          <c:showSerName val="0"/>
          <c:showPercent val="0"/>
          <c:showBubbleSize val="0"/>
        </c:dLbls>
        <c:marker val="1"/>
        <c:smooth val="0"/>
        <c:axId val="143942016"/>
        <c:axId val="143943936"/>
      </c:lineChart>
      <c:dateAx>
        <c:axId val="143942016"/>
        <c:scaling>
          <c:orientation val="minMax"/>
        </c:scaling>
        <c:delete val="1"/>
        <c:axPos val="b"/>
        <c:numFmt formatCode="ge" sourceLinked="1"/>
        <c:majorTickMark val="none"/>
        <c:minorTickMark val="none"/>
        <c:tickLblPos val="none"/>
        <c:crossAx val="143943936"/>
        <c:crosses val="autoZero"/>
        <c:auto val="1"/>
        <c:lblOffset val="100"/>
        <c:baseTimeUnit val="years"/>
      </c:dateAx>
      <c:valAx>
        <c:axId val="1439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6A-4B7A-B357-2B4B0C2ADDAE}"/>
            </c:ext>
          </c:extLst>
        </c:ser>
        <c:dLbls>
          <c:showLegendKey val="0"/>
          <c:showVal val="0"/>
          <c:showCatName val="0"/>
          <c:showSerName val="0"/>
          <c:showPercent val="0"/>
          <c:showBubbleSize val="0"/>
        </c:dLbls>
        <c:gapWidth val="150"/>
        <c:axId val="143981952"/>
        <c:axId val="1436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896A-4B7A-B357-2B4B0C2ADDAE}"/>
            </c:ext>
          </c:extLst>
        </c:ser>
        <c:dLbls>
          <c:showLegendKey val="0"/>
          <c:showVal val="0"/>
          <c:showCatName val="0"/>
          <c:showSerName val="0"/>
          <c:showPercent val="0"/>
          <c:showBubbleSize val="0"/>
        </c:dLbls>
        <c:marker val="1"/>
        <c:smooth val="0"/>
        <c:axId val="143981952"/>
        <c:axId val="143663872"/>
      </c:lineChart>
      <c:dateAx>
        <c:axId val="143981952"/>
        <c:scaling>
          <c:orientation val="minMax"/>
        </c:scaling>
        <c:delete val="1"/>
        <c:axPos val="b"/>
        <c:numFmt formatCode="ge" sourceLinked="1"/>
        <c:majorTickMark val="none"/>
        <c:minorTickMark val="none"/>
        <c:tickLblPos val="none"/>
        <c:crossAx val="143663872"/>
        <c:crosses val="autoZero"/>
        <c:auto val="1"/>
        <c:lblOffset val="100"/>
        <c:baseTimeUnit val="years"/>
      </c:dateAx>
      <c:valAx>
        <c:axId val="14366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9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83.8</c:v>
                </c:pt>
                <c:pt idx="1">
                  <c:v>95.3</c:v>
                </c:pt>
                <c:pt idx="2">
                  <c:v>115.27</c:v>
                </c:pt>
                <c:pt idx="3">
                  <c:v>122.09</c:v>
                </c:pt>
                <c:pt idx="4">
                  <c:v>144.33000000000001</c:v>
                </c:pt>
              </c:numCache>
            </c:numRef>
          </c:val>
          <c:extLst xmlns:c16r2="http://schemas.microsoft.com/office/drawing/2015/06/chart">
            <c:ext xmlns:c16="http://schemas.microsoft.com/office/drawing/2014/chart" uri="{C3380CC4-5D6E-409C-BE32-E72D297353CC}">
              <c16:uniqueId val="{00000000-AFB5-4DDA-931D-E1EAB9488C70}"/>
            </c:ext>
          </c:extLst>
        </c:ser>
        <c:dLbls>
          <c:showLegendKey val="0"/>
          <c:showVal val="0"/>
          <c:showCatName val="0"/>
          <c:showSerName val="0"/>
          <c:showPercent val="0"/>
          <c:showBubbleSize val="0"/>
        </c:dLbls>
        <c:gapWidth val="150"/>
        <c:axId val="143691136"/>
        <c:axId val="1436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AFB5-4DDA-931D-E1EAB9488C70}"/>
            </c:ext>
          </c:extLst>
        </c:ser>
        <c:dLbls>
          <c:showLegendKey val="0"/>
          <c:showVal val="0"/>
          <c:showCatName val="0"/>
          <c:showSerName val="0"/>
          <c:showPercent val="0"/>
          <c:showBubbleSize val="0"/>
        </c:dLbls>
        <c:marker val="1"/>
        <c:smooth val="0"/>
        <c:axId val="143691136"/>
        <c:axId val="143693312"/>
      </c:lineChart>
      <c:dateAx>
        <c:axId val="143691136"/>
        <c:scaling>
          <c:orientation val="minMax"/>
        </c:scaling>
        <c:delete val="1"/>
        <c:axPos val="b"/>
        <c:numFmt formatCode="ge" sourceLinked="1"/>
        <c:majorTickMark val="none"/>
        <c:minorTickMark val="none"/>
        <c:tickLblPos val="none"/>
        <c:crossAx val="143693312"/>
        <c:crosses val="autoZero"/>
        <c:auto val="1"/>
        <c:lblOffset val="100"/>
        <c:baseTimeUnit val="years"/>
      </c:dateAx>
      <c:valAx>
        <c:axId val="14369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400.36</c:v>
                </c:pt>
                <c:pt idx="1">
                  <c:v>361.46</c:v>
                </c:pt>
                <c:pt idx="2">
                  <c:v>331.63</c:v>
                </c:pt>
                <c:pt idx="3">
                  <c:v>304.11</c:v>
                </c:pt>
                <c:pt idx="4">
                  <c:v>274.73</c:v>
                </c:pt>
              </c:numCache>
            </c:numRef>
          </c:val>
          <c:extLst xmlns:c16r2="http://schemas.microsoft.com/office/drawing/2015/06/chart">
            <c:ext xmlns:c16="http://schemas.microsoft.com/office/drawing/2014/chart" uri="{C3380CC4-5D6E-409C-BE32-E72D297353CC}">
              <c16:uniqueId val="{00000000-3B01-48F0-B89A-2DBF881E0143}"/>
            </c:ext>
          </c:extLst>
        </c:ser>
        <c:dLbls>
          <c:showLegendKey val="0"/>
          <c:showVal val="0"/>
          <c:showCatName val="0"/>
          <c:showSerName val="0"/>
          <c:showPercent val="0"/>
          <c:showBubbleSize val="0"/>
        </c:dLbls>
        <c:gapWidth val="150"/>
        <c:axId val="143738752"/>
        <c:axId val="1437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3B01-48F0-B89A-2DBF881E0143}"/>
            </c:ext>
          </c:extLst>
        </c:ser>
        <c:dLbls>
          <c:showLegendKey val="0"/>
          <c:showVal val="0"/>
          <c:showCatName val="0"/>
          <c:showSerName val="0"/>
          <c:showPercent val="0"/>
          <c:showBubbleSize val="0"/>
        </c:dLbls>
        <c:marker val="1"/>
        <c:smooth val="0"/>
        <c:axId val="143738752"/>
        <c:axId val="143740928"/>
      </c:lineChart>
      <c:dateAx>
        <c:axId val="143738752"/>
        <c:scaling>
          <c:orientation val="minMax"/>
        </c:scaling>
        <c:delete val="1"/>
        <c:axPos val="b"/>
        <c:numFmt formatCode="ge" sourceLinked="1"/>
        <c:majorTickMark val="none"/>
        <c:minorTickMark val="none"/>
        <c:tickLblPos val="none"/>
        <c:crossAx val="143740928"/>
        <c:crosses val="autoZero"/>
        <c:auto val="1"/>
        <c:lblOffset val="100"/>
        <c:baseTimeUnit val="years"/>
      </c:dateAx>
      <c:valAx>
        <c:axId val="14374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92.28</c:v>
                </c:pt>
                <c:pt idx="1">
                  <c:v>93.96</c:v>
                </c:pt>
                <c:pt idx="2">
                  <c:v>94.19</c:v>
                </c:pt>
                <c:pt idx="3">
                  <c:v>101.18</c:v>
                </c:pt>
                <c:pt idx="4">
                  <c:v>100.2</c:v>
                </c:pt>
              </c:numCache>
            </c:numRef>
          </c:val>
          <c:extLst xmlns:c16r2="http://schemas.microsoft.com/office/drawing/2015/06/chart">
            <c:ext xmlns:c16="http://schemas.microsoft.com/office/drawing/2014/chart" uri="{C3380CC4-5D6E-409C-BE32-E72D297353CC}">
              <c16:uniqueId val="{00000000-F1D7-4E0A-9812-598FDFD9F5F4}"/>
            </c:ext>
          </c:extLst>
        </c:ser>
        <c:dLbls>
          <c:showLegendKey val="0"/>
          <c:showVal val="0"/>
          <c:showCatName val="0"/>
          <c:showSerName val="0"/>
          <c:showPercent val="0"/>
          <c:showBubbleSize val="0"/>
        </c:dLbls>
        <c:gapWidth val="150"/>
        <c:axId val="143771904"/>
        <c:axId val="1438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F1D7-4E0A-9812-598FDFD9F5F4}"/>
            </c:ext>
          </c:extLst>
        </c:ser>
        <c:dLbls>
          <c:showLegendKey val="0"/>
          <c:showVal val="0"/>
          <c:showCatName val="0"/>
          <c:showSerName val="0"/>
          <c:showPercent val="0"/>
          <c:showBubbleSize val="0"/>
        </c:dLbls>
        <c:marker val="1"/>
        <c:smooth val="0"/>
        <c:axId val="143771904"/>
        <c:axId val="143851904"/>
      </c:lineChart>
      <c:dateAx>
        <c:axId val="143771904"/>
        <c:scaling>
          <c:orientation val="minMax"/>
        </c:scaling>
        <c:delete val="1"/>
        <c:axPos val="b"/>
        <c:numFmt formatCode="ge" sourceLinked="1"/>
        <c:majorTickMark val="none"/>
        <c:minorTickMark val="none"/>
        <c:tickLblPos val="none"/>
        <c:crossAx val="143851904"/>
        <c:crosses val="autoZero"/>
        <c:auto val="1"/>
        <c:lblOffset val="100"/>
        <c:baseTimeUnit val="years"/>
      </c:dateAx>
      <c:valAx>
        <c:axId val="1438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296.77</c:v>
                </c:pt>
                <c:pt idx="1">
                  <c:v>292.83</c:v>
                </c:pt>
                <c:pt idx="2">
                  <c:v>292.35000000000002</c:v>
                </c:pt>
                <c:pt idx="3">
                  <c:v>270.86</c:v>
                </c:pt>
                <c:pt idx="4">
                  <c:v>274.38</c:v>
                </c:pt>
              </c:numCache>
            </c:numRef>
          </c:val>
          <c:extLst xmlns:c16r2="http://schemas.microsoft.com/office/drawing/2015/06/chart">
            <c:ext xmlns:c16="http://schemas.microsoft.com/office/drawing/2014/chart" uri="{C3380CC4-5D6E-409C-BE32-E72D297353CC}">
              <c16:uniqueId val="{00000000-D470-4116-8219-304A6D4C3C59}"/>
            </c:ext>
          </c:extLst>
        </c:ser>
        <c:dLbls>
          <c:showLegendKey val="0"/>
          <c:showVal val="0"/>
          <c:showCatName val="0"/>
          <c:showSerName val="0"/>
          <c:showPercent val="0"/>
          <c:showBubbleSize val="0"/>
        </c:dLbls>
        <c:gapWidth val="150"/>
        <c:axId val="143878400"/>
        <c:axId val="1438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D470-4116-8219-304A6D4C3C59}"/>
            </c:ext>
          </c:extLst>
        </c:ser>
        <c:dLbls>
          <c:showLegendKey val="0"/>
          <c:showVal val="0"/>
          <c:showCatName val="0"/>
          <c:showSerName val="0"/>
          <c:showPercent val="0"/>
          <c:showBubbleSize val="0"/>
        </c:dLbls>
        <c:marker val="1"/>
        <c:smooth val="0"/>
        <c:axId val="143878400"/>
        <c:axId val="143880576"/>
      </c:lineChart>
      <c:dateAx>
        <c:axId val="143878400"/>
        <c:scaling>
          <c:orientation val="minMax"/>
        </c:scaling>
        <c:delete val="1"/>
        <c:axPos val="b"/>
        <c:numFmt formatCode="ge" sourceLinked="1"/>
        <c:majorTickMark val="none"/>
        <c:minorTickMark val="none"/>
        <c:tickLblPos val="none"/>
        <c:crossAx val="143880576"/>
        <c:crosses val="autoZero"/>
        <c:auto val="1"/>
        <c:lblOffset val="100"/>
        <c:baseTimeUnit val="years"/>
      </c:dateAx>
      <c:valAx>
        <c:axId val="143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山元町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12264</v>
      </c>
      <c r="AM8" s="60"/>
      <c r="AN8" s="60"/>
      <c r="AO8" s="60"/>
      <c r="AP8" s="60"/>
      <c r="AQ8" s="60"/>
      <c r="AR8" s="60"/>
      <c r="AS8" s="60"/>
      <c r="AT8" s="51">
        <f>データ!$S$6</f>
        <v>64.58</v>
      </c>
      <c r="AU8" s="52"/>
      <c r="AV8" s="52"/>
      <c r="AW8" s="52"/>
      <c r="AX8" s="52"/>
      <c r="AY8" s="52"/>
      <c r="AZ8" s="52"/>
      <c r="BA8" s="52"/>
      <c r="BB8" s="53">
        <f>データ!$T$6</f>
        <v>189.9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65.44</v>
      </c>
      <c r="J10" s="52"/>
      <c r="K10" s="52"/>
      <c r="L10" s="52"/>
      <c r="M10" s="52"/>
      <c r="N10" s="52"/>
      <c r="O10" s="63"/>
      <c r="P10" s="53">
        <f>データ!$P$6</f>
        <v>98.27</v>
      </c>
      <c r="Q10" s="53"/>
      <c r="R10" s="53"/>
      <c r="S10" s="53"/>
      <c r="T10" s="53"/>
      <c r="U10" s="53"/>
      <c r="V10" s="53"/>
      <c r="W10" s="60">
        <f>データ!$Q$6</f>
        <v>5346</v>
      </c>
      <c r="X10" s="60"/>
      <c r="Y10" s="60"/>
      <c r="Z10" s="60"/>
      <c r="AA10" s="60"/>
      <c r="AB10" s="60"/>
      <c r="AC10" s="60"/>
      <c r="AD10" s="2"/>
      <c r="AE10" s="2"/>
      <c r="AF10" s="2"/>
      <c r="AG10" s="2"/>
      <c r="AH10" s="4"/>
      <c r="AI10" s="4"/>
      <c r="AJ10" s="4"/>
      <c r="AK10" s="4"/>
      <c r="AL10" s="60">
        <f>データ!$U$6</f>
        <v>12042</v>
      </c>
      <c r="AM10" s="60"/>
      <c r="AN10" s="60"/>
      <c r="AO10" s="60"/>
      <c r="AP10" s="60"/>
      <c r="AQ10" s="60"/>
      <c r="AR10" s="60"/>
      <c r="AS10" s="60"/>
      <c r="AT10" s="51">
        <f>データ!$V$6</f>
        <v>64.58</v>
      </c>
      <c r="AU10" s="52"/>
      <c r="AV10" s="52"/>
      <c r="AW10" s="52"/>
      <c r="AX10" s="52"/>
      <c r="AY10" s="52"/>
      <c r="AZ10" s="52"/>
      <c r="BA10" s="52"/>
      <c r="BB10" s="53">
        <f>データ!$W$6</f>
        <v>186.47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av2hcQqOxAfpoqYVQRFV9w1em3ghu/r0X+MS+ZNlmYjIJYG56vExew/tRG7DHNhu8sgIQIHc5qTqYECXgu8Ow==" saltValue="a+54Z1bBLybbPx4orplb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43621</v>
      </c>
      <c r="D6" s="34">
        <f t="shared" si="3"/>
        <v>46</v>
      </c>
      <c r="E6" s="34">
        <f t="shared" si="3"/>
        <v>1</v>
      </c>
      <c r="F6" s="34">
        <f t="shared" si="3"/>
        <v>0</v>
      </c>
      <c r="G6" s="34">
        <f t="shared" si="3"/>
        <v>1</v>
      </c>
      <c r="H6" s="34" t="str">
        <f t="shared" si="3"/>
        <v>宮城県　山元町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65.44</v>
      </c>
      <c r="P6" s="35">
        <f t="shared" si="3"/>
        <v>98.27</v>
      </c>
      <c r="Q6" s="35">
        <f t="shared" si="3"/>
        <v>5346</v>
      </c>
      <c r="R6" s="35">
        <f t="shared" si="3"/>
        <v>12264</v>
      </c>
      <c r="S6" s="35">
        <f t="shared" si="3"/>
        <v>64.58</v>
      </c>
      <c r="T6" s="35">
        <f t="shared" si="3"/>
        <v>189.9</v>
      </c>
      <c r="U6" s="35">
        <f t="shared" si="3"/>
        <v>12042</v>
      </c>
      <c r="V6" s="35">
        <f t="shared" si="3"/>
        <v>64.58</v>
      </c>
      <c r="W6" s="35">
        <f t="shared" si="3"/>
        <v>186.47</v>
      </c>
      <c r="X6" s="36">
        <f>IF(X7="",NA(),X7)</f>
        <v>120.49</v>
      </c>
      <c r="Y6" s="36">
        <f t="shared" ref="Y6:AG6" si="4">IF(Y7="",NA(),Y7)</f>
        <v>117.3</v>
      </c>
      <c r="Z6" s="36">
        <f t="shared" si="4"/>
        <v>116.11</v>
      </c>
      <c r="AA6" s="36">
        <f t="shared" si="4"/>
        <v>116.2</v>
      </c>
      <c r="AB6" s="36">
        <f t="shared" si="4"/>
        <v>112.19</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83.8</v>
      </c>
      <c r="AU6" s="36">
        <f t="shared" ref="AU6:BC6" si="6">IF(AU7="",NA(),AU7)</f>
        <v>95.3</v>
      </c>
      <c r="AV6" s="36">
        <f t="shared" si="6"/>
        <v>115.27</v>
      </c>
      <c r="AW6" s="36">
        <f t="shared" si="6"/>
        <v>122.09</v>
      </c>
      <c r="AX6" s="36">
        <f t="shared" si="6"/>
        <v>144.33000000000001</v>
      </c>
      <c r="AY6" s="36">
        <f t="shared" si="6"/>
        <v>406.37</v>
      </c>
      <c r="AZ6" s="36">
        <f t="shared" si="6"/>
        <v>398.29</v>
      </c>
      <c r="BA6" s="36">
        <f t="shared" si="6"/>
        <v>388.67</v>
      </c>
      <c r="BB6" s="36">
        <f t="shared" si="6"/>
        <v>355.27</v>
      </c>
      <c r="BC6" s="36">
        <f t="shared" si="6"/>
        <v>359.7</v>
      </c>
      <c r="BD6" s="35" t="str">
        <f>IF(BD7="","",IF(BD7="-","【-】","【"&amp;SUBSTITUTE(TEXT(BD7,"#,##0.00"),"-","△")&amp;"】"))</f>
        <v>【261.93】</v>
      </c>
      <c r="BE6" s="36">
        <f>IF(BE7="",NA(),BE7)</f>
        <v>400.36</v>
      </c>
      <c r="BF6" s="36">
        <f t="shared" ref="BF6:BN6" si="7">IF(BF7="",NA(),BF7)</f>
        <v>361.46</v>
      </c>
      <c r="BG6" s="36">
        <f t="shared" si="7"/>
        <v>331.63</v>
      </c>
      <c r="BH6" s="36">
        <f t="shared" si="7"/>
        <v>304.11</v>
      </c>
      <c r="BI6" s="36">
        <f t="shared" si="7"/>
        <v>274.73</v>
      </c>
      <c r="BJ6" s="36">
        <f t="shared" si="7"/>
        <v>442.54</v>
      </c>
      <c r="BK6" s="36">
        <f t="shared" si="7"/>
        <v>431</v>
      </c>
      <c r="BL6" s="36">
        <f t="shared" si="7"/>
        <v>422.5</v>
      </c>
      <c r="BM6" s="36">
        <f t="shared" si="7"/>
        <v>458.27</v>
      </c>
      <c r="BN6" s="36">
        <f t="shared" si="7"/>
        <v>447.01</v>
      </c>
      <c r="BO6" s="35" t="str">
        <f>IF(BO7="","",IF(BO7="-","【-】","【"&amp;SUBSTITUTE(TEXT(BO7,"#,##0.00"),"-","△")&amp;"】"))</f>
        <v>【270.46】</v>
      </c>
      <c r="BP6" s="36">
        <f>IF(BP7="",NA(),BP7)</f>
        <v>92.28</v>
      </c>
      <c r="BQ6" s="36">
        <f t="shared" ref="BQ6:BY6" si="8">IF(BQ7="",NA(),BQ7)</f>
        <v>93.96</v>
      </c>
      <c r="BR6" s="36">
        <f t="shared" si="8"/>
        <v>94.19</v>
      </c>
      <c r="BS6" s="36">
        <f t="shared" si="8"/>
        <v>101.18</v>
      </c>
      <c r="BT6" s="36">
        <f t="shared" si="8"/>
        <v>100.2</v>
      </c>
      <c r="BU6" s="36">
        <f t="shared" si="8"/>
        <v>98.6</v>
      </c>
      <c r="BV6" s="36">
        <f t="shared" si="8"/>
        <v>100.82</v>
      </c>
      <c r="BW6" s="36">
        <f t="shared" si="8"/>
        <v>101.64</v>
      </c>
      <c r="BX6" s="36">
        <f t="shared" si="8"/>
        <v>96.77</v>
      </c>
      <c r="BY6" s="36">
        <f t="shared" si="8"/>
        <v>95.81</v>
      </c>
      <c r="BZ6" s="35" t="str">
        <f>IF(BZ7="","",IF(BZ7="-","【-】","【"&amp;SUBSTITUTE(TEXT(BZ7,"#,##0.00"),"-","△")&amp;"】"))</f>
        <v>【103.91】</v>
      </c>
      <c r="CA6" s="36">
        <f>IF(CA7="",NA(),CA7)</f>
        <v>296.77</v>
      </c>
      <c r="CB6" s="36">
        <f t="shared" ref="CB6:CJ6" si="9">IF(CB7="",NA(),CB7)</f>
        <v>292.83</v>
      </c>
      <c r="CC6" s="36">
        <f t="shared" si="9"/>
        <v>292.35000000000002</v>
      </c>
      <c r="CD6" s="36">
        <f t="shared" si="9"/>
        <v>270.86</v>
      </c>
      <c r="CE6" s="36">
        <f t="shared" si="9"/>
        <v>274.38</v>
      </c>
      <c r="CF6" s="36">
        <f t="shared" si="9"/>
        <v>181.67</v>
      </c>
      <c r="CG6" s="36">
        <f t="shared" si="9"/>
        <v>179.55</v>
      </c>
      <c r="CH6" s="36">
        <f t="shared" si="9"/>
        <v>179.16</v>
      </c>
      <c r="CI6" s="36">
        <f t="shared" si="9"/>
        <v>187.18</v>
      </c>
      <c r="CJ6" s="36">
        <f t="shared" si="9"/>
        <v>189.58</v>
      </c>
      <c r="CK6" s="35" t="str">
        <f>IF(CK7="","",IF(CK7="-","【-】","【"&amp;SUBSTITUTE(TEXT(CK7,"#,##0.00"),"-","△")&amp;"】"))</f>
        <v>【167.11】</v>
      </c>
      <c r="CL6" s="36">
        <f>IF(CL7="",NA(),CL7)</f>
        <v>56.67</v>
      </c>
      <c r="CM6" s="36">
        <f t="shared" ref="CM6:CU6" si="10">IF(CM7="",NA(),CM7)</f>
        <v>66.489999999999995</v>
      </c>
      <c r="CN6" s="36">
        <f t="shared" si="10"/>
        <v>62.64</v>
      </c>
      <c r="CO6" s="36">
        <f t="shared" si="10"/>
        <v>61.7</v>
      </c>
      <c r="CP6" s="36">
        <f t="shared" si="10"/>
        <v>61.19</v>
      </c>
      <c r="CQ6" s="36">
        <f t="shared" si="10"/>
        <v>53.61</v>
      </c>
      <c r="CR6" s="36">
        <f t="shared" si="10"/>
        <v>53.52</v>
      </c>
      <c r="CS6" s="36">
        <f t="shared" si="10"/>
        <v>54.24</v>
      </c>
      <c r="CT6" s="36">
        <f t="shared" si="10"/>
        <v>55.88</v>
      </c>
      <c r="CU6" s="36">
        <f t="shared" si="10"/>
        <v>55.22</v>
      </c>
      <c r="CV6" s="35" t="str">
        <f>IF(CV7="","",IF(CV7="-","【-】","【"&amp;SUBSTITUTE(TEXT(CV7,"#,##0.00"),"-","△")&amp;"】"))</f>
        <v>【60.27】</v>
      </c>
      <c r="CW6" s="36">
        <f>IF(CW7="",NA(),CW7)</f>
        <v>81.92</v>
      </c>
      <c r="CX6" s="36">
        <f t="shared" ref="CX6:DF6" si="11">IF(CX7="",NA(),CX7)</f>
        <v>70.459999999999994</v>
      </c>
      <c r="CY6" s="36">
        <f t="shared" si="11"/>
        <v>75.61</v>
      </c>
      <c r="CZ6" s="36">
        <f t="shared" si="11"/>
        <v>78.760000000000005</v>
      </c>
      <c r="DA6" s="36">
        <f t="shared" si="11"/>
        <v>80.28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51.05</v>
      </c>
      <c r="DI6" s="36">
        <f t="shared" ref="DI6:DQ6" si="12">IF(DI7="",NA(),DI7)</f>
        <v>49.73</v>
      </c>
      <c r="DJ6" s="36">
        <f t="shared" si="12"/>
        <v>50.12</v>
      </c>
      <c r="DK6" s="36">
        <f t="shared" si="12"/>
        <v>51.09</v>
      </c>
      <c r="DL6" s="36">
        <f t="shared" si="12"/>
        <v>52.8</v>
      </c>
      <c r="DM6" s="36">
        <f t="shared" si="12"/>
        <v>46.67</v>
      </c>
      <c r="DN6" s="36">
        <f t="shared" si="12"/>
        <v>47.7</v>
      </c>
      <c r="DO6" s="36">
        <f t="shared" si="12"/>
        <v>48.14</v>
      </c>
      <c r="DP6" s="36">
        <f t="shared" si="12"/>
        <v>46.61</v>
      </c>
      <c r="DQ6" s="36">
        <f t="shared" si="12"/>
        <v>47.97</v>
      </c>
      <c r="DR6" s="35" t="str">
        <f>IF(DR7="","",IF(DR7="-","【-】","【"&amp;SUBSTITUTE(TEXT(DR7,"#,##0.00"),"-","△")&amp;"】"))</f>
        <v>【48.85】</v>
      </c>
      <c r="DS6" s="36">
        <f>IF(DS7="",NA(),DS7)</f>
        <v>5.1100000000000003</v>
      </c>
      <c r="DT6" s="36">
        <f t="shared" ref="DT6:EB6" si="13">IF(DT7="",NA(),DT7)</f>
        <v>7.52</v>
      </c>
      <c r="DU6" s="36">
        <f t="shared" si="13"/>
        <v>2.11</v>
      </c>
      <c r="DV6" s="36">
        <f t="shared" si="13"/>
        <v>4.68</v>
      </c>
      <c r="DW6" s="36">
        <f t="shared" si="13"/>
        <v>4.67</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0.08</v>
      </c>
      <c r="EE6" s="36">
        <f t="shared" ref="EE6:EM6" si="14">IF(EE7="",NA(),EE7)</f>
        <v>5.4</v>
      </c>
      <c r="EF6" s="36">
        <f t="shared" si="14"/>
        <v>7.0000000000000007E-2</v>
      </c>
      <c r="EG6" s="35">
        <f t="shared" si="14"/>
        <v>0</v>
      </c>
      <c r="EH6" s="36">
        <f t="shared" si="14"/>
        <v>0.02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43621</v>
      </c>
      <c r="D7" s="38">
        <v>46</v>
      </c>
      <c r="E7" s="38">
        <v>1</v>
      </c>
      <c r="F7" s="38">
        <v>0</v>
      </c>
      <c r="G7" s="38">
        <v>1</v>
      </c>
      <c r="H7" s="38" t="s">
        <v>93</v>
      </c>
      <c r="I7" s="38" t="s">
        <v>94</v>
      </c>
      <c r="J7" s="38" t="s">
        <v>95</v>
      </c>
      <c r="K7" s="38" t="s">
        <v>96</v>
      </c>
      <c r="L7" s="38" t="s">
        <v>97</v>
      </c>
      <c r="M7" s="38" t="s">
        <v>98</v>
      </c>
      <c r="N7" s="39" t="s">
        <v>99</v>
      </c>
      <c r="O7" s="39">
        <v>65.44</v>
      </c>
      <c r="P7" s="39">
        <v>98.27</v>
      </c>
      <c r="Q7" s="39">
        <v>5346</v>
      </c>
      <c r="R7" s="39">
        <v>12264</v>
      </c>
      <c r="S7" s="39">
        <v>64.58</v>
      </c>
      <c r="T7" s="39">
        <v>189.9</v>
      </c>
      <c r="U7" s="39">
        <v>12042</v>
      </c>
      <c r="V7" s="39">
        <v>64.58</v>
      </c>
      <c r="W7" s="39">
        <v>186.47</v>
      </c>
      <c r="X7" s="39">
        <v>120.49</v>
      </c>
      <c r="Y7" s="39">
        <v>117.3</v>
      </c>
      <c r="Z7" s="39">
        <v>116.11</v>
      </c>
      <c r="AA7" s="39">
        <v>116.2</v>
      </c>
      <c r="AB7" s="39">
        <v>112.19</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83.8</v>
      </c>
      <c r="AU7" s="39">
        <v>95.3</v>
      </c>
      <c r="AV7" s="39">
        <v>115.27</v>
      </c>
      <c r="AW7" s="39">
        <v>122.09</v>
      </c>
      <c r="AX7" s="39">
        <v>144.33000000000001</v>
      </c>
      <c r="AY7" s="39">
        <v>406.37</v>
      </c>
      <c r="AZ7" s="39">
        <v>398.29</v>
      </c>
      <c r="BA7" s="39">
        <v>388.67</v>
      </c>
      <c r="BB7" s="39">
        <v>355.27</v>
      </c>
      <c r="BC7" s="39">
        <v>359.7</v>
      </c>
      <c r="BD7" s="39">
        <v>261.93</v>
      </c>
      <c r="BE7" s="39">
        <v>400.36</v>
      </c>
      <c r="BF7" s="39">
        <v>361.46</v>
      </c>
      <c r="BG7" s="39">
        <v>331.63</v>
      </c>
      <c r="BH7" s="39">
        <v>304.11</v>
      </c>
      <c r="BI7" s="39">
        <v>274.73</v>
      </c>
      <c r="BJ7" s="39">
        <v>442.54</v>
      </c>
      <c r="BK7" s="39">
        <v>431</v>
      </c>
      <c r="BL7" s="39">
        <v>422.5</v>
      </c>
      <c r="BM7" s="39">
        <v>458.27</v>
      </c>
      <c r="BN7" s="39">
        <v>447.01</v>
      </c>
      <c r="BO7" s="39">
        <v>270.45999999999998</v>
      </c>
      <c r="BP7" s="39">
        <v>92.28</v>
      </c>
      <c r="BQ7" s="39">
        <v>93.96</v>
      </c>
      <c r="BR7" s="39">
        <v>94.19</v>
      </c>
      <c r="BS7" s="39">
        <v>101.18</v>
      </c>
      <c r="BT7" s="39">
        <v>100.2</v>
      </c>
      <c r="BU7" s="39">
        <v>98.6</v>
      </c>
      <c r="BV7" s="39">
        <v>100.82</v>
      </c>
      <c r="BW7" s="39">
        <v>101.64</v>
      </c>
      <c r="BX7" s="39">
        <v>96.77</v>
      </c>
      <c r="BY7" s="39">
        <v>95.81</v>
      </c>
      <c r="BZ7" s="39">
        <v>103.91</v>
      </c>
      <c r="CA7" s="39">
        <v>296.77</v>
      </c>
      <c r="CB7" s="39">
        <v>292.83</v>
      </c>
      <c r="CC7" s="39">
        <v>292.35000000000002</v>
      </c>
      <c r="CD7" s="39">
        <v>270.86</v>
      </c>
      <c r="CE7" s="39">
        <v>274.38</v>
      </c>
      <c r="CF7" s="39">
        <v>181.67</v>
      </c>
      <c r="CG7" s="39">
        <v>179.55</v>
      </c>
      <c r="CH7" s="39">
        <v>179.16</v>
      </c>
      <c r="CI7" s="39">
        <v>187.18</v>
      </c>
      <c r="CJ7" s="39">
        <v>189.58</v>
      </c>
      <c r="CK7" s="39">
        <v>167.11</v>
      </c>
      <c r="CL7" s="39">
        <v>56.67</v>
      </c>
      <c r="CM7" s="39">
        <v>66.489999999999995</v>
      </c>
      <c r="CN7" s="39">
        <v>62.64</v>
      </c>
      <c r="CO7" s="39">
        <v>61.7</v>
      </c>
      <c r="CP7" s="39">
        <v>61.19</v>
      </c>
      <c r="CQ7" s="39">
        <v>53.61</v>
      </c>
      <c r="CR7" s="39">
        <v>53.52</v>
      </c>
      <c r="CS7" s="39">
        <v>54.24</v>
      </c>
      <c r="CT7" s="39">
        <v>55.88</v>
      </c>
      <c r="CU7" s="39">
        <v>55.22</v>
      </c>
      <c r="CV7" s="39">
        <v>60.27</v>
      </c>
      <c r="CW7" s="39">
        <v>81.92</v>
      </c>
      <c r="CX7" s="39">
        <v>70.459999999999994</v>
      </c>
      <c r="CY7" s="39">
        <v>75.61</v>
      </c>
      <c r="CZ7" s="39">
        <v>78.760000000000005</v>
      </c>
      <c r="DA7" s="39">
        <v>80.28</v>
      </c>
      <c r="DB7" s="39">
        <v>81.31</v>
      </c>
      <c r="DC7" s="39">
        <v>81.459999999999994</v>
      </c>
      <c r="DD7" s="39">
        <v>81.680000000000007</v>
      </c>
      <c r="DE7" s="39">
        <v>80.989999999999995</v>
      </c>
      <c r="DF7" s="39">
        <v>80.930000000000007</v>
      </c>
      <c r="DG7" s="39">
        <v>89.92</v>
      </c>
      <c r="DH7" s="39">
        <v>51.05</v>
      </c>
      <c r="DI7" s="39">
        <v>49.73</v>
      </c>
      <c r="DJ7" s="39">
        <v>50.12</v>
      </c>
      <c r="DK7" s="39">
        <v>51.09</v>
      </c>
      <c r="DL7" s="39">
        <v>52.8</v>
      </c>
      <c r="DM7" s="39">
        <v>46.67</v>
      </c>
      <c r="DN7" s="39">
        <v>47.7</v>
      </c>
      <c r="DO7" s="39">
        <v>48.14</v>
      </c>
      <c r="DP7" s="39">
        <v>46.61</v>
      </c>
      <c r="DQ7" s="39">
        <v>47.97</v>
      </c>
      <c r="DR7" s="39">
        <v>48.85</v>
      </c>
      <c r="DS7" s="39">
        <v>5.1100000000000003</v>
      </c>
      <c r="DT7" s="39">
        <v>7.52</v>
      </c>
      <c r="DU7" s="39">
        <v>2.11</v>
      </c>
      <c r="DV7" s="39">
        <v>4.68</v>
      </c>
      <c r="DW7" s="39">
        <v>4.67</v>
      </c>
      <c r="DX7" s="39">
        <v>10.029999999999999</v>
      </c>
      <c r="DY7" s="39">
        <v>7.26</v>
      </c>
      <c r="DZ7" s="39">
        <v>11.13</v>
      </c>
      <c r="EA7" s="39">
        <v>10.84</v>
      </c>
      <c r="EB7" s="39">
        <v>15.33</v>
      </c>
      <c r="EC7" s="39">
        <v>17.8</v>
      </c>
      <c r="ED7" s="39">
        <v>0.08</v>
      </c>
      <c r="EE7" s="39">
        <v>5.4</v>
      </c>
      <c r="EF7" s="39">
        <v>7.0000000000000007E-2</v>
      </c>
      <c r="EG7" s="39">
        <v>0</v>
      </c>
      <c r="EH7" s="39">
        <v>0.02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佐藤 大祐</cp:lastModifiedBy>
  <cp:lastPrinted>2020-01-29T08:33:45Z</cp:lastPrinted>
  <dcterms:created xsi:type="dcterms:W3CDTF">2019-12-05T04:09:22Z</dcterms:created>
  <dcterms:modified xsi:type="dcterms:W3CDTF">2020-02-12T05:57:58Z</dcterms:modified>
</cp:coreProperties>
</file>