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BKフォルダ梅津\H25～水道班\8 調査、依頼、復命書等\公営企業\経営比較分析表\20200108_ Fw_ 【宮城県市町村課・依頼（1_31〆）】公営企業に係る経営比\21 丸森町\21 丸森町\【経営比較分析表】2018_043419_47_1718\【経営比較分析表】2018_043419_47_1718\"/>
    </mc:Choice>
  </mc:AlternateContent>
  <workbookProtection workbookAlgorithmName="SHA-512" workbookHashValue="Mf2QwxR++9LRZsLoGvaUeCoSu7ciC3dZ6B/sOLbBLcB1uWOIZ4xbZUxZuXukZcWWb08T/jTIEI/JjsIVIKtImg==" workbookSaltValue="L+GCVEjOykmXQQJDR6LfT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<sst xmlns="http://schemas.openxmlformats.org/spreadsheetml/2006/main" count="228" uniqueCount="114">
  <si>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</si>
  <si>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</si>
  <si>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</si>
  <si>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</si>
  <si>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</si>
  <si>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</si>
  <si>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</si>
  <si>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</si>
  <si>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</si>
  <si>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</si>
  <si>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</si>
  <si>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</si>
  <si>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</si>
  <si>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</si>
  <si>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</si>
  <si>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</si>
  <si>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</si>
  <si>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</si>
  <si>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</si>
  <si>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</si>
  <si>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</si>
  <si>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</si>
  <si>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</si>
  <si>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</si>
  <si>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</si>
  <si>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</si>
  <si>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</si>
  <si>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</si>
  <si>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</si>
  <si>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</si>
  <si>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</si>
  <si>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</si>
  <si>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</si>
  <si>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</si>
  <si>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</si>
  <si>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</si>
  <si>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</si>
  <si>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</si>
  <si>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</si>
  <si>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</si>
  <si>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</si>
  <si>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</si>
  <si>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</si>
  <si>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</si>
  <si>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</si>
  <si>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</si>
  <si>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</si>
  <si>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</si>
  <si>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</si>
  <si>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</si>
  <si>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</si>
  <si>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</si>
  <si>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</si>
  <si>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</si>
  <si>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</si>
  <si>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</si>
  <si>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</si>
  <si>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</si>
  <si>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</si>
  <si>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</si>
  <si>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</si>
  <si>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</si>
  <si>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</si>
  <si>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</si>
  <si>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</si>
  <si>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</si>
  <si>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</si>
  <si>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</si>
  <si>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</si>
  <si>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</si>
  <si>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</si>
  <si>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</si>
  <si>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</si>
  <si>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</si>
  <si>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</si>
  <si>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</si>
  <si>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</si>
  <si>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</si>
  <si>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</si>
  <si>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</si>
  <si>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</si>
  <si>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</si>
  <si>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</si>
  <si>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</si>
  <si>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</si>
  <si>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</si>
  <si>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</si>
  <si>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</si>
  <si>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</si>
  <si>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</si>
  <si>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</si>
  <si>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</si>
  <si>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</si>
  <si>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</si>
  <si>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</si>
  <si>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</si>
  <si>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</si>
  <si>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</si>
  <si>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丸森町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</si>
  <si>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</si>
  <si>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</si>
  <si>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</si>
  <si>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</si>
  <si>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</si>
  <si>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</si>
  <si>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</si>
  <si>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</si>
  <si>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</si>
  <si>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</si>
  <si>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</si>
  <si>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</si>
  <si>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町の汚水処理場は3箇所あり、平成27年度から補助事業により、施設の機能診断を行っている。平成29年度には農集排施設の最適化整備構想を行い、公共下水道接続との比較を行っている。その結果をもとに今後の方針を検討していく。
</t>
    <phoneticPr fontId="4"/>
  </si>
  <si>
    <t>　当町の農業集落排水事業の経営は類似団体と比較し、同程度かやや高い傾向であると考えられる。
　今後は経営戦略に基づき安定した経営を維持していく。</t>
    <phoneticPr fontId="4"/>
  </si>
  <si>
    <t>①　収益的収支比率は平成30年度で約92%である。適正な使用料確保のため、未納額の解消に努めていく。
④　企業債は一般会計からの繰入金を充てているため当該値は0.00%となっているが、経営の合理化と一層の経費削減に努め計画的な企業債の発行に努める。
※なお、平成28年度の数値を見直した結果、適正な数値は12.51%であった。
⑤　経費回収率は類似団体と比較し高い比率となっている。適正な使用料確保のため、未納額の解消に努めていく。
⑥　汚水処理原価は類似団体より若干低い数値で推移している。
今後、投資の効率化や維持管理費の削減、接続率の向上を図っていく。
⑦　平成30年度では類似団体と同程度の率となっている。今後耐用年数等を考慮しながら公共下水道への接続など検討していく。
⑧　水洗化率96%で類似団体と比較し高い比率となっている。今後も使用料収入増加のため、未使用者への啓もう活動を図る。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</si>
</sst>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FE-40E8-92A0-7BDE8FAFCE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07FE-40E8-92A0-7BDE8FAFCE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53.11</c:v>
                </c:pt>
                <c:pt idx="1">
                  <c:v>55.15</c:v>
                </c:pt>
                <c:pt idx="2">
                  <c:v>54.47</c:v>
                </c:pt>
                <c:pt idx="3">
                  <c:v>53.11</c:v>
                </c:pt>
                <c:pt idx="4">
                  <c:v>51.19</c:v>
                </c:pt>
              </c:numCache>
            </c:numRef>
          </c:val>
          <c:extLst>
            <c:ext xmlns:c16="http://schemas.microsoft.com/office/drawing/2014/chart" uri="{C3380CC4-5D6E-409C-BE32-E72D297353CC}">
              <c16:uniqueId val="{00000000-162D-4E92-8373-EFCC8DA382B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162D-4E92-8373-EFCC8DA382B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95.88</c:v>
                </c:pt>
                <c:pt idx="1">
                  <c:v>95.18</c:v>
                </c:pt>
                <c:pt idx="2">
                  <c:v>95.82</c:v>
                </c:pt>
                <c:pt idx="3">
                  <c:v>95.93</c:v>
                </c:pt>
                <c:pt idx="4">
                  <c:v>96.22</c:v>
                </c:pt>
              </c:numCache>
            </c:numRef>
          </c:val>
          <c:extLst>
            <c:ext xmlns:c16="http://schemas.microsoft.com/office/drawing/2014/chart" uri="{C3380CC4-5D6E-409C-BE32-E72D297353CC}">
              <c16:uniqueId val="{00000000-87BB-48B1-9FC6-E0D469DDCD6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87BB-48B1-9FC6-E0D469DDCD6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73.56</c:v>
                </c:pt>
                <c:pt idx="1">
                  <c:v>98.07</c:v>
                </c:pt>
                <c:pt idx="2">
                  <c:v>94.83</c:v>
                </c:pt>
                <c:pt idx="3">
                  <c:v>99.07</c:v>
                </c:pt>
                <c:pt idx="4">
                  <c:v>92.36</c:v>
                </c:pt>
              </c:numCache>
            </c:numRef>
          </c:val>
          <c:extLst>
            <c:ext xmlns:c16="http://schemas.microsoft.com/office/drawing/2014/chart" uri="{C3380CC4-5D6E-409C-BE32-E72D297353CC}">
              <c16:uniqueId val="{00000000-785E-472B-A639-F291DFA8581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5E-472B-A639-F291DFA8581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34-4CA6-A464-8509C7CCB37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34-4CA6-A464-8509C7CCB37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D0-47FD-B38C-05BD58BB29B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D0-47FD-B38C-05BD58BB29B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FF-4486-B282-CECA3590D65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FF-4486-B282-CECA3590D65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EF-4FB5-B55C-BF957A7A6AD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EF-4FB5-B55C-BF957A7A6AD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184.11</c:v>
                </c:pt>
                <c:pt idx="1">
                  <c:v>134.15</c:v>
                </c:pt>
                <c:pt idx="2">
                  <c:v>1164.08</c:v>
                </c:pt>
                <c:pt idx="3" formatCode="#,##0.00;&quot;△&quot;#,##0.00">
                  <c:v>0</c:v>
                </c:pt>
                <c:pt idx="4" formatCode="#,##0.00;&quot;△&quot;#,##0.00">
                  <c:v>0</c:v>
                </c:pt>
              </c:numCache>
            </c:numRef>
          </c:val>
          <c:extLst>
            <c:ext xmlns:c16="http://schemas.microsoft.com/office/drawing/2014/chart" uri="{C3380CC4-5D6E-409C-BE32-E72D297353CC}">
              <c16:uniqueId val="{00000000-EB80-4154-B61D-D221A15AA1A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EB80-4154-B61D-D221A15AA1A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60.55</c:v>
                </c:pt>
                <c:pt idx="1">
                  <c:v>100.17</c:v>
                </c:pt>
                <c:pt idx="2">
                  <c:v>92.68</c:v>
                </c:pt>
                <c:pt idx="3">
                  <c:v>112.84</c:v>
                </c:pt>
                <c:pt idx="4">
                  <c:v>117.94</c:v>
                </c:pt>
              </c:numCache>
            </c:numRef>
          </c:val>
          <c:extLst>
            <c:ext xmlns:c16="http://schemas.microsoft.com/office/drawing/2014/chart" uri="{C3380CC4-5D6E-409C-BE32-E72D297353CC}">
              <c16:uniqueId val="{00000000-2CC0-4C0F-ACC2-F7740E5A7C3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2CC0-4C0F-ACC2-F7740E5A7C3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300.38</c:v>
                </c:pt>
                <c:pt idx="1">
                  <c:v>182.67</c:v>
                </c:pt>
                <c:pt idx="2">
                  <c:v>198.02</c:v>
                </c:pt>
                <c:pt idx="3">
                  <c:v>162.25</c:v>
                </c:pt>
                <c:pt idx="4">
                  <c:v>156.84</c:v>
                </c:pt>
              </c:numCache>
            </c:numRef>
          </c:val>
          <c:extLst>
            <c:ext xmlns:c16="http://schemas.microsoft.com/office/drawing/2014/chart" uri="{C3380CC4-5D6E-409C-BE32-E72D297353CC}">
              <c16:uniqueId val="{00000000-230C-478D-BAA5-BCC58CE9C51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230C-478D-BAA5-BCC58CE9C51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丸森町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13646</v>
      </c>
      <c r="AM8" s="50"/>
      <c r="AN8" s="50"/>
      <c r="AO8" s="50"/>
      <c r="AP8" s="50"/>
      <c r="AQ8" s="50"/>
      <c r="AR8" s="50"/>
      <c r="AS8" s="50"/>
      <c r="AT8" s="45">
        <f>データ!T6</f>
        <v>273.3</v>
      </c>
      <c r="AU8" s="45"/>
      <c r="AV8" s="45"/>
      <c r="AW8" s="45"/>
      <c r="AX8" s="45"/>
      <c r="AY8" s="45"/>
      <c r="AZ8" s="45"/>
      <c r="BA8" s="45"/>
      <c r="BB8" s="45">
        <f>データ!U6</f>
        <v>49.93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12.69</v>
      </c>
      <c r="Q10" s="45"/>
      <c r="R10" s="45"/>
      <c r="S10" s="45"/>
      <c r="T10" s="45"/>
      <c r="U10" s="45"/>
      <c r="V10" s="45"/>
      <c r="W10" s="45">
        <f>データ!Q6</f>
        <v>94.13</v>
      </c>
      <c r="X10" s="45"/>
      <c r="Y10" s="45"/>
      <c r="Z10" s="45"/>
      <c r="AA10" s="45"/>
      <c r="AB10" s="45"/>
      <c r="AC10" s="45"/>
      <c r="AD10" s="50">
        <f>データ!R6</f>
        <v>3410</v>
      </c>
      <c r="AE10" s="50"/>
      <c r="AF10" s="50"/>
      <c r="AG10" s="50"/>
      <c r="AH10" s="50"/>
      <c r="AI10" s="50"/>
      <c r="AJ10" s="50"/>
      <c r="AK10" s="2"/>
      <c r="AL10" s="50">
        <f>データ!V6</f>
        <v>1721</v>
      </c>
      <c r="AM10" s="50"/>
      <c r="AN10" s="50"/>
      <c r="AO10" s="50"/>
      <c r="AP10" s="50"/>
      <c r="AQ10" s="50"/>
      <c r="AR10" s="50"/>
      <c r="AS10" s="50"/>
      <c r="AT10" s="45">
        <f>データ!W6</f>
        <v>1.0900000000000001</v>
      </c>
      <c r="AU10" s="45"/>
      <c r="AV10" s="45"/>
      <c r="AW10" s="45"/>
      <c r="AX10" s="45"/>
      <c r="AY10" s="45"/>
      <c r="AZ10" s="45"/>
      <c r="BA10" s="45"/>
      <c r="BB10" s="45">
        <f>データ!X6</f>
        <v>1578.9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GtSGqyLC1Y8KnBo8KZKVF/kwEbdXG6EoLDSbvgZzTDlXwtuxUruzo8pFkOs7QMApMF5Zb60sfgeSs6JDVFNcHw==" saltValue="1LS6KdrRDP9bI3DkkwOpf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43419</v>
      </c>
      <c r="D6" s="33">
        <f t="shared" si="3"/>
        <v>47</v>
      </c>
      <c r="E6" s="33">
        <f t="shared" si="3"/>
        <v>17</v>
      </c>
      <c r="F6" s="33">
        <f t="shared" si="3"/>
        <v>5</v>
      </c>
      <c r="G6" s="33">
        <f t="shared" si="3"/>
        <v>0</v>
      </c>
      <c r="H6" s="33" t="str">
        <f t="shared" si="3"/>
        <v>宮城県　丸森町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12.69</v>
      </c>
      <c r="Q6" s="34">
        <f t="shared" si="3"/>
        <v>94.13</v>
      </c>
      <c r="R6" s="34">
        <f t="shared" si="3"/>
        <v>3410</v>
      </c>
      <c r="S6" s="34">
        <f t="shared" si="3"/>
        <v>13646</v>
      </c>
      <c r="T6" s="34">
        <f t="shared" si="3"/>
        <v>273.3</v>
      </c>
      <c r="U6" s="34">
        <f t="shared" si="3"/>
        <v>49.93</v>
      </c>
      <c r="V6" s="34">
        <f t="shared" si="3"/>
        <v>1721</v>
      </c>
      <c r="W6" s="34">
        <f t="shared" si="3"/>
        <v>1.0900000000000001</v>
      </c>
      <c r="X6" s="34">
        <f t="shared" si="3"/>
        <v>1578.9</v>
      </c>
      <c r="Y6" s="35">
        <f>IF(Y7="",NA(),Y7)</f>
        <v>73.56</v>
      </c>
      <c r="Z6" s="35">
        <f t="shared" ref="Z6:AH6" si="4">IF(Z7="",NA(),Z7)</f>
        <v>98.07</v>
      </c>
      <c r="AA6" s="35">
        <f t="shared" si="4"/>
        <v>94.83</v>
      </c>
      <c r="AB6" s="35">
        <f t="shared" si="4"/>
        <v>99.07</v>
      </c>
      <c r="AC6" s="35">
        <f t="shared" si="4"/>
        <v>92.36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184.11</v>
      </c>
      <c r="BG6" s="35">
        <f t="shared" ref="BG6:BO6" si="7">IF(BG7="",NA(),BG7)</f>
        <v>134.15</v>
      </c>
      <c r="BH6" s="35">
        <f t="shared" si="7"/>
        <v>1164.08</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60.55</v>
      </c>
      <c r="BR6" s="35">
        <f t="shared" ref="BR6:BZ6" si="8">IF(BR7="",NA(),BR7)</f>
        <v>100.17</v>
      </c>
      <c r="BS6" s="35">
        <f t="shared" si="8"/>
        <v>92.68</v>
      </c>
      <c r="BT6" s="35">
        <f t="shared" si="8"/>
        <v>112.84</v>
      </c>
      <c r="BU6" s="35">
        <f t="shared" si="8"/>
        <v>117.94</v>
      </c>
      <c r="BV6" s="35">
        <f t="shared" si="8"/>
        <v>50.82</v>
      </c>
      <c r="BW6" s="35">
        <f t="shared" si="8"/>
        <v>52.19</v>
      </c>
      <c r="BX6" s="35">
        <f t="shared" si="8"/>
        <v>55.32</v>
      </c>
      <c r="BY6" s="35">
        <f t="shared" si="8"/>
        <v>59.8</v>
      </c>
      <c r="BZ6" s="35">
        <f t="shared" si="8"/>
        <v>57.77</v>
      </c>
      <c r="CA6" s="34" t="str">
        <f>IF(CA7="","",IF(CA7="-","【-】","【"&amp;SUBSTITUTE(TEXT(CA7,"#,##0.00"),"-","△")&amp;"】"))</f>
        <v>【59.51】</v>
      </c>
      <c r="CB6" s="35">
        <f>IF(CB7="",NA(),CB7)</f>
        <v>300.38</v>
      </c>
      <c r="CC6" s="35">
        <f t="shared" ref="CC6:CK6" si="9">IF(CC7="",NA(),CC7)</f>
        <v>182.67</v>
      </c>
      <c r="CD6" s="35">
        <f t="shared" si="9"/>
        <v>198.02</v>
      </c>
      <c r="CE6" s="35">
        <f t="shared" si="9"/>
        <v>162.25</v>
      </c>
      <c r="CF6" s="35">
        <f t="shared" si="9"/>
        <v>156.84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53.11</v>
      </c>
      <c r="CN6" s="35">
        <f t="shared" ref="CN6:CV6" si="10">IF(CN7="",NA(),CN7)</f>
        <v>55.15</v>
      </c>
      <c r="CO6" s="35">
        <f t="shared" si="10"/>
        <v>54.47</v>
      </c>
      <c r="CP6" s="35">
        <f t="shared" si="10"/>
        <v>53.11</v>
      </c>
      <c r="CQ6" s="35">
        <f t="shared" si="10"/>
        <v>51.19</v>
      </c>
      <c r="CR6" s="35">
        <f t="shared" si="10"/>
        <v>53.24</v>
      </c>
      <c r="CS6" s="35">
        <f t="shared" si="10"/>
        <v>52.31</v>
      </c>
      <c r="CT6" s="35">
        <f t="shared" si="10"/>
        <v>60.65</v>
      </c>
      <c r="CU6" s="35">
        <f t="shared" si="10"/>
        <v>51.75</v>
      </c>
      <c r="CV6" s="35">
        <f t="shared" si="10"/>
        <v>50.68</v>
      </c>
      <c r="CW6" s="34" t="str">
        <f>IF(CW7="","",IF(CW7="-","【-】","【"&amp;SUBSTITUTE(TEXT(CW7,"#,##0.00"),"-","△")&amp;"】"))</f>
        <v>【52.23】</v>
      </c>
      <c r="CX6" s="35">
        <f>IF(CX7="",NA(),CX7)</f>
        <v>95.88</v>
      </c>
      <c r="CY6" s="35">
        <f t="shared" ref="CY6:DG6" si="11">IF(CY7="",NA(),CY7)</f>
        <v>95.18</v>
      </c>
      <c r="CZ6" s="35">
        <f t="shared" si="11"/>
        <v>95.82</v>
      </c>
      <c r="DA6" s="35">
        <f t="shared" si="11"/>
        <v>95.93</v>
      </c>
      <c r="DB6" s="35">
        <f t="shared" si="11"/>
        <v>96.22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43419</v>
      </c>
      <c r="D7" s="37">
        <v>47</v>
      </c>
      <c r="E7" s="37">
        <v>17</v>
      </c>
      <c r="F7" s="37">
        <v>5</v>
      </c>
      <c r="G7" s="37">
        <v>0</v>
      </c>
      <c r="H7" s="37" t="s">
        <v>98</v>
      </c>
      <c r="I7" s="37" t="s">
        <v>99</v>
      </c>
      <c r="J7" s="37" t="s">
        <v>100</v>
      </c>
      <c r="K7" s="37" t="s">
        <v>101</v>
      </c>
      <c r="L7" s="37" t="s">
        <v>102</v>
      </c>
      <c r="M7" s="37" t="s">
        <v>103</v>
      </c>
      <c r="N7" s="38" t="s">
        <v>104</v>
      </c>
      <c r="O7" s="38" t="s">
        <v>105</v>
      </c>
      <c r="P7" s="38">
        <v>12.69</v>
      </c>
      <c r="Q7" s="38">
        <v>94.13</v>
      </c>
      <c r="R7" s="38">
        <v>3410</v>
      </c>
      <c r="S7" s="38">
        <v>13646</v>
      </c>
      <c r="T7" s="38">
        <v>273.3</v>
      </c>
      <c r="U7" s="38">
        <v>49.93</v>
      </c>
      <c r="V7" s="38">
        <v>1721</v>
      </c>
      <c r="W7" s="38">
        <v>1.0900000000000001</v>
      </c>
      <c r="X7" s="38">
        <v>1578.9</v>
      </c>
      <c r="Y7" s="38">
        <v>73.56</v>
      </c>
      <c r="Z7" s="38">
        <v>98.07</v>
      </c>
      <c r="AA7" s="38">
        <v>94.83</v>
      </c>
      <c r="AB7" s="38">
        <v>99.07</v>
      </c>
      <c r="AC7" s="38">
        <v>92.36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184.11</v>
      </c>
      <c r="BG7" s="38">
        <v>134.15</v>
      </c>
      <c r="BH7" s="38">
        <v>1164.08</v>
      </c>
      <c r="BI7" s="38">
        <v>0</v>
      </c>
      <c r="BJ7" s="38">
        <v>0</v>
      </c>
      <c r="BK7" s="38">
        <v>1044.8</v>
      </c>
      <c r="BL7" s="38">
        <v>1081.8</v>
      </c>
      <c r="BM7" s="38">
        <v>974.93</v>
      </c>
      <c r="BN7" s="38">
        <v>855.8</v>
      </c>
      <c r="BO7" s="38">
        <v>789.46</v>
      </c>
      <c r="BP7" s="38">
        <v>747.76</v>
      </c>
      <c r="BQ7" s="38">
        <v>60.55</v>
      </c>
      <c r="BR7" s="38">
        <v>100.17</v>
      </c>
      <c r="BS7" s="38">
        <v>92.68</v>
      </c>
      <c r="BT7" s="38">
        <v>112.84</v>
      </c>
      <c r="BU7" s="38">
        <v>117.94</v>
      </c>
      <c r="BV7" s="38">
        <v>50.82</v>
      </c>
      <c r="BW7" s="38">
        <v>52.19</v>
      </c>
      <c r="BX7" s="38">
        <v>55.32</v>
      </c>
      <c r="BY7" s="38">
        <v>59.8</v>
      </c>
      <c r="BZ7" s="38">
        <v>57.77</v>
      </c>
      <c r="CA7" s="38">
        <v>59.51</v>
      </c>
      <c r="CB7" s="38">
        <v>300.38</v>
      </c>
      <c r="CC7" s="38">
        <v>182.67</v>
      </c>
      <c r="CD7" s="38">
        <v>198.02</v>
      </c>
      <c r="CE7" s="38">
        <v>162.25</v>
      </c>
      <c r="CF7" s="38">
        <v>156.84</v>
      </c>
      <c r="CG7" s="38">
        <v>300.52</v>
      </c>
      <c r="CH7" s="38">
        <v>296.14</v>
      </c>
      <c r="CI7" s="38">
        <v>283.17</v>
      </c>
      <c r="CJ7" s="38">
        <v>263.76</v>
      </c>
      <c r="CK7" s="38">
        <v>274.35000000000002</v>
      </c>
      <c r="CL7" s="38">
        <v>261.45999999999998</v>
      </c>
      <c r="CM7" s="38">
        <v>53.11</v>
      </c>
      <c r="CN7" s="38">
        <v>55.15</v>
      </c>
      <c r="CO7" s="38">
        <v>54.47</v>
      </c>
      <c r="CP7" s="38">
        <v>53.11</v>
      </c>
      <c r="CQ7" s="38">
        <v>51.19</v>
      </c>
      <c r="CR7" s="38">
        <v>53.24</v>
      </c>
      <c r="CS7" s="38">
        <v>52.31</v>
      </c>
      <c r="CT7" s="38">
        <v>60.65</v>
      </c>
      <c r="CU7" s="38">
        <v>51.75</v>
      </c>
      <c r="CV7" s="38">
        <v>50.68</v>
      </c>
      <c r="CW7" s="38">
        <v>52.23</v>
      </c>
      <c r="CX7" s="38">
        <v>95.88</v>
      </c>
      <c r="CY7" s="38">
        <v>95.18</v>
      </c>
      <c r="CZ7" s="38">
        <v>95.82</v>
      </c>
      <c r="DA7" s="38">
        <v>95.93</v>
      </c>
      <c r="DB7" s="38">
        <v>96.22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梅津 秀一</cp:lastModifiedBy>
  <cp:lastPrinted>2020-02-05T10:51:30Z</cp:lastPrinted>
  <dcterms:created xsi:type="dcterms:W3CDTF">2019-12-05T05:16:15Z</dcterms:created>
  <dcterms:modified xsi:type="dcterms:W3CDTF">2020-02-05T10:53:04Z</dcterms:modified>
  <cp:category/>
</cp:coreProperties>
</file>