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10774\Desktop\20200108_ Fw_ 【宮城県市町村課・依頼（1_31〆）】公営企業に係る経営比\21 丸森町\21 丸森町\【経営比較分析表】2018_043419_46_010\【経営比較分析表】2018_043419_46_010\"/>
    </mc:Choice>
  </mc:AlternateContent>
  <workbookProtection workbookAlgorithmName="SHA-512" workbookHashValue="21aj3lr3gJDUtjZDUOqKfSwR19pn+ogTP3ugfw22Uz6lR9blZqamsMBFIF02h6eZEt+vrmMKZxuy455O3gcOzQ==" workbookSaltValue="6HF5mVBqFw6XxFiT+DP5S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<sst xmlns="http://schemas.openxmlformats.org/spreadsheetml/2006/main" count="220" uniqueCount="108">
  <si>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</si>
  <si>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</si>
  <si>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</si>
  <si>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</si>
  <si>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</si>
  <si>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</si>
  <si>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</si>
  <si>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</si>
  <si>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</si>
  <si>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</si>
  <si>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</si>
  <si>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</si>
  <si>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</si>
  <si>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</si>
  <si>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</si>
  <si>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</si>
  <si>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</si>
  <si>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</si>
  <si>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</si>
  <si>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</si>
  <si>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</si>
  <si>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</si>
  <si>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</si>
  <si>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</si>
  <si>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</si>
  <si>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</si>
  <si>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</si>
  <si>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</si>
  <si>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</si>
  <si>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</si>
  <si>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</si>
  <si>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</si>
  <si>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</si>
  <si>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</si>
  <si>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</si>
  <si>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</si>
  <si>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</si>
  <si>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</si>
  <si>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</si>
  <si>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</si>
  <si>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</si>
  <si>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</si>
  <si>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</si>
  <si>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</si>
  <si>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</si>
  <si>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</si>
  <si>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</si>
  <si>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</si>
  <si>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</si>
  <si>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</si>
  <si>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</si>
  <si>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</si>
  <si>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</si>
  <si>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</si>
  <si>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</si>
  <si>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</si>
  <si>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</si>
  <si>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</si>
  <si>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</si>
  <si>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</si>
  <si>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</si>
  <si>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</si>
  <si>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</si>
  <si>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</si>
  <si>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</si>
  <si>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</si>
  <si>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</si>
  <si>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</si>
  <si>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</si>
  <si>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</si>
  <si>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</si>
  <si>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</si>
  <si>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</si>
  <si>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</si>
  <si>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</si>
  <si>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</si>
  <si>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</si>
  <si>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</si>
  <si>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</si>
  <si>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</si>
  <si>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</si>
  <si>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</si>
  <si>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</si>
  <si>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</si>
  <si>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</si>
  <si>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</si>
  <si>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</si>
  <si>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</si>
  <si>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</si>
  <si>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</si>
  <si>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</si>
  <si>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</si>
  <si>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</si>
  <si>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</si>
  <si>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</si>
  <si>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</si>
  <si>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</si>
  <si>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</si>
  <si>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</si>
  <si>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</si>
  <si>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</si>
  <si>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</si>
  <si>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</si>
  <si>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</si>
  <si>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</si>
  <si>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　継続的に100%を上回る黒字経営が続いてるが、給水人口の減少や節水型社会への移行により水道料金収入の減少が見込まれるため、経費節減や財源確保に努める。
②　累積欠損金はこれまで発生していない。
③　毎年度100%を上回っており、支払い能力は備えている。平成26年度からは会計基準の見直しにより減少している。
④　償還が進み比率は減少しており、平成30年度では同規模事業体を下回った。施設更新及び老朽管更新による起債である。
⑤　平成24年度からは100%を上回っており、給水に係る費用は給水収益でまかなえている。
⑥　有収水量1㎥あたりの給水原価は、同規模事業体に比べ高い水準であるが、⑤で100%以上であるため、経営は安定している。
⑦　施設利用率は同規模事業体平均に比べ下回っており、今後施設の見直し、ダウンサイジング等の検討が必要となる。
⑧　有収率は毎年度90%を超えており、同規模事業体平均を上回っている。
　以上の事から、おおむね健全で、効率の良い経営であると考えられる。
　現在、基本料金等の改定は考えていないが、収入増の対策として、未納額の解消に力を入れていく。
</t>
    <rPh sb="173" eb="175">
      <t>ヘイセイ</t>
    </rPh>
    <rPh sb="177" eb="179">
      <t>ネンド</t>
    </rPh>
    <rPh sb="188" eb="190">
      <t>シタマワ</t>
    </rPh>
    <phoneticPr fontId="4"/>
  </si>
  <si>
    <t>　平成11年度から平成14年度に実施した石綿セメント管更新事業により、ほとんどの石綿管は布設替えを終えている。
　その他管種についても、計画的に更新しているため管路経年化率は低い。今後も緊急性や重要度の高いものから計画的に更新を行いたい。</t>
    <phoneticPr fontId="4"/>
  </si>
  <si>
    <t xml:space="preserve">　水道事業経営は概ね安定していると考えられるが、今後、施設の老朽化に伴う更新事業が増加することを踏まえると、更新に係る費用と経営状況を把握しながら、経営戦略に基づき計画的な施設の更新を行う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</si>
</sst>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0.02</c:v>
                </c:pt>
                <c:pt idx="1">
                  <c:v>0</c:v>
                </c:pt>
                <c:pt idx="2">
                  <c:v>0</c:v>
                </c:pt>
                <c:pt idx="3">
                  <c:v>0</c:v>
                </c:pt>
                <c:pt idx="4">
                  <c:v>0</c:v>
                </c:pt>
              </c:numCache>
            </c:numRef>
          </c:val>
          <c:extLst>
            <c:ext xmlns:c16="http://schemas.microsoft.com/office/drawing/2014/chart" uri="{C3380CC4-5D6E-409C-BE32-E72D297353CC}">
              <c16:uniqueId val="{00000000-CFCD-4D3B-8A19-435B268CBD2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1.65</c:v>
                </c:pt>
                <c:pt idx="2">
                  <c:v>0.47</c:v>
                </c:pt>
                <c:pt idx="3">
                  <c:v>0.39</c:v>
                </c:pt>
                <c:pt idx="4">
                  <c:v>0.52</c:v>
                </c:pt>
              </c:numCache>
            </c:numRef>
          </c:val>
          <c:smooth val="0"/>
          <c:extLst>
            <c:ext xmlns:c16="http://schemas.microsoft.com/office/drawing/2014/chart" uri="{C3380CC4-5D6E-409C-BE32-E72D297353CC}">
              <c16:uniqueId val="{00000001-CFCD-4D3B-8A19-435B268CBD2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46.32</c:v>
                </c:pt>
                <c:pt idx="1">
                  <c:v>46.34</c:v>
                </c:pt>
                <c:pt idx="2">
                  <c:v>46.4</c:v>
                </c:pt>
                <c:pt idx="3">
                  <c:v>44.94</c:v>
                </c:pt>
                <c:pt idx="4">
                  <c:v>44.88</c:v>
                </c:pt>
              </c:numCache>
            </c:numRef>
          </c:val>
          <c:extLst>
            <c:ext xmlns:c16="http://schemas.microsoft.com/office/drawing/2014/chart" uri="{C3380CC4-5D6E-409C-BE32-E72D297353CC}">
              <c16:uniqueId val="{00000000-F03E-4BC8-8F28-6BAE0E5216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53.52</c:v>
                </c:pt>
                <c:pt idx="2">
                  <c:v>54.24</c:v>
                </c:pt>
                <c:pt idx="3">
                  <c:v>55.88</c:v>
                </c:pt>
                <c:pt idx="4">
                  <c:v>50.29</c:v>
                </c:pt>
              </c:numCache>
            </c:numRef>
          </c:val>
          <c:smooth val="0"/>
          <c:extLst>
            <c:ext xmlns:c16="http://schemas.microsoft.com/office/drawing/2014/chart" uri="{C3380CC4-5D6E-409C-BE32-E72D297353CC}">
              <c16:uniqueId val="{00000001-F03E-4BC8-8F28-6BAE0E5216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91.18</c:v>
                </c:pt>
                <c:pt idx="1">
                  <c:v>91.35</c:v>
                </c:pt>
                <c:pt idx="2">
                  <c:v>91.04</c:v>
                </c:pt>
                <c:pt idx="3">
                  <c:v>91.13</c:v>
                </c:pt>
                <c:pt idx="4">
                  <c:v>91.02</c:v>
                </c:pt>
              </c:numCache>
            </c:numRef>
          </c:val>
          <c:extLst>
            <c:ext xmlns:c16="http://schemas.microsoft.com/office/drawing/2014/chart" uri="{C3380CC4-5D6E-409C-BE32-E72D297353CC}">
              <c16:uniqueId val="{00000000-6FE7-4A5E-878E-AA52D95148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81.459999999999994</c:v>
                </c:pt>
                <c:pt idx="2">
                  <c:v>81.680000000000007</c:v>
                </c:pt>
                <c:pt idx="3">
                  <c:v>80.989999999999995</c:v>
                </c:pt>
                <c:pt idx="4">
                  <c:v>77.73</c:v>
                </c:pt>
              </c:numCache>
            </c:numRef>
          </c:val>
          <c:smooth val="0"/>
          <c:extLst>
            <c:ext xmlns:c16="http://schemas.microsoft.com/office/drawing/2014/chart" uri="{C3380CC4-5D6E-409C-BE32-E72D297353CC}">
              <c16:uniqueId val="{00000001-6FE7-4A5E-878E-AA52D95148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116.19</c:v>
                </c:pt>
                <c:pt idx="1">
                  <c:v>121.42</c:v>
                </c:pt>
                <c:pt idx="2">
                  <c:v>115.86</c:v>
                </c:pt>
                <c:pt idx="3">
                  <c:v>115.65</c:v>
                </c:pt>
                <c:pt idx="4">
                  <c:v>118.13</c:v>
                </c:pt>
              </c:numCache>
            </c:numRef>
          </c:val>
          <c:extLst>
            <c:ext xmlns:c16="http://schemas.microsoft.com/office/drawing/2014/chart" uri="{C3380CC4-5D6E-409C-BE32-E72D297353CC}">
              <c16:uniqueId val="{00000000-5332-4B91-901B-D8BA6E189E6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111.06</c:v>
                </c:pt>
                <c:pt idx="2">
                  <c:v>111.34</c:v>
                </c:pt>
                <c:pt idx="3">
                  <c:v>110.02</c:v>
                </c:pt>
                <c:pt idx="4">
                  <c:v>103.81</c:v>
                </c:pt>
              </c:numCache>
            </c:numRef>
          </c:val>
          <c:smooth val="0"/>
          <c:extLst>
            <c:ext xmlns:c16="http://schemas.microsoft.com/office/drawing/2014/chart" uri="{C3380CC4-5D6E-409C-BE32-E72D297353CC}">
              <c16:uniqueId val="{00000001-5332-4B91-901B-D8BA6E189E6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44.15</c:v>
                </c:pt>
                <c:pt idx="1">
                  <c:v>46.41</c:v>
                </c:pt>
                <c:pt idx="2">
                  <c:v>46.92</c:v>
                </c:pt>
                <c:pt idx="3">
                  <c:v>46.92</c:v>
                </c:pt>
                <c:pt idx="4">
                  <c:v>48.86</c:v>
                </c:pt>
              </c:numCache>
            </c:numRef>
          </c:val>
          <c:extLst>
            <c:ext xmlns:c16="http://schemas.microsoft.com/office/drawing/2014/chart" uri="{C3380CC4-5D6E-409C-BE32-E72D297353CC}">
              <c16:uniqueId val="{00000000-801D-4425-8457-BA0426567DC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47.7</c:v>
                </c:pt>
                <c:pt idx="2">
                  <c:v>48.14</c:v>
                </c:pt>
                <c:pt idx="3">
                  <c:v>46.61</c:v>
                </c:pt>
                <c:pt idx="4">
                  <c:v>45.85</c:v>
                </c:pt>
              </c:numCache>
            </c:numRef>
          </c:val>
          <c:smooth val="0"/>
          <c:extLst>
            <c:ext xmlns:c16="http://schemas.microsoft.com/office/drawing/2014/chart" uri="{C3380CC4-5D6E-409C-BE32-E72D297353CC}">
              <c16:uniqueId val="{00000001-801D-4425-8457-BA0426567DC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1.24</c:v>
                </c:pt>
                <c:pt idx="2">
                  <c:v>1.22</c:v>
                </c:pt>
                <c:pt idx="3">
                  <c:v>1.1399999999999999</c:v>
                </c:pt>
                <c:pt idx="4">
                  <c:v>1.1399999999999999</c:v>
                </c:pt>
              </c:numCache>
            </c:numRef>
          </c:val>
          <c:extLst>
            <c:ext xmlns:c16="http://schemas.microsoft.com/office/drawing/2014/chart" uri="{C3380CC4-5D6E-409C-BE32-E72D297353CC}">
              <c16:uniqueId val="{00000000-4FA4-4EAE-9462-0A5D6B57FEF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7.26</c:v>
                </c:pt>
                <c:pt idx="2">
                  <c:v>11.13</c:v>
                </c:pt>
                <c:pt idx="3">
                  <c:v>10.84</c:v>
                </c:pt>
                <c:pt idx="4">
                  <c:v>14.13</c:v>
                </c:pt>
              </c:numCache>
            </c:numRef>
          </c:val>
          <c:smooth val="0"/>
          <c:extLst>
            <c:ext xmlns:c16="http://schemas.microsoft.com/office/drawing/2014/chart" uri="{C3380CC4-5D6E-409C-BE32-E72D297353CC}">
              <c16:uniqueId val="{00000001-4FA4-4EAE-9462-0A5D6B57FEF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99-4D5C-8E94-ED99E96524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9.35</c:v>
                </c:pt>
                <c:pt idx="2">
                  <c:v>10.130000000000001</c:v>
                </c:pt>
                <c:pt idx="3">
                  <c:v>7.31</c:v>
                </c:pt>
                <c:pt idx="4">
                  <c:v>25.66</c:v>
                </c:pt>
              </c:numCache>
            </c:numRef>
          </c:val>
          <c:smooth val="0"/>
          <c:extLst>
            <c:ext xmlns:c16="http://schemas.microsoft.com/office/drawing/2014/chart" uri="{C3380CC4-5D6E-409C-BE32-E72D297353CC}">
              <c16:uniqueId val="{00000001-1999-4D5C-8E94-ED99E96524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206.62</c:v>
                </c:pt>
                <c:pt idx="1">
                  <c:v>182.23</c:v>
                </c:pt>
                <c:pt idx="2">
                  <c:v>158.77000000000001</c:v>
                </c:pt>
                <c:pt idx="3">
                  <c:v>169.67</c:v>
                </c:pt>
                <c:pt idx="4">
                  <c:v>160.15</c:v>
                </c:pt>
              </c:numCache>
            </c:numRef>
          </c:val>
          <c:extLst>
            <c:ext xmlns:c16="http://schemas.microsoft.com/office/drawing/2014/chart" uri="{C3380CC4-5D6E-409C-BE32-E72D297353CC}">
              <c16:uniqueId val="{00000000-0B53-4CA3-865A-63820E06E6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398.29</c:v>
                </c:pt>
                <c:pt idx="2">
                  <c:v>388.67</c:v>
                </c:pt>
                <c:pt idx="3">
                  <c:v>355.27</c:v>
                </c:pt>
                <c:pt idx="4">
                  <c:v>300.14</c:v>
                </c:pt>
              </c:numCache>
            </c:numRef>
          </c:val>
          <c:smooth val="0"/>
          <c:extLst>
            <c:ext xmlns:c16="http://schemas.microsoft.com/office/drawing/2014/chart" uri="{C3380CC4-5D6E-409C-BE32-E72D297353CC}">
              <c16:uniqueId val="{00000001-0B53-4CA3-865A-63820E06E6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693.51</c:v>
                </c:pt>
                <c:pt idx="1">
                  <c:v>635.54</c:v>
                </c:pt>
                <c:pt idx="2">
                  <c:v>579.20000000000005</c:v>
                </c:pt>
                <c:pt idx="3">
                  <c:v>536.1</c:v>
                </c:pt>
                <c:pt idx="4">
                  <c:v>509.67</c:v>
                </c:pt>
              </c:numCache>
            </c:numRef>
          </c:val>
          <c:extLst>
            <c:ext xmlns:c16="http://schemas.microsoft.com/office/drawing/2014/chart" uri="{C3380CC4-5D6E-409C-BE32-E72D297353CC}">
              <c16:uniqueId val="{00000000-ED93-4B22-BD56-1403D2E719E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431</c:v>
                </c:pt>
                <c:pt idx="2">
                  <c:v>422.5</c:v>
                </c:pt>
                <c:pt idx="3">
                  <c:v>458.27</c:v>
                </c:pt>
                <c:pt idx="4">
                  <c:v>566.65</c:v>
                </c:pt>
              </c:numCache>
            </c:numRef>
          </c:val>
          <c:smooth val="0"/>
          <c:extLst>
            <c:ext xmlns:c16="http://schemas.microsoft.com/office/drawing/2014/chart" uri="{C3380CC4-5D6E-409C-BE32-E72D297353CC}">
              <c16:uniqueId val="{00000001-ED93-4B22-BD56-1403D2E719E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105.18</c:v>
                </c:pt>
                <c:pt idx="1">
                  <c:v>111.43</c:v>
                </c:pt>
                <c:pt idx="2">
                  <c:v>105.63</c:v>
                </c:pt>
                <c:pt idx="3">
                  <c:v>104.68</c:v>
                </c:pt>
                <c:pt idx="4">
                  <c:v>105.59</c:v>
                </c:pt>
              </c:numCache>
            </c:numRef>
          </c:val>
          <c:extLst>
            <c:ext xmlns:c16="http://schemas.microsoft.com/office/drawing/2014/chart" uri="{C3380CC4-5D6E-409C-BE32-E72D297353CC}">
              <c16:uniqueId val="{00000000-FB39-4D5E-81E1-1FC066FC4D2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100.82</c:v>
                </c:pt>
                <c:pt idx="2">
                  <c:v>101.64</c:v>
                </c:pt>
                <c:pt idx="3">
                  <c:v>96.77</c:v>
                </c:pt>
                <c:pt idx="4">
                  <c:v>84.77</c:v>
                </c:pt>
              </c:numCache>
            </c:numRef>
          </c:val>
          <c:smooth val="0"/>
          <c:extLst>
            <c:ext xmlns:c16="http://schemas.microsoft.com/office/drawing/2014/chart" uri="{C3380CC4-5D6E-409C-BE32-E72D297353CC}">
              <c16:uniqueId val="{00000001-FB39-4D5E-81E1-1FC066FC4D2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278.95999999999998</c:v>
                </c:pt>
                <c:pt idx="1">
                  <c:v>263.27</c:v>
                </c:pt>
                <c:pt idx="2">
                  <c:v>278.81</c:v>
                </c:pt>
                <c:pt idx="3">
                  <c:v>282.95</c:v>
                </c:pt>
                <c:pt idx="4">
                  <c:v>281.41000000000003</c:v>
                </c:pt>
              </c:numCache>
            </c:numRef>
          </c:val>
          <c:extLst>
            <c:ext xmlns:c16="http://schemas.microsoft.com/office/drawing/2014/chart" uri="{C3380CC4-5D6E-409C-BE32-E72D297353CC}">
              <c16:uniqueId val="{00000000-3E2A-4367-B76C-568351AB57A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179.55</c:v>
                </c:pt>
                <c:pt idx="2">
                  <c:v>179.16</c:v>
                </c:pt>
                <c:pt idx="3">
                  <c:v>187.18</c:v>
                </c:pt>
                <c:pt idx="4">
                  <c:v>227.27</c:v>
                </c:pt>
              </c:numCache>
            </c:numRef>
          </c:val>
          <c:smooth val="0"/>
          <c:extLst>
            <c:ext xmlns:c16="http://schemas.microsoft.com/office/drawing/2014/chart" uri="{C3380CC4-5D6E-409C-BE32-E72D297353CC}">
              <c16:uniqueId val="{00000001-3E2A-4367-B76C-568351AB57A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4" zoomScale="80" zoomScaleNormal="80" workbookViewId="0">
      <selection activeCell="BI87" sqref="BI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丸森町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13646</v>
      </c>
      <c r="AM8" s="70"/>
      <c r="AN8" s="70"/>
      <c r="AO8" s="70"/>
      <c r="AP8" s="70"/>
      <c r="AQ8" s="70"/>
      <c r="AR8" s="70"/>
      <c r="AS8" s="70"/>
      <c r="AT8" s="66">
        <f>データ!$S$6</f>
        <v>273.3</v>
      </c>
      <c r="AU8" s="67"/>
      <c r="AV8" s="67"/>
      <c r="AW8" s="67"/>
      <c r="AX8" s="67"/>
      <c r="AY8" s="67"/>
      <c r="AZ8" s="67"/>
      <c r="BA8" s="67"/>
      <c r="BB8" s="69">
        <f>データ!$T$6</f>
        <v>49.93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58.2</v>
      </c>
      <c r="J10" s="67"/>
      <c r="K10" s="67"/>
      <c r="L10" s="67"/>
      <c r="M10" s="67"/>
      <c r="N10" s="67"/>
      <c r="O10" s="68"/>
      <c r="P10" s="69">
        <f>データ!$P$6</f>
        <v>72.400000000000006</v>
      </c>
      <c r="Q10" s="69"/>
      <c r="R10" s="69"/>
      <c r="S10" s="69"/>
      <c r="T10" s="69"/>
      <c r="U10" s="69"/>
      <c r="V10" s="69"/>
      <c r="W10" s="70">
        <f>データ!$Q$6</f>
        <v>4920</v>
      </c>
      <c r="X10" s="70"/>
      <c r="Y10" s="70"/>
      <c r="Z10" s="70"/>
      <c r="AA10" s="70"/>
      <c r="AB10" s="70"/>
      <c r="AC10" s="70"/>
      <c r="AD10" s="2"/>
      <c r="AE10" s="2"/>
      <c r="AF10" s="2"/>
      <c r="AG10" s="2"/>
      <c r="AH10" s="4"/>
      <c r="AI10" s="4"/>
      <c r="AJ10" s="4"/>
      <c r="AK10" s="4"/>
      <c r="AL10" s="70">
        <f>データ!$U$6</f>
        <v>9821</v>
      </c>
      <c r="AM10" s="70"/>
      <c r="AN10" s="70"/>
      <c r="AO10" s="70"/>
      <c r="AP10" s="70"/>
      <c r="AQ10" s="70"/>
      <c r="AR10" s="70"/>
      <c r="AS10" s="70"/>
      <c r="AT10" s="66">
        <f>データ!$V$6</f>
        <v>49.65</v>
      </c>
      <c r="AU10" s="67"/>
      <c r="AV10" s="67"/>
      <c r="AW10" s="67"/>
      <c r="AX10" s="67"/>
      <c r="AY10" s="67"/>
      <c r="AZ10" s="67"/>
      <c r="BA10" s="67"/>
      <c r="BB10" s="69">
        <f>データ!$W$6</f>
        <v>197.8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nTcBUKOs4c9MPt7eQFI1sZiPNxpHeUz6bte7iqy7FfP2IKlGkMnazUwYxlraWP4JLZ6IVMAsam21WUYvwIE6Q==" saltValue="VUs3KsYZULc9gDZyL9xeD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43419</v>
      </c>
      <c r="D6" s="34">
        <f t="shared" si="3"/>
        <v>46</v>
      </c>
      <c r="E6" s="34">
        <f t="shared" si="3"/>
        <v>1</v>
      </c>
      <c r="F6" s="34">
        <f t="shared" si="3"/>
        <v>0</v>
      </c>
      <c r="G6" s="34">
        <f t="shared" si="3"/>
        <v>1</v>
      </c>
      <c r="H6" s="34" t="str">
        <f t="shared" si="3"/>
        <v>宮城県　丸森町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58.2</v>
      </c>
      <c r="P6" s="35">
        <f t="shared" si="3"/>
        <v>72.400000000000006</v>
      </c>
      <c r="Q6" s="35">
        <f t="shared" si="3"/>
        <v>4920</v>
      </c>
      <c r="R6" s="35">
        <f t="shared" si="3"/>
        <v>13646</v>
      </c>
      <c r="S6" s="35">
        <f t="shared" si="3"/>
        <v>273.3</v>
      </c>
      <c r="T6" s="35">
        <f t="shared" si="3"/>
        <v>49.93</v>
      </c>
      <c r="U6" s="35">
        <f t="shared" si="3"/>
        <v>9821</v>
      </c>
      <c r="V6" s="35">
        <f t="shared" si="3"/>
        <v>49.65</v>
      </c>
      <c r="W6" s="35">
        <f t="shared" si="3"/>
        <v>197.8</v>
      </c>
      <c r="X6" s="36">
        <f>IF(X7="",NA(),X7)</f>
        <v>116.19</v>
      </c>
      <c r="Y6" s="36">
        <f t="shared" ref="Y6:AG6" si="4">IF(Y7="",NA(),Y7)</f>
        <v>121.42</v>
      </c>
      <c r="Z6" s="36">
        <f t="shared" si="4"/>
        <v>115.86</v>
      </c>
      <c r="AA6" s="36">
        <f t="shared" si="4"/>
        <v>115.65</v>
      </c>
      <c r="AB6" s="36">
        <f t="shared" si="4"/>
        <v>118.13</v>
      </c>
      <c r="AC6" s="36">
        <f t="shared" si="4"/>
        <v>107.2</v>
      </c>
      <c r="AD6" s="36">
        <f t="shared" si="4"/>
        <v>111.06</v>
      </c>
      <c r="AE6" s="36">
        <f t="shared" si="4"/>
        <v>111.34</v>
      </c>
      <c r="AF6" s="36">
        <f t="shared" si="4"/>
        <v>110.02</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9.35</v>
      </c>
      <c r="AP6" s="36">
        <f t="shared" si="5"/>
        <v>10.130000000000001</v>
      </c>
      <c r="AQ6" s="36">
        <f t="shared" si="5"/>
        <v>7.31</v>
      </c>
      <c r="AR6" s="36">
        <f t="shared" si="5"/>
        <v>25.66</v>
      </c>
      <c r="AS6" s="35" t="str">
        <f>IF(AS7="","",IF(AS7="-","【-】","【"&amp;SUBSTITUTE(TEXT(AS7,"#,##0.00"),"-","△")&amp;"】"))</f>
        <v>【1.05】</v>
      </c>
      <c r="AT6" s="36">
        <f>IF(AT7="",NA(),AT7)</f>
        <v>206.62</v>
      </c>
      <c r="AU6" s="36">
        <f t="shared" ref="AU6:BC6" si="6">IF(AU7="",NA(),AU7)</f>
        <v>182.23</v>
      </c>
      <c r="AV6" s="36">
        <f t="shared" si="6"/>
        <v>158.77000000000001</v>
      </c>
      <c r="AW6" s="36">
        <f t="shared" si="6"/>
        <v>169.67</v>
      </c>
      <c r="AX6" s="36">
        <f t="shared" si="6"/>
        <v>160.15</v>
      </c>
      <c r="AY6" s="36">
        <f t="shared" si="6"/>
        <v>434.72</v>
      </c>
      <c r="AZ6" s="36">
        <f t="shared" si="6"/>
        <v>398.29</v>
      </c>
      <c r="BA6" s="36">
        <f t="shared" si="6"/>
        <v>388.67</v>
      </c>
      <c r="BB6" s="36">
        <f t="shared" si="6"/>
        <v>355.27</v>
      </c>
      <c r="BC6" s="36">
        <f t="shared" si="6"/>
        <v>300.14</v>
      </c>
      <c r="BD6" s="35" t="str">
        <f>IF(BD7="","",IF(BD7="-","【-】","【"&amp;SUBSTITUTE(TEXT(BD7,"#,##0.00"),"-","△")&amp;"】"))</f>
        <v>【261.93】</v>
      </c>
      <c r="BE6" s="36">
        <f>IF(BE7="",NA(),BE7)</f>
        <v>693.51</v>
      </c>
      <c r="BF6" s="36">
        <f t="shared" ref="BF6:BN6" si="7">IF(BF7="",NA(),BF7)</f>
        <v>635.54</v>
      </c>
      <c r="BG6" s="36">
        <f t="shared" si="7"/>
        <v>579.20000000000005</v>
      </c>
      <c r="BH6" s="36">
        <f t="shared" si="7"/>
        <v>536.1</v>
      </c>
      <c r="BI6" s="36">
        <f t="shared" si="7"/>
        <v>509.67</v>
      </c>
      <c r="BJ6" s="36">
        <f t="shared" si="7"/>
        <v>495.76</v>
      </c>
      <c r="BK6" s="36">
        <f t="shared" si="7"/>
        <v>431</v>
      </c>
      <c r="BL6" s="36">
        <f t="shared" si="7"/>
        <v>422.5</v>
      </c>
      <c r="BM6" s="36">
        <f t="shared" si="7"/>
        <v>458.27</v>
      </c>
      <c r="BN6" s="36">
        <f t="shared" si="7"/>
        <v>566.65</v>
      </c>
      <c r="BO6" s="35" t="str">
        <f>IF(BO7="","",IF(BO7="-","【-】","【"&amp;SUBSTITUTE(TEXT(BO7,"#,##0.00"),"-","△")&amp;"】"))</f>
        <v>【270.46】</v>
      </c>
      <c r="BP6" s="36">
        <f>IF(BP7="",NA(),BP7)</f>
        <v>105.18</v>
      </c>
      <c r="BQ6" s="36">
        <f t="shared" ref="BQ6:BY6" si="8">IF(BQ7="",NA(),BQ7)</f>
        <v>111.43</v>
      </c>
      <c r="BR6" s="36">
        <f t="shared" si="8"/>
        <v>105.63</v>
      </c>
      <c r="BS6" s="36">
        <f t="shared" si="8"/>
        <v>104.68</v>
      </c>
      <c r="BT6" s="36">
        <f t="shared" si="8"/>
        <v>105.59</v>
      </c>
      <c r="BU6" s="36">
        <f t="shared" si="8"/>
        <v>93.66</v>
      </c>
      <c r="BV6" s="36">
        <f t="shared" si="8"/>
        <v>100.82</v>
      </c>
      <c r="BW6" s="36">
        <f t="shared" si="8"/>
        <v>101.64</v>
      </c>
      <c r="BX6" s="36">
        <f t="shared" si="8"/>
        <v>96.77</v>
      </c>
      <c r="BY6" s="36">
        <f t="shared" si="8"/>
        <v>84.77</v>
      </c>
      <c r="BZ6" s="35" t="str">
        <f>IF(BZ7="","",IF(BZ7="-","【-】","【"&amp;SUBSTITUTE(TEXT(BZ7,"#,##0.00"),"-","△")&amp;"】"))</f>
        <v>【103.91】</v>
      </c>
      <c r="CA6" s="36">
        <f>IF(CA7="",NA(),CA7)</f>
        <v>278.95999999999998</v>
      </c>
      <c r="CB6" s="36">
        <f t="shared" ref="CB6:CJ6" si="9">IF(CB7="",NA(),CB7)</f>
        <v>263.27</v>
      </c>
      <c r="CC6" s="36">
        <f t="shared" si="9"/>
        <v>278.81</v>
      </c>
      <c r="CD6" s="36">
        <f t="shared" si="9"/>
        <v>282.95</v>
      </c>
      <c r="CE6" s="36">
        <f t="shared" si="9"/>
        <v>281.41000000000003</v>
      </c>
      <c r="CF6" s="36">
        <f t="shared" si="9"/>
        <v>208.21</v>
      </c>
      <c r="CG6" s="36">
        <f t="shared" si="9"/>
        <v>179.55</v>
      </c>
      <c r="CH6" s="36">
        <f t="shared" si="9"/>
        <v>179.16</v>
      </c>
      <c r="CI6" s="36">
        <f t="shared" si="9"/>
        <v>187.18</v>
      </c>
      <c r="CJ6" s="36">
        <f t="shared" si="9"/>
        <v>227.27</v>
      </c>
      <c r="CK6" s="35" t="str">
        <f>IF(CK7="","",IF(CK7="-","【-】","【"&amp;SUBSTITUTE(TEXT(CK7,"#,##0.00"),"-","△")&amp;"】"))</f>
        <v>【167.11】</v>
      </c>
      <c r="CL6" s="36">
        <f>IF(CL7="",NA(),CL7)</f>
        <v>46.32</v>
      </c>
      <c r="CM6" s="36">
        <f t="shared" ref="CM6:CU6" si="10">IF(CM7="",NA(),CM7)</f>
        <v>46.34</v>
      </c>
      <c r="CN6" s="36">
        <f t="shared" si="10"/>
        <v>46.4</v>
      </c>
      <c r="CO6" s="36">
        <f t="shared" si="10"/>
        <v>44.94</v>
      </c>
      <c r="CP6" s="36">
        <f t="shared" si="10"/>
        <v>44.88</v>
      </c>
      <c r="CQ6" s="36">
        <f t="shared" si="10"/>
        <v>49.22</v>
      </c>
      <c r="CR6" s="36">
        <f t="shared" si="10"/>
        <v>53.52</v>
      </c>
      <c r="CS6" s="36">
        <f t="shared" si="10"/>
        <v>54.24</v>
      </c>
      <c r="CT6" s="36">
        <f t="shared" si="10"/>
        <v>55.88</v>
      </c>
      <c r="CU6" s="36">
        <f t="shared" si="10"/>
        <v>50.29</v>
      </c>
      <c r="CV6" s="35" t="str">
        <f>IF(CV7="","",IF(CV7="-","【-】","【"&amp;SUBSTITUTE(TEXT(CV7,"#,##0.00"),"-","△")&amp;"】"))</f>
        <v>【60.27】</v>
      </c>
      <c r="CW6" s="36">
        <f>IF(CW7="",NA(),CW7)</f>
        <v>91.18</v>
      </c>
      <c r="CX6" s="36">
        <f t="shared" ref="CX6:DF6" si="11">IF(CX7="",NA(),CX7)</f>
        <v>91.35</v>
      </c>
      <c r="CY6" s="36">
        <f t="shared" si="11"/>
        <v>91.04</v>
      </c>
      <c r="CZ6" s="36">
        <f t="shared" si="11"/>
        <v>91.13</v>
      </c>
      <c r="DA6" s="36">
        <f t="shared" si="11"/>
        <v>91.02</v>
      </c>
      <c r="DB6" s="36">
        <f t="shared" si="11"/>
        <v>79.48</v>
      </c>
      <c r="DC6" s="36">
        <f t="shared" si="11"/>
        <v>81.459999999999994</v>
      </c>
      <c r="DD6" s="36">
        <f t="shared" si="11"/>
        <v>81.680000000000007</v>
      </c>
      <c r="DE6" s="36">
        <f t="shared" si="11"/>
        <v>80.989999999999995</v>
      </c>
      <c r="DF6" s="36">
        <f t="shared" si="11"/>
        <v>77.73</v>
      </c>
      <c r="DG6" s="35" t="str">
        <f>IF(DG7="","",IF(DG7="-","【-】","【"&amp;SUBSTITUTE(TEXT(DG7,"#,##0.00"),"-","△")&amp;"】"))</f>
        <v>【89.92】</v>
      </c>
      <c r="DH6" s="36">
        <f>IF(DH7="",NA(),DH7)</f>
        <v>44.15</v>
      </c>
      <c r="DI6" s="36">
        <f t="shared" ref="DI6:DQ6" si="12">IF(DI7="",NA(),DI7)</f>
        <v>46.41</v>
      </c>
      <c r="DJ6" s="36">
        <f t="shared" si="12"/>
        <v>46.92</v>
      </c>
      <c r="DK6" s="36">
        <f t="shared" si="12"/>
        <v>46.92</v>
      </c>
      <c r="DL6" s="36">
        <f t="shared" si="12"/>
        <v>48.86</v>
      </c>
      <c r="DM6" s="36">
        <f t="shared" si="12"/>
        <v>46.12</v>
      </c>
      <c r="DN6" s="36">
        <f t="shared" si="12"/>
        <v>47.7</v>
      </c>
      <c r="DO6" s="36">
        <f t="shared" si="12"/>
        <v>48.14</v>
      </c>
      <c r="DP6" s="36">
        <f t="shared" si="12"/>
        <v>46.61</v>
      </c>
      <c r="DQ6" s="36">
        <f t="shared" si="12"/>
        <v>45.85</v>
      </c>
      <c r="DR6" s="35" t="str">
        <f>IF(DR7="","",IF(DR7="-","【-】","【"&amp;SUBSTITUTE(TEXT(DR7,"#,##0.00"),"-","△")&amp;"】"))</f>
        <v>【48.85】</v>
      </c>
      <c r="DS6" s="35">
        <f>IF(DS7="",NA(),DS7)</f>
        <v>0</v>
      </c>
      <c r="DT6" s="36">
        <f t="shared" ref="DT6:EB6" si="13">IF(DT7="",NA(),DT7)</f>
        <v>1.24</v>
      </c>
      <c r="DU6" s="36">
        <f t="shared" si="13"/>
        <v>1.22</v>
      </c>
      <c r="DV6" s="36">
        <f t="shared" si="13"/>
        <v>1.1399999999999999</v>
      </c>
      <c r="DW6" s="36">
        <f t="shared" si="13"/>
        <v>1.1399999999999999</v>
      </c>
      <c r="DX6" s="36">
        <f t="shared" si="13"/>
        <v>9.86</v>
      </c>
      <c r="DY6" s="36">
        <f t="shared" si="13"/>
        <v>7.26</v>
      </c>
      <c r="DZ6" s="36">
        <f t="shared" si="13"/>
        <v>11.13</v>
      </c>
      <c r="EA6" s="36">
        <f t="shared" si="13"/>
        <v>10.84</v>
      </c>
      <c r="EB6" s="36">
        <f t="shared" si="13"/>
        <v>14.13</v>
      </c>
      <c r="EC6" s="35" t="str">
        <f>IF(EC7="","",IF(EC7="-","【-】","【"&amp;SUBSTITUTE(TEXT(EC7,"#,##0.00"),"-","△")&amp;"】"))</f>
        <v>【17.80】</v>
      </c>
      <c r="ED6" s="36">
        <f>IF(ED7="",NA(),ED7)</f>
        <v>0.02</v>
      </c>
      <c r="EE6" s="35">
        <f t="shared" ref="EE6:EM6" si="14">IF(EE7="",NA(),EE7)</f>
        <v>0</v>
      </c>
      <c r="EF6" s="35">
        <f t="shared" si="14"/>
        <v>0</v>
      </c>
      <c r="EG6" s="35">
        <f t="shared" si="14"/>
        <v>0</v>
      </c>
      <c r="EH6" s="35">
        <f t="shared" si="14"/>
        <v>0</v>
      </c>
      <c r="EI6" s="36">
        <f t="shared" si="14"/>
        <v>0.56000000000000005</v>
      </c>
      <c r="EJ6" s="36">
        <f t="shared" si="14"/>
        <v>1.65</v>
      </c>
      <c r="EK6" s="36">
        <f t="shared" si="14"/>
        <v>0.47</v>
      </c>
      <c r="EL6" s="36">
        <f t="shared" si="14"/>
        <v>0.39</v>
      </c>
      <c r="EM6" s="36">
        <f t="shared" si="14"/>
        <v>0.52</v>
      </c>
      <c r="EN6" s="35" t="str">
        <f>IF(EN7="","",IF(EN7="-","【-】","【"&amp;SUBSTITUTE(TEXT(EN7,"#,##0.00"),"-","△")&amp;"】"))</f>
        <v>【0.70】</v>
      </c>
    </row>
    <row r="7" spans="1:144" s="37" customFormat="1" x14ac:dyDescent="0.15">
      <c r="A7" s="29"/>
      <c r="B7" s="38">
        <v>2018</v>
      </c>
      <c r="C7" s="38">
        <v>43419</v>
      </c>
      <c r="D7" s="38">
        <v>46</v>
      </c>
      <c r="E7" s="38">
        <v>1</v>
      </c>
      <c r="F7" s="38">
        <v>0</v>
      </c>
      <c r="G7" s="38">
        <v>1</v>
      </c>
      <c r="H7" s="38" t="s">
        <v>93</v>
      </c>
      <c r="I7" s="38" t="s">
        <v>94</v>
      </c>
      <c r="J7" s="38" t="s">
        <v>95</v>
      </c>
      <c r="K7" s="38" t="s">
        <v>96</v>
      </c>
      <c r="L7" s="38" t="s">
        <v>97</v>
      </c>
      <c r="M7" s="38" t="s">
        <v>98</v>
      </c>
      <c r="N7" s="39" t="s">
        <v>99</v>
      </c>
      <c r="O7" s="39">
        <v>58.2</v>
      </c>
      <c r="P7" s="39">
        <v>72.400000000000006</v>
      </c>
      <c r="Q7" s="39">
        <v>4920</v>
      </c>
      <c r="R7" s="39">
        <v>13646</v>
      </c>
      <c r="S7" s="39">
        <v>273.3</v>
      </c>
      <c r="T7" s="39">
        <v>49.93</v>
      </c>
      <c r="U7" s="39">
        <v>9821</v>
      </c>
      <c r="V7" s="39">
        <v>49.65</v>
      </c>
      <c r="W7" s="39">
        <v>197.8</v>
      </c>
      <c r="X7" s="39">
        <v>116.19</v>
      </c>
      <c r="Y7" s="39">
        <v>121.42</v>
      </c>
      <c r="Z7" s="39">
        <v>115.86</v>
      </c>
      <c r="AA7" s="39">
        <v>115.65</v>
      </c>
      <c r="AB7" s="39">
        <v>118.13</v>
      </c>
      <c r="AC7" s="39">
        <v>107.2</v>
      </c>
      <c r="AD7" s="39">
        <v>111.06</v>
      </c>
      <c r="AE7" s="39">
        <v>111.34</v>
      </c>
      <c r="AF7" s="39">
        <v>110.02</v>
      </c>
      <c r="AG7" s="39">
        <v>103.81</v>
      </c>
      <c r="AH7" s="39">
        <v>112.83</v>
      </c>
      <c r="AI7" s="39">
        <v>0</v>
      </c>
      <c r="AJ7" s="39">
        <v>0</v>
      </c>
      <c r="AK7" s="39">
        <v>0</v>
      </c>
      <c r="AL7" s="39">
        <v>0</v>
      </c>
      <c r="AM7" s="39">
        <v>0</v>
      </c>
      <c r="AN7" s="39">
        <v>13.46</v>
      </c>
      <c r="AO7" s="39">
        <v>9.35</v>
      </c>
      <c r="AP7" s="39">
        <v>10.130000000000001</v>
      </c>
      <c r="AQ7" s="39">
        <v>7.31</v>
      </c>
      <c r="AR7" s="39">
        <v>25.66</v>
      </c>
      <c r="AS7" s="39">
        <v>1.05</v>
      </c>
      <c r="AT7" s="39">
        <v>206.62</v>
      </c>
      <c r="AU7" s="39">
        <v>182.23</v>
      </c>
      <c r="AV7" s="39">
        <v>158.77000000000001</v>
      </c>
      <c r="AW7" s="39">
        <v>169.67</v>
      </c>
      <c r="AX7" s="39">
        <v>160.15</v>
      </c>
      <c r="AY7" s="39">
        <v>434.72</v>
      </c>
      <c r="AZ7" s="39">
        <v>398.29</v>
      </c>
      <c r="BA7" s="39">
        <v>388.67</v>
      </c>
      <c r="BB7" s="39">
        <v>355.27</v>
      </c>
      <c r="BC7" s="39">
        <v>300.14</v>
      </c>
      <c r="BD7" s="39">
        <v>261.93</v>
      </c>
      <c r="BE7" s="39">
        <v>693.51</v>
      </c>
      <c r="BF7" s="39">
        <v>635.54</v>
      </c>
      <c r="BG7" s="39">
        <v>579.20000000000005</v>
      </c>
      <c r="BH7" s="39">
        <v>536.1</v>
      </c>
      <c r="BI7" s="39">
        <v>509.67</v>
      </c>
      <c r="BJ7" s="39">
        <v>495.76</v>
      </c>
      <c r="BK7" s="39">
        <v>431</v>
      </c>
      <c r="BL7" s="39">
        <v>422.5</v>
      </c>
      <c r="BM7" s="39">
        <v>458.27</v>
      </c>
      <c r="BN7" s="39">
        <v>566.65</v>
      </c>
      <c r="BO7" s="39">
        <v>270.45999999999998</v>
      </c>
      <c r="BP7" s="39">
        <v>105.18</v>
      </c>
      <c r="BQ7" s="39">
        <v>111.43</v>
      </c>
      <c r="BR7" s="39">
        <v>105.63</v>
      </c>
      <c r="BS7" s="39">
        <v>104.68</v>
      </c>
      <c r="BT7" s="39">
        <v>105.59</v>
      </c>
      <c r="BU7" s="39">
        <v>93.66</v>
      </c>
      <c r="BV7" s="39">
        <v>100.82</v>
      </c>
      <c r="BW7" s="39">
        <v>101.64</v>
      </c>
      <c r="BX7" s="39">
        <v>96.77</v>
      </c>
      <c r="BY7" s="39">
        <v>84.77</v>
      </c>
      <c r="BZ7" s="39">
        <v>103.91</v>
      </c>
      <c r="CA7" s="39">
        <v>278.95999999999998</v>
      </c>
      <c r="CB7" s="39">
        <v>263.27</v>
      </c>
      <c r="CC7" s="39">
        <v>278.81</v>
      </c>
      <c r="CD7" s="39">
        <v>282.95</v>
      </c>
      <c r="CE7" s="39">
        <v>281.41000000000003</v>
      </c>
      <c r="CF7" s="39">
        <v>208.21</v>
      </c>
      <c r="CG7" s="39">
        <v>179.55</v>
      </c>
      <c r="CH7" s="39">
        <v>179.16</v>
      </c>
      <c r="CI7" s="39">
        <v>187.18</v>
      </c>
      <c r="CJ7" s="39">
        <v>227.27</v>
      </c>
      <c r="CK7" s="39">
        <v>167.11</v>
      </c>
      <c r="CL7" s="39">
        <v>46.32</v>
      </c>
      <c r="CM7" s="39">
        <v>46.34</v>
      </c>
      <c r="CN7" s="39">
        <v>46.4</v>
      </c>
      <c r="CO7" s="39">
        <v>44.94</v>
      </c>
      <c r="CP7" s="39">
        <v>44.88</v>
      </c>
      <c r="CQ7" s="39">
        <v>49.22</v>
      </c>
      <c r="CR7" s="39">
        <v>53.52</v>
      </c>
      <c r="CS7" s="39">
        <v>54.24</v>
      </c>
      <c r="CT7" s="39">
        <v>55.88</v>
      </c>
      <c r="CU7" s="39">
        <v>50.29</v>
      </c>
      <c r="CV7" s="39">
        <v>60.27</v>
      </c>
      <c r="CW7" s="39">
        <v>91.18</v>
      </c>
      <c r="CX7" s="39">
        <v>91.35</v>
      </c>
      <c r="CY7" s="39">
        <v>91.04</v>
      </c>
      <c r="CZ7" s="39">
        <v>91.13</v>
      </c>
      <c r="DA7" s="39">
        <v>91.02</v>
      </c>
      <c r="DB7" s="39">
        <v>79.48</v>
      </c>
      <c r="DC7" s="39">
        <v>81.459999999999994</v>
      </c>
      <c r="DD7" s="39">
        <v>81.680000000000007</v>
      </c>
      <c r="DE7" s="39">
        <v>80.989999999999995</v>
      </c>
      <c r="DF7" s="39">
        <v>77.73</v>
      </c>
      <c r="DG7" s="39">
        <v>89.92</v>
      </c>
      <c r="DH7" s="39">
        <v>44.15</v>
      </c>
      <c r="DI7" s="39">
        <v>46.41</v>
      </c>
      <c r="DJ7" s="39">
        <v>46.92</v>
      </c>
      <c r="DK7" s="39">
        <v>46.92</v>
      </c>
      <c r="DL7" s="39">
        <v>48.86</v>
      </c>
      <c r="DM7" s="39">
        <v>46.12</v>
      </c>
      <c r="DN7" s="39">
        <v>47.7</v>
      </c>
      <c r="DO7" s="39">
        <v>48.14</v>
      </c>
      <c r="DP7" s="39">
        <v>46.61</v>
      </c>
      <c r="DQ7" s="39">
        <v>45.85</v>
      </c>
      <c r="DR7" s="39">
        <v>48.85</v>
      </c>
      <c r="DS7" s="39">
        <v>0</v>
      </c>
      <c r="DT7" s="39">
        <v>1.24</v>
      </c>
      <c r="DU7" s="39">
        <v>1.22</v>
      </c>
      <c r="DV7" s="39">
        <v>1.1399999999999999</v>
      </c>
      <c r="DW7" s="39">
        <v>1.1399999999999999</v>
      </c>
      <c r="DX7" s="39">
        <v>9.86</v>
      </c>
      <c r="DY7" s="39">
        <v>7.26</v>
      </c>
      <c r="DZ7" s="39">
        <v>11.13</v>
      </c>
      <c r="EA7" s="39">
        <v>10.84</v>
      </c>
      <c r="EB7" s="39">
        <v>14.13</v>
      </c>
      <c r="EC7" s="39">
        <v>17.8</v>
      </c>
      <c r="ED7" s="39">
        <v>0.02</v>
      </c>
      <c r="EE7" s="39">
        <v>0</v>
      </c>
      <c r="EF7" s="39">
        <v>0</v>
      </c>
      <c r="EG7" s="39">
        <v>0</v>
      </c>
      <c r="EH7" s="39">
        <v>0</v>
      </c>
      <c r="EI7" s="39">
        <v>0.56000000000000005</v>
      </c>
      <c r="EJ7" s="39">
        <v>1.65</v>
      </c>
      <c r="EK7" s="39">
        <v>0.47</v>
      </c>
      <c r="EL7" s="39">
        <v>0.39</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梅津 秀一</cp:lastModifiedBy>
  <dcterms:created xsi:type="dcterms:W3CDTF">2019-12-05T04:09:20Z</dcterms:created>
  <dcterms:modified xsi:type="dcterms:W3CDTF">2020-01-16T06:58:42Z</dcterms:modified>
  <cp:category/>
</cp:coreProperties>
</file>