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G:\建設水道課関係\調査関係\公営企業関係\H31\経営比較分析表\R1回答様式\"/>
    </mc:Choice>
  </mc:AlternateContent>
  <xr:revisionPtr revIDLastSave="0" documentId="13_ncr:1_{8D77EC13-4615-47F0-9168-D3E83ECD4D94}" xr6:coauthVersionLast="45" xr6:coauthVersionMax="45" xr10:uidLastSave="{00000000-0000-0000-0000-000000000000}"/>
  <workbookProtection workbookAlgorithmName="SHA-512" workbookHashValue="DYKU3slzGSRv4RwRpEdJtOrNe1DGO2QShUO4+oLqZuYNOAPLyj9yNB+JGMhV8r31fCLynUviHQi9POaPbOhd3g==" workbookSaltValue="v+sK3RIGRExarDf1EQ/Sx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AL10" i="4"/>
  <c r="AD10" i="4"/>
  <c r="P10" i="4"/>
  <c r="B10" i="4"/>
  <c r="AT8" i="4"/>
  <c r="AD8" i="4"/>
  <c r="I8" i="4"/>
  <c r="B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<sst xmlns="http://schemas.openxmlformats.org/spreadsheetml/2006/main" count="228" uniqueCount="114">
  <si>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</si>
  <si>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</si>
  <si>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</si>
  <si>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</si>
  <si>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</si>
  <si>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</si>
  <si>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</si>
  <si>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</si>
  <si>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</si>
  <si>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</si>
  <si>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</si>
  <si>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</si>
  <si>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</si>
  <si>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</si>
  <si>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</si>
  <si>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</si>
  <si>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</si>
  <si>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</si>
  <si>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</si>
  <si>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</si>
  <si>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</si>
  <si>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</si>
  <si>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</si>
  <si>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</si>
  <si>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</si>
  <si>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</si>
  <si>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</si>
  <si>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</si>
  <si>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</si>
  <si>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</si>
  <si>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</si>
  <si>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</si>
  <si>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</si>
  <si>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</si>
  <si>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</si>
  <si>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</si>
  <si>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</si>
  <si>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</si>
  <si>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</si>
  <si>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</si>
  <si>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</si>
  <si>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</si>
  <si>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</si>
  <si>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</si>
  <si>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</si>
  <si>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</si>
  <si>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</si>
  <si>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</si>
  <si>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</si>
  <si>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</si>
  <si>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</si>
  <si>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</si>
  <si>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</si>
  <si>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</si>
  <si>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</si>
  <si>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</si>
  <si>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</si>
  <si>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</si>
  <si>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</si>
  <si>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</si>
  <si>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</si>
  <si>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</si>
  <si>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</si>
  <si>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</si>
  <si>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</si>
  <si>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</si>
  <si>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</si>
  <si>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</si>
  <si>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</si>
  <si>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</si>
  <si>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</si>
  <si>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</si>
  <si>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</si>
  <si>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</si>
  <si>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</si>
  <si>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</si>
  <si>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</si>
  <si>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</si>
  <si>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</si>
  <si>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</si>
  <si>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</si>
  <si>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</si>
  <si>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</si>
  <si>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</si>
  <si>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</si>
  <si>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</si>
  <si>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</si>
  <si>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</si>
  <si>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</si>
  <si>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</si>
  <si>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</si>
  <si>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</si>
  <si>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</si>
  <si>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</si>
  <si>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</si>
  <si>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</si>
  <si>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</si>
  <si>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</si>
  <si>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川崎町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</si>
  <si>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</si>
  <si>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</si>
  <si>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</si>
  <si>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</si>
  <si>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</si>
  <si>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</si>
  <si>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</si>
  <si>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</si>
  <si>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</si>
  <si>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</si>
  <si>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</si>
  <si>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</si>
  <si>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昭和60年の供用開始以降、定期的な点検や修繕を実施しておりますが、ほとんどの設備が耐用年数を大幅に過ぎていることから、平成30年度に「釜房環境浄化センター機械・電気設備ストックマネジメント実施方針」の策定を開始、今後青根浄化センターや町内のポンプ場・管渠を対象に計画的に設備の更新を進める状況です。機能停止等の未然防止を図ると共に、限られた財源の中でライフサイクルコストを最小限とするよう努めます。</t>
    <rPh sb="1" eb="3">
      <t>ショウワ</t>
    </rPh>
    <rPh sb="64" eb="66">
      <t>ネンド</t>
    </rPh>
    <rPh sb="68" eb="70">
      <t>カマフサ</t>
    </rPh>
    <rPh sb="70" eb="72">
      <t>カンキョウ</t>
    </rPh>
    <rPh sb="72" eb="74">
      <t>ジョウカ</t>
    </rPh>
    <rPh sb="78" eb="80">
      <t>キカイ</t>
    </rPh>
    <rPh sb="81" eb="83">
      <t>デンキ</t>
    </rPh>
    <rPh sb="83" eb="85">
      <t>セツビ</t>
    </rPh>
    <rPh sb="95" eb="97">
      <t>ジッシ</t>
    </rPh>
    <rPh sb="97" eb="99">
      <t>ホウシン</t>
    </rPh>
    <rPh sb="101" eb="103">
      <t>サクテイ</t>
    </rPh>
    <rPh sb="104" eb="106">
      <t>カイシ</t>
    </rPh>
    <rPh sb="107" eb="109">
      <t>コンゴ</t>
    </rPh>
    <rPh sb="109" eb="111">
      <t>アオネ</t>
    </rPh>
    <rPh sb="111" eb="113">
      <t>ジョウカ</t>
    </rPh>
    <rPh sb="118" eb="120">
      <t>チョウナイ</t>
    </rPh>
    <rPh sb="124" eb="125">
      <t>ジョウ</t>
    </rPh>
    <rPh sb="126" eb="128">
      <t>カンキョ</t>
    </rPh>
    <rPh sb="129" eb="131">
      <t>タイショウ</t>
    </rPh>
    <rPh sb="195" eb="196">
      <t>ツト</t>
    </rPh>
    <phoneticPr fontId="4"/>
  </si>
  <si>
    <t>当町の下水道事業は供用開始から30年以上が経過しており、老朽化が進む設備の更新が直近の課題となっております。計画的に設備更新を進めながら、包括的民間委託の範囲拡大など効率的な運営改善に努めてまいります。</t>
    <rPh sb="0" eb="2">
      <t>トウチョウ</t>
    </rPh>
    <rPh sb="3" eb="6">
      <t>ゲスイドウ</t>
    </rPh>
    <rPh sb="6" eb="8">
      <t>ジギョウ</t>
    </rPh>
    <rPh sb="9" eb="11">
      <t>キョウヨウ</t>
    </rPh>
    <rPh sb="11" eb="13">
      <t>カイシ</t>
    </rPh>
    <rPh sb="17" eb="18">
      <t>ネン</t>
    </rPh>
    <rPh sb="18" eb="20">
      <t>イジョウ</t>
    </rPh>
    <rPh sb="21" eb="23">
      <t>ケイカ</t>
    </rPh>
    <rPh sb="28" eb="31">
      <t>ロウキュウカ</t>
    </rPh>
    <rPh sb="32" eb="33">
      <t>スス</t>
    </rPh>
    <rPh sb="34" eb="36">
      <t>セツビ</t>
    </rPh>
    <rPh sb="37" eb="39">
      <t>コウシン</t>
    </rPh>
    <rPh sb="40" eb="42">
      <t>チョッキン</t>
    </rPh>
    <rPh sb="43" eb="45">
      <t>カダイ</t>
    </rPh>
    <rPh sb="54" eb="57">
      <t>ケイカクテキ</t>
    </rPh>
    <rPh sb="58" eb="60">
      <t>セツビ</t>
    </rPh>
    <rPh sb="60" eb="62">
      <t>コウシン</t>
    </rPh>
    <rPh sb="63" eb="64">
      <t>スス</t>
    </rPh>
    <rPh sb="69" eb="72">
      <t>ホウカツテキ</t>
    </rPh>
    <rPh sb="72" eb="74">
      <t>ミンカン</t>
    </rPh>
    <rPh sb="74" eb="76">
      <t>イタク</t>
    </rPh>
    <rPh sb="77" eb="79">
      <t>ハンイ</t>
    </rPh>
    <rPh sb="79" eb="81">
      <t>カクダイ</t>
    </rPh>
    <rPh sb="83" eb="86">
      <t>コウリツテキ</t>
    </rPh>
    <rPh sb="87" eb="89">
      <t>ウンエイ</t>
    </rPh>
    <rPh sb="89" eb="91">
      <t>カイゼン</t>
    </rPh>
    <rPh sb="92" eb="93">
      <t>ツト</t>
    </rPh>
    <phoneticPr fontId="4"/>
  </si>
  <si>
    <r>
      <t xml:space="preserve">○収益的収支比率
平成30年度は100％を超えているものの、企業債償還金の財源は一般会計からの繰入金に頼っている状況です。平成28年度から運転管理業務委託の範囲を拡大しトータルコストの削減を進めているところです。
</t>
    </r>
    <r>
      <rPr>
        <sz val="11"/>
        <rFont val="ＭＳ ゴシック"/>
        <family val="3"/>
        <charset val="128"/>
      </rPr>
      <t xml:space="preserve">○企業債残高対事業規模比率
企業債償還額が減少した一方で、収支の悪化により一般会計からの繰入金で財源を補てんしたため当該比率は0となりました。
</t>
    </r>
    <r>
      <rPr>
        <sz val="11"/>
        <color theme="1"/>
        <rFont val="ＭＳ ゴシック"/>
        <family val="3"/>
        <charset val="128"/>
      </rPr>
      <t xml:space="preserve">○経費回収率
下水道使用料の徴収とコスト削減に努めた結果、回収率が上昇したものです。
○施設利用率
</t>
    </r>
    <r>
      <rPr>
        <sz val="11"/>
        <rFont val="ＭＳ ゴシック"/>
        <family val="3"/>
        <charset val="128"/>
      </rPr>
      <t>類似団体平均を上回りましたが引き続き、浄化槽利用を推進し利用率の向上を図ります。
○汚水処理原価
下水道使用料の徴収とコスト削減に努めた結果、原価の減少に繋がったものです。
○水洗化率
処理区域内の新築件数及び水洗化戸数が増加したため上昇したもの。</t>
    </r>
    <rPh sb="1" eb="4">
      <t>シュウエキテキ</t>
    </rPh>
    <rPh sb="4" eb="6">
      <t>シュウシ</t>
    </rPh>
    <rPh sb="6" eb="8">
      <t>ヒリツ</t>
    </rPh>
    <rPh sb="9" eb="11">
      <t>ヘイセイ</t>
    </rPh>
    <rPh sb="13" eb="15">
      <t>ネンド</t>
    </rPh>
    <rPh sb="21" eb="22">
      <t>コ</t>
    </rPh>
    <rPh sb="30" eb="33">
      <t>キギョウサイ</t>
    </rPh>
    <rPh sb="33" eb="36">
      <t>ショウカンキン</t>
    </rPh>
    <rPh sb="37" eb="39">
      <t>ザイゲン</t>
    </rPh>
    <rPh sb="40" eb="42">
      <t>イッパン</t>
    </rPh>
    <rPh sb="42" eb="44">
      <t>カイケイ</t>
    </rPh>
    <rPh sb="47" eb="50">
      <t>クリイレキン</t>
    </rPh>
    <rPh sb="51" eb="52">
      <t>タヨ</t>
    </rPh>
    <rPh sb="56" eb="58">
      <t>ジョウキョウ</t>
    </rPh>
    <rPh sb="61" eb="63">
      <t>ヘイセイ</t>
    </rPh>
    <rPh sb="65" eb="67">
      <t>ネンド</t>
    </rPh>
    <rPh sb="69" eb="71">
      <t>ウンテン</t>
    </rPh>
    <rPh sb="71" eb="73">
      <t>カンリ</t>
    </rPh>
    <rPh sb="73" eb="75">
      <t>ギョウム</t>
    </rPh>
    <rPh sb="75" eb="77">
      <t>イタク</t>
    </rPh>
    <rPh sb="78" eb="80">
      <t>ハンイ</t>
    </rPh>
    <rPh sb="81" eb="83">
      <t>カクダイ</t>
    </rPh>
    <rPh sb="92" eb="94">
      <t>サクゲン</t>
    </rPh>
    <rPh sb="95" eb="96">
      <t>スス</t>
    </rPh>
    <rPh sb="108" eb="111">
      <t>キギョウサイ</t>
    </rPh>
    <rPh sb="111" eb="113">
      <t>ザンダカ</t>
    </rPh>
    <rPh sb="113" eb="114">
      <t>タイ</t>
    </rPh>
    <rPh sb="114" eb="116">
      <t>ジギョウ</t>
    </rPh>
    <rPh sb="116" eb="118">
      <t>キボ</t>
    </rPh>
    <rPh sb="118" eb="120">
      <t>ヒリツ</t>
    </rPh>
    <rPh sb="121" eb="123">
      <t>キギョウ</t>
    </rPh>
    <rPh sb="123" eb="124">
      <t>サイ</t>
    </rPh>
    <rPh sb="124" eb="126">
      <t>ショウカン</t>
    </rPh>
    <rPh sb="126" eb="127">
      <t>ガク</t>
    </rPh>
    <rPh sb="128" eb="130">
      <t>ゲンショウ</t>
    </rPh>
    <rPh sb="132" eb="134">
      <t>イッポウ</t>
    </rPh>
    <rPh sb="136" eb="138">
      <t>シュウシ</t>
    </rPh>
    <rPh sb="139" eb="141">
      <t>アッカ</t>
    </rPh>
    <rPh sb="144" eb="146">
      <t>イッパン</t>
    </rPh>
    <rPh sb="146" eb="148">
      <t>カイケイ</t>
    </rPh>
    <rPh sb="151" eb="153">
      <t>クリイレ</t>
    </rPh>
    <rPh sb="153" eb="154">
      <t>キン</t>
    </rPh>
    <rPh sb="155" eb="157">
      <t>ザイゲン</t>
    </rPh>
    <rPh sb="158" eb="159">
      <t>ホ</t>
    </rPh>
    <rPh sb="165" eb="167">
      <t>トウガイ</t>
    </rPh>
    <rPh sb="167" eb="169">
      <t>ヒリツ</t>
    </rPh>
    <rPh sb="180" eb="182">
      <t>ケイヒ</t>
    </rPh>
    <rPh sb="182" eb="185">
      <t>カイシュウリツ</t>
    </rPh>
    <rPh sb="186" eb="189">
      <t>ゲスイドウ</t>
    </rPh>
    <rPh sb="189" eb="192">
      <t>シヨウリョウ</t>
    </rPh>
    <rPh sb="193" eb="195">
      <t>チョウシュウ</t>
    </rPh>
    <rPh sb="199" eb="201">
      <t>サクゲン</t>
    </rPh>
    <rPh sb="202" eb="203">
      <t>ツト</t>
    </rPh>
    <rPh sb="205" eb="207">
      <t>ケッカ</t>
    </rPh>
    <rPh sb="208" eb="210">
      <t>カイシュウ</t>
    </rPh>
    <rPh sb="210" eb="211">
      <t>リツ</t>
    </rPh>
    <rPh sb="212" eb="214">
      <t>ジョウショウ</t>
    </rPh>
    <rPh sb="223" eb="225">
      <t>シセツ</t>
    </rPh>
    <rPh sb="225" eb="228">
      <t>リヨウリツ</t>
    </rPh>
    <rPh sb="229" eb="231">
      <t>ルイジ</t>
    </rPh>
    <rPh sb="231" eb="233">
      <t>ダンタイ</t>
    </rPh>
    <rPh sb="233" eb="235">
      <t>ヘイキン</t>
    </rPh>
    <rPh sb="236" eb="238">
      <t>ウワマワ</t>
    </rPh>
    <rPh sb="243" eb="244">
      <t>ヒ</t>
    </rPh>
    <rPh sb="245" eb="246">
      <t>ツヅ</t>
    </rPh>
    <rPh sb="248" eb="250">
      <t>ジョウカ</t>
    </rPh>
    <rPh sb="250" eb="251">
      <t>ソウ</t>
    </rPh>
    <rPh sb="254" eb="256">
      <t>スイシン</t>
    </rPh>
    <rPh sb="257" eb="259">
      <t>リヨウ</t>
    </rPh>
    <rPh sb="259" eb="260">
      <t>リツ</t>
    </rPh>
    <rPh sb="261" eb="263">
      <t>コウジョウ</t>
    </rPh>
    <rPh sb="264" eb="265">
      <t>ハカ</t>
    </rPh>
    <rPh sb="271" eb="273">
      <t>オスイ</t>
    </rPh>
    <rPh sb="273" eb="275">
      <t>ショリ</t>
    </rPh>
    <rPh sb="275" eb="277">
      <t>ゲンカ</t>
    </rPh>
    <rPh sb="278" eb="281">
      <t>ゲスイドウ</t>
    </rPh>
    <rPh sb="281" eb="284">
      <t>シヨウリョウ</t>
    </rPh>
    <rPh sb="285" eb="287">
      <t>チョウシュウ</t>
    </rPh>
    <rPh sb="291" eb="293">
      <t>サクゲン</t>
    </rPh>
    <rPh sb="294" eb="295">
      <t>ツト</t>
    </rPh>
    <rPh sb="297" eb="299">
      <t>ケッカ</t>
    </rPh>
    <rPh sb="300" eb="302">
      <t>ゲンカ</t>
    </rPh>
    <rPh sb="303" eb="305">
      <t>ゲンショウ</t>
    </rPh>
    <rPh sb="306" eb="307">
      <t>ツナ</t>
    </rPh>
    <rPh sb="317" eb="320">
      <t>スイセンカ</t>
    </rPh>
    <rPh sb="320" eb="321">
      <t>リツ</t>
    </rPh>
    <rPh sb="322" eb="324">
      <t>ショリ</t>
    </rPh>
    <rPh sb="324" eb="327">
      <t>クイキナイ</t>
    </rPh>
    <rPh sb="328" eb="330">
      <t>シンチク</t>
    </rPh>
    <rPh sb="330" eb="332">
      <t>ケンスウ</t>
    </rPh>
    <rPh sb="332" eb="333">
      <t>オヨ</t>
    </rPh>
    <rPh sb="334" eb="337">
      <t>スイセンカ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</si>
</sst>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0.49</c:v>
                </c:pt>
                <c:pt idx="1">
                  <c:v>0</c:v>
                </c:pt>
                <c:pt idx="2">
                  <c:v>0</c:v>
                </c:pt>
                <c:pt idx="3">
                  <c:v>0</c:v>
                </c:pt>
                <c:pt idx="4">
                  <c:v>0</c:v>
                </c:pt>
              </c:numCache>
            </c:numRef>
          </c:val>
          <c:extLst>
            <c:ext xmlns:c16="http://schemas.microsoft.com/office/drawing/2014/chart" uri="{C3380CC4-5D6E-409C-BE32-E72D297353CC}">
              <c16:uniqueId val="{00000000-6517-43A9-9B04-FDA7B44CD288}"/>
            </c:ext>
          </c:extLst>
        </c:ser>
        <c:dLbls>
          <c:showLegendKey val="0"/>
          <c:showVal val="0"/>
          <c:showCatName val="0"/>
          <c:showSerName val="0"/>
          <c:showPercent val="0"/>
          <c:showBubbleSize val="0"/>
        </c:dLbls>
        <c:gapWidth val="150"/>
        <c:axId val="215567456"/>
        <c:axId val="21556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0.14000000000000001</c:v>
                </c:pt>
                <c:pt idx="2">
                  <c:v>0.16</c:v>
                </c:pt>
                <c:pt idx="3">
                  <c:v>0.15</c:v>
                </c:pt>
                <c:pt idx="4">
                  <c:v>0.16</c:v>
                </c:pt>
              </c:numCache>
            </c:numRef>
          </c:val>
          <c:smooth val="0"/>
          <c:extLst>
            <c:ext xmlns:c16="http://schemas.microsoft.com/office/drawing/2014/chart" uri="{C3380CC4-5D6E-409C-BE32-E72D297353CC}">
              <c16:uniqueId val="{00000001-6517-43A9-9B04-FDA7B44CD288}"/>
            </c:ext>
          </c:extLst>
        </c:ser>
        <c:dLbls>
          <c:showLegendKey val="0"/>
          <c:showVal val="0"/>
          <c:showCatName val="0"/>
          <c:showSerName val="0"/>
          <c:showPercent val="0"/>
          <c:showBubbleSize val="0"/>
        </c:dLbls>
        <c:marker val="1"/>
        <c:smooth val="0"/>
        <c:axId val="215567456"/>
        <c:axId val="215568208"/>
      </c:lineChart>
      <c:dateAx>
        <c:axId val="215567456"/>
        <c:scaling>
          <c:orientation val="minMax"/>
        </c:scaling>
        <c:delete val="1"/>
        <c:axPos val="b"/>
        <c:numFmt formatCode="ge" sourceLinked="1"/>
        <c:majorTickMark val="none"/>
        <c:minorTickMark val="none"/>
        <c:tickLblPos val="none"/>
        <c:crossAx val="215568208"/>
        <c:crosses val="autoZero"/>
        <c:auto val="1"/>
        <c:lblOffset val="100"/>
        <c:baseTimeUnit val="years"/>
      </c:dateAx>
      <c:valAx>
        <c:axId val="21556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56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41.03</c:v>
                </c:pt>
                <c:pt idx="1">
                  <c:v>49.82</c:v>
                </c:pt>
                <c:pt idx="2">
                  <c:v>46.02</c:v>
                </c:pt>
                <c:pt idx="3">
                  <c:v>57.47</c:v>
                </c:pt>
                <c:pt idx="4">
                  <c:v>57.47</c:v>
                </c:pt>
              </c:numCache>
            </c:numRef>
          </c:val>
          <c:extLst>
            <c:ext xmlns:c16="http://schemas.microsoft.com/office/drawing/2014/chart" uri="{C3380CC4-5D6E-409C-BE32-E72D297353CC}">
              <c16:uniqueId val="{00000000-BB43-4DDA-94D1-D43F27D87CFB}"/>
            </c:ext>
          </c:extLst>
        </c:ser>
        <c:dLbls>
          <c:showLegendKey val="0"/>
          <c:showVal val="0"/>
          <c:showCatName val="0"/>
          <c:showSerName val="0"/>
          <c:showPercent val="0"/>
          <c:showBubbleSize val="0"/>
        </c:dLbls>
        <c:gapWidth val="150"/>
        <c:axId val="216119152"/>
        <c:axId val="21641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58.04</c:v>
                </c:pt>
                <c:pt idx="2">
                  <c:v>55.58</c:v>
                </c:pt>
                <c:pt idx="3">
                  <c:v>54.05</c:v>
                </c:pt>
                <c:pt idx="4">
                  <c:v>57.54</c:v>
                </c:pt>
              </c:numCache>
            </c:numRef>
          </c:val>
          <c:smooth val="0"/>
          <c:extLst>
            <c:ext xmlns:c16="http://schemas.microsoft.com/office/drawing/2014/chart" uri="{C3380CC4-5D6E-409C-BE32-E72D297353CC}">
              <c16:uniqueId val="{00000001-BB43-4DDA-94D1-D43F27D87CFB}"/>
            </c:ext>
          </c:extLst>
        </c:ser>
        <c:dLbls>
          <c:showLegendKey val="0"/>
          <c:showVal val="0"/>
          <c:showCatName val="0"/>
          <c:showSerName val="0"/>
          <c:showPercent val="0"/>
          <c:showBubbleSize val="0"/>
        </c:dLbls>
        <c:marker val="1"/>
        <c:smooth val="0"/>
        <c:axId val="216119152"/>
        <c:axId val="216416944"/>
      </c:lineChart>
      <c:dateAx>
        <c:axId val="216119152"/>
        <c:scaling>
          <c:orientation val="minMax"/>
        </c:scaling>
        <c:delete val="1"/>
        <c:axPos val="b"/>
        <c:numFmt formatCode="ge" sourceLinked="1"/>
        <c:majorTickMark val="none"/>
        <c:minorTickMark val="none"/>
        <c:tickLblPos val="none"/>
        <c:crossAx val="216416944"/>
        <c:crosses val="autoZero"/>
        <c:auto val="1"/>
        <c:lblOffset val="100"/>
        <c:baseTimeUnit val="years"/>
      </c:dateAx>
      <c:valAx>
        <c:axId val="21641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11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93.27</c:v>
                </c:pt>
                <c:pt idx="1">
                  <c:v>93.41</c:v>
                </c:pt>
                <c:pt idx="2">
                  <c:v>93.58</c:v>
                </c:pt>
                <c:pt idx="3">
                  <c:v>88.99</c:v>
                </c:pt>
                <c:pt idx="4">
                  <c:v>93.59</c:v>
                </c:pt>
              </c:numCache>
            </c:numRef>
          </c:val>
          <c:extLst>
            <c:ext xmlns:c16="http://schemas.microsoft.com/office/drawing/2014/chart" uri="{C3380CC4-5D6E-409C-BE32-E72D297353CC}">
              <c16:uniqueId val="{00000000-6B4B-4FA2-8F97-4B8C4ED45D44}"/>
            </c:ext>
          </c:extLst>
        </c:ser>
        <c:dLbls>
          <c:showLegendKey val="0"/>
          <c:showVal val="0"/>
          <c:showCatName val="0"/>
          <c:showSerName val="0"/>
          <c:showPercent val="0"/>
          <c:showBubbleSize val="0"/>
        </c:dLbls>
        <c:gapWidth val="150"/>
        <c:axId val="216418120"/>
        <c:axId val="21641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93.94</c:v>
                </c:pt>
                <c:pt idx="2">
                  <c:v>93.1</c:v>
                </c:pt>
                <c:pt idx="3">
                  <c:v>92.88</c:v>
                </c:pt>
                <c:pt idx="4">
                  <c:v>92.87</c:v>
                </c:pt>
              </c:numCache>
            </c:numRef>
          </c:val>
          <c:smooth val="0"/>
          <c:extLst>
            <c:ext xmlns:c16="http://schemas.microsoft.com/office/drawing/2014/chart" uri="{C3380CC4-5D6E-409C-BE32-E72D297353CC}">
              <c16:uniqueId val="{00000001-6B4B-4FA2-8F97-4B8C4ED45D44}"/>
            </c:ext>
          </c:extLst>
        </c:ser>
        <c:dLbls>
          <c:showLegendKey val="0"/>
          <c:showVal val="0"/>
          <c:showCatName val="0"/>
          <c:showSerName val="0"/>
          <c:showPercent val="0"/>
          <c:showBubbleSize val="0"/>
        </c:dLbls>
        <c:marker val="1"/>
        <c:smooth val="0"/>
        <c:axId val="216418120"/>
        <c:axId val="216418512"/>
      </c:lineChart>
      <c:dateAx>
        <c:axId val="216418120"/>
        <c:scaling>
          <c:orientation val="minMax"/>
        </c:scaling>
        <c:delete val="1"/>
        <c:axPos val="b"/>
        <c:numFmt formatCode="ge" sourceLinked="1"/>
        <c:majorTickMark val="none"/>
        <c:minorTickMark val="none"/>
        <c:tickLblPos val="none"/>
        <c:crossAx val="216418512"/>
        <c:crosses val="autoZero"/>
        <c:auto val="1"/>
        <c:lblOffset val="100"/>
        <c:baseTimeUnit val="years"/>
      </c:dateAx>
      <c:valAx>
        <c:axId val="21641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41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100.64</c:v>
                </c:pt>
                <c:pt idx="1">
                  <c:v>99.35</c:v>
                </c:pt>
                <c:pt idx="2">
                  <c:v>99.19</c:v>
                </c:pt>
                <c:pt idx="3">
                  <c:v>97.37</c:v>
                </c:pt>
                <c:pt idx="4">
                  <c:v>101.17</c:v>
                </c:pt>
              </c:numCache>
            </c:numRef>
          </c:val>
          <c:extLst>
            <c:ext xmlns:c16="http://schemas.microsoft.com/office/drawing/2014/chart" uri="{C3380CC4-5D6E-409C-BE32-E72D297353CC}">
              <c16:uniqueId val="{00000000-DB39-46D3-94C9-FB66C8CB7A00}"/>
            </c:ext>
          </c:extLst>
        </c:ser>
        <c:dLbls>
          <c:showLegendKey val="0"/>
          <c:showVal val="0"/>
          <c:showCatName val="0"/>
          <c:showSerName val="0"/>
          <c:showPercent val="0"/>
          <c:showBubbleSize val="0"/>
        </c:dLbls>
        <c:gapWidth val="150"/>
        <c:axId val="215604096"/>
        <c:axId val="21560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39-46D3-94C9-FB66C8CB7A00}"/>
            </c:ext>
          </c:extLst>
        </c:ser>
        <c:dLbls>
          <c:showLegendKey val="0"/>
          <c:showVal val="0"/>
          <c:showCatName val="0"/>
          <c:showSerName val="0"/>
          <c:showPercent val="0"/>
          <c:showBubbleSize val="0"/>
        </c:dLbls>
        <c:marker val="1"/>
        <c:smooth val="0"/>
        <c:axId val="215604096"/>
        <c:axId val="215604480"/>
      </c:lineChart>
      <c:dateAx>
        <c:axId val="215604096"/>
        <c:scaling>
          <c:orientation val="minMax"/>
        </c:scaling>
        <c:delete val="1"/>
        <c:axPos val="b"/>
        <c:numFmt formatCode="ge" sourceLinked="1"/>
        <c:majorTickMark val="none"/>
        <c:minorTickMark val="none"/>
        <c:tickLblPos val="none"/>
        <c:crossAx val="215604480"/>
        <c:crosses val="autoZero"/>
        <c:auto val="1"/>
        <c:lblOffset val="100"/>
        <c:baseTimeUnit val="years"/>
      </c:dateAx>
      <c:valAx>
        <c:axId val="21560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60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66-4736-A8CF-0C6A5292D009}"/>
            </c:ext>
          </c:extLst>
        </c:ser>
        <c:dLbls>
          <c:showLegendKey val="0"/>
          <c:showVal val="0"/>
          <c:showCatName val="0"/>
          <c:showSerName val="0"/>
          <c:showPercent val="0"/>
          <c:showBubbleSize val="0"/>
        </c:dLbls>
        <c:gapWidth val="150"/>
        <c:axId val="216370768"/>
        <c:axId val="21637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66-4736-A8CF-0C6A5292D009}"/>
            </c:ext>
          </c:extLst>
        </c:ser>
        <c:dLbls>
          <c:showLegendKey val="0"/>
          <c:showVal val="0"/>
          <c:showCatName val="0"/>
          <c:showSerName val="0"/>
          <c:showPercent val="0"/>
          <c:showBubbleSize val="0"/>
        </c:dLbls>
        <c:marker val="1"/>
        <c:smooth val="0"/>
        <c:axId val="216370768"/>
        <c:axId val="216371152"/>
      </c:lineChart>
      <c:dateAx>
        <c:axId val="216370768"/>
        <c:scaling>
          <c:orientation val="minMax"/>
        </c:scaling>
        <c:delete val="1"/>
        <c:axPos val="b"/>
        <c:numFmt formatCode="ge" sourceLinked="1"/>
        <c:majorTickMark val="none"/>
        <c:minorTickMark val="none"/>
        <c:tickLblPos val="none"/>
        <c:crossAx val="216371152"/>
        <c:crosses val="autoZero"/>
        <c:auto val="1"/>
        <c:lblOffset val="100"/>
        <c:baseTimeUnit val="years"/>
      </c:dateAx>
      <c:valAx>
        <c:axId val="21637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37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88-4D1D-B350-4F88E323FACC}"/>
            </c:ext>
          </c:extLst>
        </c:ser>
        <c:dLbls>
          <c:showLegendKey val="0"/>
          <c:showVal val="0"/>
          <c:showCatName val="0"/>
          <c:showSerName val="0"/>
          <c:showPercent val="0"/>
          <c:showBubbleSize val="0"/>
        </c:dLbls>
        <c:gapWidth val="150"/>
        <c:axId val="141586808"/>
        <c:axId val="14158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88-4D1D-B350-4F88E323FACC}"/>
            </c:ext>
          </c:extLst>
        </c:ser>
        <c:dLbls>
          <c:showLegendKey val="0"/>
          <c:showVal val="0"/>
          <c:showCatName val="0"/>
          <c:showSerName val="0"/>
          <c:showPercent val="0"/>
          <c:showBubbleSize val="0"/>
        </c:dLbls>
        <c:marker val="1"/>
        <c:smooth val="0"/>
        <c:axId val="141586808"/>
        <c:axId val="141587200"/>
      </c:lineChart>
      <c:dateAx>
        <c:axId val="141586808"/>
        <c:scaling>
          <c:orientation val="minMax"/>
        </c:scaling>
        <c:delete val="1"/>
        <c:axPos val="b"/>
        <c:numFmt formatCode="ge" sourceLinked="1"/>
        <c:majorTickMark val="none"/>
        <c:minorTickMark val="none"/>
        <c:tickLblPos val="none"/>
        <c:crossAx val="141587200"/>
        <c:crosses val="autoZero"/>
        <c:auto val="1"/>
        <c:lblOffset val="100"/>
        <c:baseTimeUnit val="years"/>
      </c:dateAx>
      <c:valAx>
        <c:axId val="14158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58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A1-4C58-972A-661CF8376A11}"/>
            </c:ext>
          </c:extLst>
        </c:ser>
        <c:dLbls>
          <c:showLegendKey val="0"/>
          <c:showVal val="0"/>
          <c:showCatName val="0"/>
          <c:showSerName val="0"/>
          <c:showPercent val="0"/>
          <c:showBubbleSize val="0"/>
        </c:dLbls>
        <c:gapWidth val="150"/>
        <c:axId val="216117584"/>
        <c:axId val="216117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A1-4C58-972A-661CF8376A11}"/>
            </c:ext>
          </c:extLst>
        </c:ser>
        <c:dLbls>
          <c:showLegendKey val="0"/>
          <c:showVal val="0"/>
          <c:showCatName val="0"/>
          <c:showSerName val="0"/>
          <c:showPercent val="0"/>
          <c:showBubbleSize val="0"/>
        </c:dLbls>
        <c:marker val="1"/>
        <c:smooth val="0"/>
        <c:axId val="216117584"/>
        <c:axId val="216117976"/>
      </c:lineChart>
      <c:dateAx>
        <c:axId val="216117584"/>
        <c:scaling>
          <c:orientation val="minMax"/>
        </c:scaling>
        <c:delete val="1"/>
        <c:axPos val="b"/>
        <c:numFmt formatCode="ge" sourceLinked="1"/>
        <c:majorTickMark val="none"/>
        <c:minorTickMark val="none"/>
        <c:tickLblPos val="none"/>
        <c:crossAx val="216117976"/>
        <c:crosses val="autoZero"/>
        <c:auto val="1"/>
        <c:lblOffset val="100"/>
        <c:baseTimeUnit val="years"/>
      </c:dateAx>
      <c:valAx>
        <c:axId val="216117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11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9C-4266-BE0C-FA24B97B8267}"/>
            </c:ext>
          </c:extLst>
        </c:ser>
        <c:dLbls>
          <c:showLegendKey val="0"/>
          <c:showVal val="0"/>
          <c:showCatName val="0"/>
          <c:showSerName val="0"/>
          <c:showPercent val="0"/>
          <c:showBubbleSize val="0"/>
        </c:dLbls>
        <c:gapWidth val="150"/>
        <c:axId val="216273568"/>
        <c:axId val="216273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9C-4266-BE0C-FA24B97B8267}"/>
            </c:ext>
          </c:extLst>
        </c:ser>
        <c:dLbls>
          <c:showLegendKey val="0"/>
          <c:showVal val="0"/>
          <c:showCatName val="0"/>
          <c:showSerName val="0"/>
          <c:showPercent val="0"/>
          <c:showBubbleSize val="0"/>
        </c:dLbls>
        <c:marker val="1"/>
        <c:smooth val="0"/>
        <c:axId val="216273568"/>
        <c:axId val="216273960"/>
      </c:lineChart>
      <c:dateAx>
        <c:axId val="216273568"/>
        <c:scaling>
          <c:orientation val="minMax"/>
        </c:scaling>
        <c:delete val="1"/>
        <c:axPos val="b"/>
        <c:numFmt formatCode="ge" sourceLinked="1"/>
        <c:majorTickMark val="none"/>
        <c:minorTickMark val="none"/>
        <c:tickLblPos val="none"/>
        <c:crossAx val="216273960"/>
        <c:crosses val="autoZero"/>
        <c:auto val="1"/>
        <c:lblOffset val="100"/>
        <c:baseTimeUnit val="years"/>
      </c:dateAx>
      <c:valAx>
        <c:axId val="216273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27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329.46</c:v>
                </c:pt>
                <c:pt idx="1">
                  <c:v>193.36</c:v>
                </c:pt>
                <c:pt idx="2">
                  <c:v>884.74</c:v>
                </c:pt>
                <c:pt idx="3" formatCode="#,##0.00;&quot;△&quot;#,##0.00">
                  <c:v>0</c:v>
                </c:pt>
                <c:pt idx="4" formatCode="#,##0.00;&quot;△&quot;#,##0.00">
                  <c:v>0</c:v>
                </c:pt>
              </c:numCache>
            </c:numRef>
          </c:val>
          <c:extLst>
            <c:ext xmlns:c16="http://schemas.microsoft.com/office/drawing/2014/chart" uri="{C3380CC4-5D6E-409C-BE32-E72D297353CC}">
              <c16:uniqueId val="{00000000-F563-4CA0-92D9-968BA36A82C4}"/>
            </c:ext>
          </c:extLst>
        </c:ser>
        <c:dLbls>
          <c:showLegendKey val="0"/>
          <c:showVal val="0"/>
          <c:showCatName val="0"/>
          <c:showSerName val="0"/>
          <c:showPercent val="0"/>
          <c:showBubbleSize val="0"/>
        </c:dLbls>
        <c:gapWidth val="150"/>
        <c:axId val="216275136"/>
        <c:axId val="216275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593.23</c:v>
                </c:pt>
                <c:pt idx="2">
                  <c:v>671.97</c:v>
                </c:pt>
                <c:pt idx="3">
                  <c:v>798.84</c:v>
                </c:pt>
                <c:pt idx="4">
                  <c:v>692.13</c:v>
                </c:pt>
              </c:numCache>
            </c:numRef>
          </c:val>
          <c:smooth val="0"/>
          <c:extLst>
            <c:ext xmlns:c16="http://schemas.microsoft.com/office/drawing/2014/chart" uri="{C3380CC4-5D6E-409C-BE32-E72D297353CC}">
              <c16:uniqueId val="{00000001-F563-4CA0-92D9-968BA36A82C4}"/>
            </c:ext>
          </c:extLst>
        </c:ser>
        <c:dLbls>
          <c:showLegendKey val="0"/>
          <c:showVal val="0"/>
          <c:showCatName val="0"/>
          <c:showSerName val="0"/>
          <c:showPercent val="0"/>
          <c:showBubbleSize val="0"/>
        </c:dLbls>
        <c:marker val="1"/>
        <c:smooth val="0"/>
        <c:axId val="216275136"/>
        <c:axId val="216275528"/>
      </c:lineChart>
      <c:dateAx>
        <c:axId val="216275136"/>
        <c:scaling>
          <c:orientation val="minMax"/>
        </c:scaling>
        <c:delete val="1"/>
        <c:axPos val="b"/>
        <c:numFmt formatCode="ge" sourceLinked="1"/>
        <c:majorTickMark val="none"/>
        <c:minorTickMark val="none"/>
        <c:tickLblPos val="none"/>
        <c:crossAx val="216275528"/>
        <c:crosses val="autoZero"/>
        <c:auto val="1"/>
        <c:lblOffset val="100"/>
        <c:baseTimeUnit val="years"/>
      </c:dateAx>
      <c:valAx>
        <c:axId val="216275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27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98.45</c:v>
                </c:pt>
                <c:pt idx="1">
                  <c:v>98.55</c:v>
                </c:pt>
                <c:pt idx="2">
                  <c:v>99.9</c:v>
                </c:pt>
                <c:pt idx="3">
                  <c:v>99.89</c:v>
                </c:pt>
                <c:pt idx="4">
                  <c:v>126.61</c:v>
                </c:pt>
              </c:numCache>
            </c:numRef>
          </c:val>
          <c:extLst>
            <c:ext xmlns:c16="http://schemas.microsoft.com/office/drawing/2014/chart" uri="{C3380CC4-5D6E-409C-BE32-E72D297353CC}">
              <c16:uniqueId val="{00000000-02BC-41DF-830B-EF6E845D47B5}"/>
            </c:ext>
          </c:extLst>
        </c:ser>
        <c:dLbls>
          <c:showLegendKey val="0"/>
          <c:showVal val="0"/>
          <c:showCatName val="0"/>
          <c:showSerName val="0"/>
          <c:showPercent val="0"/>
          <c:showBubbleSize val="0"/>
        </c:dLbls>
        <c:gapWidth val="150"/>
        <c:axId val="216276704"/>
        <c:axId val="216277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86.48</c:v>
                </c:pt>
                <c:pt idx="2">
                  <c:v>86.34</c:v>
                </c:pt>
                <c:pt idx="3">
                  <c:v>86.85</c:v>
                </c:pt>
                <c:pt idx="4">
                  <c:v>88.98</c:v>
                </c:pt>
              </c:numCache>
            </c:numRef>
          </c:val>
          <c:smooth val="0"/>
          <c:extLst>
            <c:ext xmlns:c16="http://schemas.microsoft.com/office/drawing/2014/chart" uri="{C3380CC4-5D6E-409C-BE32-E72D297353CC}">
              <c16:uniqueId val="{00000001-02BC-41DF-830B-EF6E845D47B5}"/>
            </c:ext>
          </c:extLst>
        </c:ser>
        <c:dLbls>
          <c:showLegendKey val="0"/>
          <c:showVal val="0"/>
          <c:showCatName val="0"/>
          <c:showSerName val="0"/>
          <c:showPercent val="0"/>
          <c:showBubbleSize val="0"/>
        </c:dLbls>
        <c:marker val="1"/>
        <c:smooth val="0"/>
        <c:axId val="216276704"/>
        <c:axId val="216277096"/>
      </c:lineChart>
      <c:dateAx>
        <c:axId val="216276704"/>
        <c:scaling>
          <c:orientation val="minMax"/>
        </c:scaling>
        <c:delete val="1"/>
        <c:axPos val="b"/>
        <c:numFmt formatCode="ge" sourceLinked="1"/>
        <c:majorTickMark val="none"/>
        <c:minorTickMark val="none"/>
        <c:tickLblPos val="none"/>
        <c:crossAx val="216277096"/>
        <c:crosses val="autoZero"/>
        <c:auto val="1"/>
        <c:lblOffset val="100"/>
        <c:baseTimeUnit val="years"/>
      </c:dateAx>
      <c:valAx>
        <c:axId val="216277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27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195.92</c:v>
                </c:pt>
                <c:pt idx="1">
                  <c:v>197.08</c:v>
                </c:pt>
                <c:pt idx="2">
                  <c:v>198.27</c:v>
                </c:pt>
                <c:pt idx="3">
                  <c:v>197.25</c:v>
                </c:pt>
                <c:pt idx="4">
                  <c:v>158.05000000000001</c:v>
                </c:pt>
              </c:numCache>
            </c:numRef>
          </c:val>
          <c:extLst>
            <c:ext xmlns:c16="http://schemas.microsoft.com/office/drawing/2014/chart" uri="{C3380CC4-5D6E-409C-BE32-E72D297353CC}">
              <c16:uniqueId val="{00000000-37F3-4F01-BAF5-C074233C6965}"/>
            </c:ext>
          </c:extLst>
        </c:ser>
        <c:dLbls>
          <c:showLegendKey val="0"/>
          <c:showVal val="0"/>
          <c:showCatName val="0"/>
          <c:showSerName val="0"/>
          <c:showPercent val="0"/>
          <c:showBubbleSize val="0"/>
        </c:dLbls>
        <c:gapWidth val="150"/>
        <c:axId val="216120720"/>
        <c:axId val="216120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174.38</c:v>
                </c:pt>
                <c:pt idx="2">
                  <c:v>175.12</c:v>
                </c:pt>
                <c:pt idx="3">
                  <c:v>177.15</c:v>
                </c:pt>
                <c:pt idx="4">
                  <c:v>175.05</c:v>
                </c:pt>
              </c:numCache>
            </c:numRef>
          </c:val>
          <c:smooth val="0"/>
          <c:extLst>
            <c:ext xmlns:c16="http://schemas.microsoft.com/office/drawing/2014/chart" uri="{C3380CC4-5D6E-409C-BE32-E72D297353CC}">
              <c16:uniqueId val="{00000001-37F3-4F01-BAF5-C074233C6965}"/>
            </c:ext>
          </c:extLst>
        </c:ser>
        <c:dLbls>
          <c:showLegendKey val="0"/>
          <c:showVal val="0"/>
          <c:showCatName val="0"/>
          <c:showSerName val="0"/>
          <c:showPercent val="0"/>
          <c:showBubbleSize val="0"/>
        </c:dLbls>
        <c:marker val="1"/>
        <c:smooth val="0"/>
        <c:axId val="216120720"/>
        <c:axId val="216120328"/>
      </c:lineChart>
      <c:dateAx>
        <c:axId val="216120720"/>
        <c:scaling>
          <c:orientation val="minMax"/>
        </c:scaling>
        <c:delete val="1"/>
        <c:axPos val="b"/>
        <c:numFmt formatCode="ge" sourceLinked="1"/>
        <c:majorTickMark val="none"/>
        <c:minorTickMark val="none"/>
        <c:tickLblPos val="none"/>
        <c:crossAx val="216120328"/>
        <c:crosses val="autoZero"/>
        <c:auto val="1"/>
        <c:lblOffset val="100"/>
        <c:baseTimeUnit val="years"/>
      </c:dateAx>
      <c:valAx>
        <c:axId val="216120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12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川崎町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Cd1</v>
      </c>
      <c r="X8" s="48"/>
      <c r="Y8" s="48"/>
      <c r="Z8" s="48"/>
      <c r="AA8" s="48"/>
      <c r="AB8" s="48"/>
      <c r="AC8" s="48"/>
      <c r="AD8" s="49" t="str">
        <f>データ!$M$6</f>
        <v>非設置</v>
      </c>
      <c r="AE8" s="49"/>
      <c r="AF8" s="49"/>
      <c r="AG8" s="49"/>
      <c r="AH8" s="49"/>
      <c r="AI8" s="49"/>
      <c r="AJ8" s="49"/>
      <c r="AK8" s="3"/>
      <c r="AL8" s="50">
        <f>データ!S6</f>
        <v>8805</v>
      </c>
      <c r="AM8" s="50"/>
      <c r="AN8" s="50"/>
      <c r="AO8" s="50"/>
      <c r="AP8" s="50"/>
      <c r="AQ8" s="50"/>
      <c r="AR8" s="50"/>
      <c r="AS8" s="50"/>
      <c r="AT8" s="45">
        <f>データ!T6</f>
        <v>270.77</v>
      </c>
      <c r="AU8" s="45"/>
      <c r="AV8" s="45"/>
      <c r="AW8" s="45"/>
      <c r="AX8" s="45"/>
      <c r="AY8" s="45"/>
      <c r="AZ8" s="45"/>
      <c r="BA8" s="45"/>
      <c r="BB8" s="45">
        <f>データ!U6</f>
        <v>32.520000000000003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63.54</v>
      </c>
      <c r="Q10" s="45"/>
      <c r="R10" s="45"/>
      <c r="S10" s="45"/>
      <c r="T10" s="45"/>
      <c r="U10" s="45"/>
      <c r="V10" s="45"/>
      <c r="W10" s="45">
        <f>データ!Q6</f>
        <v>99.68</v>
      </c>
      <c r="X10" s="45"/>
      <c r="Y10" s="45"/>
      <c r="Z10" s="45"/>
      <c r="AA10" s="45"/>
      <c r="AB10" s="45"/>
      <c r="AC10" s="45"/>
      <c r="AD10" s="50">
        <f>データ!R6</f>
        <v>3387</v>
      </c>
      <c r="AE10" s="50"/>
      <c r="AF10" s="50"/>
      <c r="AG10" s="50"/>
      <c r="AH10" s="50"/>
      <c r="AI10" s="50"/>
      <c r="AJ10" s="50"/>
      <c r="AK10" s="2"/>
      <c r="AL10" s="50">
        <f>データ!V6</f>
        <v>5566</v>
      </c>
      <c r="AM10" s="50"/>
      <c r="AN10" s="50"/>
      <c r="AO10" s="50"/>
      <c r="AP10" s="50"/>
      <c r="AQ10" s="50"/>
      <c r="AR10" s="50"/>
      <c r="AS10" s="50"/>
      <c r="AT10" s="45">
        <f>データ!W6</f>
        <v>4.29</v>
      </c>
      <c r="AU10" s="45"/>
      <c r="AV10" s="45"/>
      <c r="AW10" s="45"/>
      <c r="AX10" s="45"/>
      <c r="AY10" s="45"/>
      <c r="AZ10" s="45"/>
      <c r="BA10" s="45"/>
      <c r="BB10" s="45">
        <f>データ!X6</f>
        <v>1297.44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2KDpt0d3Ppwvz/jRsl6bh46q5VkZ00i5OxZ06SoDhkuCis281cYZmQPYCBV7VeEqEINJcQ/A6oW9t14HQCQAg==" saltValue="LdTKPHsvJTVgALwgb2/Nv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43249</v>
      </c>
      <c r="D6" s="33">
        <f t="shared" si="3"/>
        <v>47</v>
      </c>
      <c r="E6" s="33">
        <f t="shared" si="3"/>
        <v>17</v>
      </c>
      <c r="F6" s="33">
        <f t="shared" si="3"/>
        <v>1</v>
      </c>
      <c r="G6" s="33">
        <f t="shared" si="3"/>
        <v>0</v>
      </c>
      <c r="H6" s="33" t="str">
        <f t="shared" si="3"/>
        <v>宮城県　川崎町</v>
      </c>
      <c r="I6" s="33" t="str">
        <f t="shared" si="3"/>
        <v>法非適用</v>
      </c>
      <c r="J6" s="33" t="str">
        <f t="shared" si="3"/>
        <v>下水道事業</v>
      </c>
      <c r="K6" s="33" t="str">
        <f t="shared" si="3"/>
        <v>公共下水道</v>
      </c>
      <c r="L6" s="33" t="str">
        <f t="shared" si="3"/>
        <v>Cd1</v>
      </c>
      <c r="M6" s="33" t="str">
        <f t="shared" si="3"/>
        <v>非設置</v>
      </c>
      <c r="N6" s="34" t="str">
        <f t="shared" si="3"/>
        <v>-</v>
      </c>
      <c r="O6" s="34" t="str">
        <f t="shared" si="3"/>
        <v>該当数値なし</v>
      </c>
      <c r="P6" s="34">
        <f t="shared" si="3"/>
        <v>63.54</v>
      </c>
      <c r="Q6" s="34">
        <f t="shared" si="3"/>
        <v>99.68</v>
      </c>
      <c r="R6" s="34">
        <f t="shared" si="3"/>
        <v>3387</v>
      </c>
      <c r="S6" s="34">
        <f t="shared" si="3"/>
        <v>8805</v>
      </c>
      <c r="T6" s="34">
        <f t="shared" si="3"/>
        <v>270.77</v>
      </c>
      <c r="U6" s="34">
        <f t="shared" si="3"/>
        <v>32.520000000000003</v>
      </c>
      <c r="V6" s="34">
        <f t="shared" si="3"/>
        <v>5566</v>
      </c>
      <c r="W6" s="34">
        <f t="shared" si="3"/>
        <v>4.29</v>
      </c>
      <c r="X6" s="34">
        <f t="shared" si="3"/>
        <v>1297.44</v>
      </c>
      <c r="Y6" s="35">
        <f>IF(Y7="",NA(),Y7)</f>
        <v>100.64</v>
      </c>
      <c r="Z6" s="35">
        <f t="shared" ref="Z6:AH6" si="4">IF(Z7="",NA(),Z7)</f>
        <v>99.35</v>
      </c>
      <c r="AA6" s="35">
        <f t="shared" si="4"/>
        <v>99.19</v>
      </c>
      <c r="AB6" s="35">
        <f t="shared" si="4"/>
        <v>97.37</v>
      </c>
      <c r="AC6" s="35">
        <f t="shared" si="4"/>
        <v>101.17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329.46</v>
      </c>
      <c r="BG6" s="35">
        <f t="shared" ref="BG6:BO6" si="7">IF(BG7="",NA(),BG7)</f>
        <v>193.36</v>
      </c>
      <c r="BH6" s="35">
        <f t="shared" si="7"/>
        <v>884.74</v>
      </c>
      <c r="BI6" s="34">
        <f t="shared" si="7"/>
        <v>0</v>
      </c>
      <c r="BJ6" s="34">
        <f t="shared" si="7"/>
        <v>0</v>
      </c>
      <c r="BK6" s="35">
        <f t="shared" si="7"/>
        <v>1203.71</v>
      </c>
      <c r="BL6" s="35">
        <f t="shared" si="7"/>
        <v>593.23</v>
      </c>
      <c r="BM6" s="35">
        <f t="shared" si="7"/>
        <v>671.97</v>
      </c>
      <c r="BN6" s="35">
        <f t="shared" si="7"/>
        <v>798.84</v>
      </c>
      <c r="BO6" s="35">
        <f t="shared" si="7"/>
        <v>692.13</v>
      </c>
      <c r="BP6" s="34" t="str">
        <f>IF(BP7="","",IF(BP7="-","【-】","【"&amp;SUBSTITUTE(TEXT(BP7,"#,##0.00"),"-","△")&amp;"】"))</f>
        <v>【682.78】</v>
      </c>
      <c r="BQ6" s="35">
        <f>IF(BQ7="",NA(),BQ7)</f>
        <v>98.45</v>
      </c>
      <c r="BR6" s="35">
        <f t="shared" ref="BR6:BZ6" si="8">IF(BR7="",NA(),BR7)</f>
        <v>98.55</v>
      </c>
      <c r="BS6" s="35">
        <f t="shared" si="8"/>
        <v>99.9</v>
      </c>
      <c r="BT6" s="35">
        <f t="shared" si="8"/>
        <v>99.89</v>
      </c>
      <c r="BU6" s="35">
        <f t="shared" si="8"/>
        <v>126.61</v>
      </c>
      <c r="BV6" s="35">
        <f t="shared" si="8"/>
        <v>69.739999999999995</v>
      </c>
      <c r="BW6" s="35">
        <f t="shared" si="8"/>
        <v>86.48</v>
      </c>
      <c r="BX6" s="35">
        <f t="shared" si="8"/>
        <v>86.34</v>
      </c>
      <c r="BY6" s="35">
        <f t="shared" si="8"/>
        <v>86.85</v>
      </c>
      <c r="BZ6" s="35">
        <f t="shared" si="8"/>
        <v>88.98</v>
      </c>
      <c r="CA6" s="34" t="str">
        <f>IF(CA7="","",IF(CA7="-","【-】","【"&amp;SUBSTITUTE(TEXT(CA7,"#,##0.00"),"-","△")&amp;"】"))</f>
        <v>【100.91】</v>
      </c>
      <c r="CB6" s="35">
        <f>IF(CB7="",NA(),CB7)</f>
        <v>195.92</v>
      </c>
      <c r="CC6" s="35">
        <f t="shared" ref="CC6:CK6" si="9">IF(CC7="",NA(),CC7)</f>
        <v>197.08</v>
      </c>
      <c r="CD6" s="35">
        <f t="shared" si="9"/>
        <v>198.27</v>
      </c>
      <c r="CE6" s="35">
        <f t="shared" si="9"/>
        <v>197.25</v>
      </c>
      <c r="CF6" s="35">
        <f t="shared" si="9"/>
        <v>158.05000000000001</v>
      </c>
      <c r="CG6" s="35">
        <f t="shared" si="9"/>
        <v>248.89</v>
      </c>
      <c r="CH6" s="35">
        <f t="shared" si="9"/>
        <v>174.38</v>
      </c>
      <c r="CI6" s="35">
        <f t="shared" si="9"/>
        <v>175.12</v>
      </c>
      <c r="CJ6" s="35">
        <f t="shared" si="9"/>
        <v>177.15</v>
      </c>
      <c r="CK6" s="35">
        <f t="shared" si="9"/>
        <v>175.05</v>
      </c>
      <c r="CL6" s="34" t="str">
        <f>IF(CL7="","",IF(CL7="-","【-】","【"&amp;SUBSTITUTE(TEXT(CL7,"#,##0.00"),"-","△")&amp;"】"))</f>
        <v>【136.86】</v>
      </c>
      <c r="CM6" s="35">
        <f>IF(CM7="",NA(),CM7)</f>
        <v>41.03</v>
      </c>
      <c r="CN6" s="35">
        <f t="shared" ref="CN6:CV6" si="10">IF(CN7="",NA(),CN7)</f>
        <v>49.82</v>
      </c>
      <c r="CO6" s="35">
        <f t="shared" si="10"/>
        <v>46.02</v>
      </c>
      <c r="CP6" s="35">
        <f t="shared" si="10"/>
        <v>57.47</v>
      </c>
      <c r="CQ6" s="35">
        <f t="shared" si="10"/>
        <v>57.47</v>
      </c>
      <c r="CR6" s="35">
        <f t="shared" si="10"/>
        <v>49.89</v>
      </c>
      <c r="CS6" s="35">
        <f t="shared" si="10"/>
        <v>58.04</v>
      </c>
      <c r="CT6" s="35">
        <f t="shared" si="10"/>
        <v>55.58</v>
      </c>
      <c r="CU6" s="35">
        <f t="shared" si="10"/>
        <v>54.05</v>
      </c>
      <c r="CV6" s="35">
        <f t="shared" si="10"/>
        <v>57.54</v>
      </c>
      <c r="CW6" s="34" t="str">
        <f>IF(CW7="","",IF(CW7="-","【-】","【"&amp;SUBSTITUTE(TEXT(CW7,"#,##0.00"),"-","△")&amp;"】"))</f>
        <v>【58.98】</v>
      </c>
      <c r="CX6" s="35">
        <f>IF(CX7="",NA(),CX7)</f>
        <v>93.27</v>
      </c>
      <c r="CY6" s="35">
        <f t="shared" ref="CY6:DG6" si="11">IF(CY7="",NA(),CY7)</f>
        <v>93.41</v>
      </c>
      <c r="CZ6" s="35">
        <f t="shared" si="11"/>
        <v>93.58</v>
      </c>
      <c r="DA6" s="35">
        <f t="shared" si="11"/>
        <v>88.99</v>
      </c>
      <c r="DB6" s="35">
        <f t="shared" si="11"/>
        <v>93.59</v>
      </c>
      <c r="DC6" s="35">
        <f t="shared" si="11"/>
        <v>84.73</v>
      </c>
      <c r="DD6" s="35">
        <f t="shared" si="11"/>
        <v>93.94</v>
      </c>
      <c r="DE6" s="35">
        <f t="shared" si="11"/>
        <v>93.1</v>
      </c>
      <c r="DF6" s="35">
        <f t="shared" si="11"/>
        <v>92.88</v>
      </c>
      <c r="DG6" s="35">
        <f t="shared" si="11"/>
        <v>92.87</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0.49</v>
      </c>
      <c r="EF6" s="34">
        <f t="shared" ref="EF6:EN6" si="14">IF(EF7="",NA(),EF7)</f>
        <v>0</v>
      </c>
      <c r="EG6" s="34">
        <f t="shared" si="14"/>
        <v>0</v>
      </c>
      <c r="EH6" s="34">
        <f t="shared" si="14"/>
        <v>0</v>
      </c>
      <c r="EI6" s="34">
        <f t="shared" si="14"/>
        <v>0</v>
      </c>
      <c r="EJ6" s="35">
        <f t="shared" si="14"/>
        <v>0.03</v>
      </c>
      <c r="EK6" s="35">
        <f t="shared" si="14"/>
        <v>0.14000000000000001</v>
      </c>
      <c r="EL6" s="35">
        <f t="shared" si="14"/>
        <v>0.16</v>
      </c>
      <c r="EM6" s="35">
        <f t="shared" si="14"/>
        <v>0.15</v>
      </c>
      <c r="EN6" s="35">
        <f t="shared" si="14"/>
        <v>0.16</v>
      </c>
      <c r="EO6" s="34" t="str">
        <f>IF(EO7="","",IF(EO7="-","【-】","【"&amp;SUBSTITUTE(TEXT(EO7,"#,##0.00"),"-","△")&amp;"】"))</f>
        <v>【0.23】</v>
      </c>
    </row>
    <row r="7" spans="1:145" s="36" customFormat="1" x14ac:dyDescent="0.15">
      <c r="A7" s="28"/>
      <c r="B7" s="37">
        <v>2018</v>
      </c>
      <c r="C7" s="37">
        <v>43249</v>
      </c>
      <c r="D7" s="37">
        <v>47</v>
      </c>
      <c r="E7" s="37">
        <v>17</v>
      </c>
      <c r="F7" s="37">
        <v>1</v>
      </c>
      <c r="G7" s="37">
        <v>0</v>
      </c>
      <c r="H7" s="37" t="s">
        <v>98</v>
      </c>
      <c r="I7" s="37" t="s">
        <v>99</v>
      </c>
      <c r="J7" s="37" t="s">
        <v>100</v>
      </c>
      <c r="K7" s="37" t="s">
        <v>101</v>
      </c>
      <c r="L7" s="37" t="s">
        <v>102</v>
      </c>
      <c r="M7" s="37" t="s">
        <v>103</v>
      </c>
      <c r="N7" s="38" t="s">
        <v>104</v>
      </c>
      <c r="O7" s="38" t="s">
        <v>105</v>
      </c>
      <c r="P7" s="38">
        <v>63.54</v>
      </c>
      <c r="Q7" s="38">
        <v>99.68</v>
      </c>
      <c r="R7" s="38">
        <v>3387</v>
      </c>
      <c r="S7" s="38">
        <v>8805</v>
      </c>
      <c r="T7" s="38">
        <v>270.77</v>
      </c>
      <c r="U7" s="38">
        <v>32.520000000000003</v>
      </c>
      <c r="V7" s="38">
        <v>5566</v>
      </c>
      <c r="W7" s="38">
        <v>4.29</v>
      </c>
      <c r="X7" s="38">
        <v>1297.44</v>
      </c>
      <c r="Y7" s="38">
        <v>100.64</v>
      </c>
      <c r="Z7" s="38">
        <v>99.35</v>
      </c>
      <c r="AA7" s="38">
        <v>99.19</v>
      </c>
      <c r="AB7" s="38">
        <v>97.37</v>
      </c>
      <c r="AC7" s="38">
        <v>101.17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329.46</v>
      </c>
      <c r="BG7" s="38">
        <v>193.36</v>
      </c>
      <c r="BH7" s="38">
        <v>884.74</v>
      </c>
      <c r="BI7" s="38">
        <v>0</v>
      </c>
      <c r="BJ7" s="38">
        <v>0</v>
      </c>
      <c r="BK7" s="38">
        <v>1203.71</v>
      </c>
      <c r="BL7" s="38">
        <v>593.23</v>
      </c>
      <c r="BM7" s="38">
        <v>671.97</v>
      </c>
      <c r="BN7" s="38">
        <v>798.84</v>
      </c>
      <c r="BO7" s="38">
        <v>692.13</v>
      </c>
      <c r="BP7" s="38">
        <v>682.78</v>
      </c>
      <c r="BQ7" s="38">
        <v>98.45</v>
      </c>
      <c r="BR7" s="38">
        <v>98.55</v>
      </c>
      <c r="BS7" s="38">
        <v>99.9</v>
      </c>
      <c r="BT7" s="38">
        <v>99.89</v>
      </c>
      <c r="BU7" s="38">
        <v>126.61</v>
      </c>
      <c r="BV7" s="38">
        <v>69.739999999999995</v>
      </c>
      <c r="BW7" s="38">
        <v>86.48</v>
      </c>
      <c r="BX7" s="38">
        <v>86.34</v>
      </c>
      <c r="BY7" s="38">
        <v>86.85</v>
      </c>
      <c r="BZ7" s="38">
        <v>88.98</v>
      </c>
      <c r="CA7" s="38">
        <v>100.91</v>
      </c>
      <c r="CB7" s="38">
        <v>195.92</v>
      </c>
      <c r="CC7" s="38">
        <v>197.08</v>
      </c>
      <c r="CD7" s="38">
        <v>198.27</v>
      </c>
      <c r="CE7" s="38">
        <v>197.25</v>
      </c>
      <c r="CF7" s="38">
        <v>158.05000000000001</v>
      </c>
      <c r="CG7" s="38">
        <v>248.89</v>
      </c>
      <c r="CH7" s="38">
        <v>174.38</v>
      </c>
      <c r="CI7" s="38">
        <v>175.12</v>
      </c>
      <c r="CJ7" s="38">
        <v>177.15</v>
      </c>
      <c r="CK7" s="38">
        <v>175.05</v>
      </c>
      <c r="CL7" s="38">
        <v>136.86000000000001</v>
      </c>
      <c r="CM7" s="38">
        <v>41.03</v>
      </c>
      <c r="CN7" s="38">
        <v>49.82</v>
      </c>
      <c r="CO7" s="38">
        <v>46.02</v>
      </c>
      <c r="CP7" s="38">
        <v>57.47</v>
      </c>
      <c r="CQ7" s="38">
        <v>57.47</v>
      </c>
      <c r="CR7" s="38">
        <v>49.89</v>
      </c>
      <c r="CS7" s="38">
        <v>58.04</v>
      </c>
      <c r="CT7" s="38">
        <v>55.58</v>
      </c>
      <c r="CU7" s="38">
        <v>54.05</v>
      </c>
      <c r="CV7" s="38">
        <v>57.54</v>
      </c>
      <c r="CW7" s="38">
        <v>58.98</v>
      </c>
      <c r="CX7" s="38">
        <v>93.27</v>
      </c>
      <c r="CY7" s="38">
        <v>93.41</v>
      </c>
      <c r="CZ7" s="38">
        <v>93.58</v>
      </c>
      <c r="DA7" s="38">
        <v>88.99</v>
      </c>
      <c r="DB7" s="38">
        <v>93.59</v>
      </c>
      <c r="DC7" s="38">
        <v>84.73</v>
      </c>
      <c r="DD7" s="38">
        <v>93.94</v>
      </c>
      <c r="DE7" s="38">
        <v>93.1</v>
      </c>
      <c r="DF7" s="38">
        <v>92.88</v>
      </c>
      <c r="DG7" s="38">
        <v>92.87</v>
      </c>
      <c r="DH7" s="38">
        <v>95.2</v>
      </c>
      <c r="DI7" s="38"/>
      <c r="DJ7" s="38"/>
      <c r="DK7" s="38"/>
      <c r="DL7" s="38"/>
      <c r="DM7" s="38"/>
      <c r="DN7" s="38"/>
      <c r="DO7" s="38"/>
      <c r="DP7" s="38"/>
      <c r="DQ7" s="38"/>
      <c r="DR7" s="38"/>
      <c r="DS7" s="38"/>
      <c r="DT7" s="38"/>
      <c r="DU7" s="38"/>
      <c r="DV7" s="38"/>
      <c r="DW7" s="38"/>
      <c r="DX7" s="38"/>
      <c r="DY7" s="38"/>
      <c r="DZ7" s="38"/>
      <c r="EA7" s="38"/>
      <c r="EB7" s="38"/>
      <c r="EC7" s="38"/>
      <c r="ED7" s="38"/>
      <c r="EE7" s="38">
        <v>0.49</v>
      </c>
      <c r="EF7" s="38">
        <v>0</v>
      </c>
      <c r="EG7" s="38">
        <v>0</v>
      </c>
      <c r="EH7" s="38">
        <v>0</v>
      </c>
      <c r="EI7" s="38">
        <v>0</v>
      </c>
      <c r="EJ7" s="38">
        <v>0.03</v>
      </c>
      <c r="EK7" s="38">
        <v>0.14000000000000001</v>
      </c>
      <c r="EL7" s="38">
        <v>0.16</v>
      </c>
      <c r="EM7" s="38">
        <v>0.15</v>
      </c>
      <c r="EN7" s="38">
        <v>0.16</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cp:lastModifiedBy>
  <dcterms:created xsi:type="dcterms:W3CDTF">2019-12-05T05:01:04Z</dcterms:created>
  <dcterms:modified xsi:type="dcterms:W3CDTF">2020-02-10T05:14:32Z</dcterms:modified>
  <cp:category/>
</cp:coreProperties>
</file>