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5d8\上下水道課\●下水道 - cybozu　(H30.7.9～建設ﾊｰﾄﾞより移行）\14.)平成３１年度\起債関係\11.公営企業に係る経営比較分析表の分析等について\提出（水道・下水・農集まとめて報告）\R1報告\"/>
    </mc:Choice>
  </mc:AlternateContent>
  <workbookProtection workbookAlgorithmName="SHA-512" workbookHashValue="4Hvi+LosSTz5JkpZyxrcuZcy6BHX66/wmZ/werHM0YoN10Cgb+iWgHOKXcmfY8++M7xaCUh46/mvsor+Iv0mQw==" workbookSaltValue="Pur+2xDqtheZDeZFp4QOw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<sst xmlns="http://schemas.openxmlformats.org/spreadsheetml/2006/main" count="233" uniqueCount="114">
  <si>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</si>
  <si>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</si>
  <si>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</si>
  <si>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</si>
  <si>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</si>
  <si>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</si>
  <si>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</si>
  <si>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</si>
  <si>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</si>
  <si>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</si>
  <si>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</si>
  <si>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</si>
  <si>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</si>
  <si>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</si>
  <si>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</si>
  <si>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</si>
  <si>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</si>
  <si>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</si>
  <si>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</si>
  <si>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</si>
  <si>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</si>
  <si>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</si>
  <si>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</si>
  <si>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</si>
  <si>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</si>
  <si>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</si>
  <si>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</si>
  <si>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</si>
  <si>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</si>
  <si>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</si>
  <si>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</si>
  <si>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</si>
  <si>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</si>
  <si>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</si>
  <si>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</si>
  <si>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</si>
  <si>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</si>
  <si>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</si>
  <si>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</si>
  <si>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</si>
  <si>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</si>
  <si>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</si>
  <si>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</si>
  <si>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</si>
  <si>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</si>
  <si>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</si>
  <si>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</si>
  <si>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</si>
  <si>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</si>
  <si>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</si>
  <si>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</si>
  <si>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</si>
  <si>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</si>
  <si>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</si>
  <si>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</si>
  <si>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</si>
  <si>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</si>
  <si>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</si>
  <si>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</si>
  <si>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</si>
  <si>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</si>
  <si>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</si>
  <si>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</si>
  <si>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</si>
  <si>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</si>
  <si>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</si>
  <si>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</si>
  <si>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</si>
  <si>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</si>
  <si>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</si>
  <si>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</si>
  <si>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</si>
  <si>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</si>
  <si>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</si>
  <si>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</si>
  <si>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</si>
  <si>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</si>
  <si>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</si>
  <si>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</si>
  <si>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</si>
  <si>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</si>
  <si>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</si>
  <si>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</si>
  <si>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</si>
  <si>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</si>
  <si>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</si>
  <si>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</si>
  <si>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</si>
  <si>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</si>
  <si>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</si>
  <si>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</si>
  <si>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</si>
  <si>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</si>
  <si>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</si>
  <si>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</si>
  <si>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</si>
  <si>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</si>
  <si>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</si>
  <si>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</si>
  <si>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</si>
  <si>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</si>
  <si>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</si>
  <si>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</si>
  <si>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</si>
  <si>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</si>
  <si>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</si>
  <si>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</si>
  <si>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</si>
  <si>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</si>
  <si>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</si>
  <si>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</si>
  <si>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52年度より事業に着手し、平成元年度より供用を開始している。ストックマネジメント計画に沿って、計画的な改築・更新を進めていき、持続的な下水道サービスの提供と更新費用の平準化を図るよう取り組んでいく。</t>
    <phoneticPr fontId="4"/>
  </si>
  <si>
    <t>①収益的収支比率は、100％を下回っており、収入に対して地方債償還金の占める割合が多い状況となっており、料金体系は平成30年4月に見直しを行ったが、引き続き経費削減策を講じる必要がある。
④企業債残高対事業規模比率は、類似団体平均より高くなっており、料金収入に対して計画的な企業債の発行に努める必要がある。
⑤経費回収率は、100％を下回っているため、適正な使用料収入の確保や、汚水処理費の削減が必要である。　　　　　　　　　　　　　　　　　　　
⑥汚水処理原価は、人口減少に伴う有収水量の伸び悩みに起因しており、前年度に比べ増加となっている。また、地理的要因により、平均を上回っている状況である。
⑧水洗化率は、86.22％と類似団体平均を上回っているものの、若干の減少傾向となっており、引き続き水洗化啓発に取り組んでいく。</t>
    <rPh sb="57" eb="59">
      <t>ヘイセイ</t>
    </rPh>
    <rPh sb="61" eb="62">
      <t>ネン</t>
    </rPh>
    <rPh sb="63" eb="64">
      <t>ガツ</t>
    </rPh>
    <rPh sb="65" eb="67">
      <t>ミナオ</t>
    </rPh>
    <rPh sb="69" eb="70">
      <t>オコナ</t>
    </rPh>
    <rPh sb="74" eb="75">
      <t>ヒ</t>
    </rPh>
    <rPh sb="76" eb="77">
      <t>ツヅ</t>
    </rPh>
    <rPh sb="78" eb="80">
      <t>ケイヒ</t>
    </rPh>
    <rPh sb="80" eb="83">
      <t>サクゲンサク</t>
    </rPh>
    <rPh sb="84" eb="85">
      <t>コウ</t>
    </rPh>
    <rPh sb="87" eb="89">
      <t>ヒツヨウ</t>
    </rPh>
    <rPh sb="257" eb="260">
      <t>ゼンネンド</t>
    </rPh>
    <rPh sb="261" eb="262">
      <t>クラ</t>
    </rPh>
    <rPh sb="263" eb="265">
      <t>ゾウカ</t>
    </rPh>
    <phoneticPr fontId="4"/>
  </si>
  <si>
    <t>全体として、人口減少による使用料収入及び有収水量の伸び悩みが下水道会計に負担となっており、一般会計からの繰入金にも限界があることから、より一層の効率的な事業運営を図り、次回の料金改定も視野に入れ、計画的な維持管理に努める。
また、これらに対応するため、今後、広域化・共同化や民間の資金や経営能力・技術力を活用することにより、コスト削減に向けた新たな手法として、包括的民間委託導入に向けて引き続き検討を行っている。</t>
    <rPh sb="81" eb="82">
      <t>ハカ</t>
    </rPh>
    <rPh sb="84" eb="86">
      <t>ジカイ</t>
    </rPh>
    <rPh sb="87" eb="89">
      <t>リョウキン</t>
    </rPh>
    <rPh sb="89" eb="91">
      <t>カイテイ</t>
    </rPh>
    <rPh sb="92" eb="94">
      <t>シヤ</t>
    </rPh>
    <rPh sb="95" eb="96">
      <t>イ</t>
    </rPh>
    <rPh sb="98" eb="101">
      <t>ケイカクテキ</t>
    </rPh>
    <rPh sb="102" eb="104">
      <t>イジ</t>
    </rPh>
    <rPh sb="104" eb="106">
      <t>カンリ</t>
    </rPh>
    <rPh sb="107" eb="108">
      <t>ツト</t>
    </rPh>
    <rPh sb="193" eb="194">
      <t>ヒ</t>
    </rPh>
    <rPh sb="195" eb="19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</si>
</sst>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0.37</c:v>
                </c:pt>
                <c:pt idx="3" formatCode="#,##0.00;&quot;△&quot;#,##0.00;&quot;-&quot;">
                  <c:v>0.37</c:v>
                </c:pt>
                <c:pt idx="4" formatCode="#,##0.00;&quot;△&quot;#,##0.00;&quot;-&quot;">
                  <c:v>0.25</c:v>
                </c:pt>
              </c:numCache>
            </c:numRef>
          </c:val>
          <c:extLst>
            <c:ext xmlns:c16="http://schemas.microsoft.com/office/drawing/2014/chart" uri="{C3380CC4-5D6E-409C-BE32-E72D297353CC}">
              <c16:uniqueId val="{00000000-7846-44C9-A7CF-3336E88EC7F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7846-44C9-A7CF-3336E88EC7F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29-416D-822A-9945346AF3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0429-416D-822A-9945346AF3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c:v>
                </c:pt>
                <c:pt idx="1">
                  <c:v>87.84</c:v>
                </c:pt>
                <c:pt idx="2">
                  <c:v>87.37</c:v>
                </c:pt>
                <c:pt idx="3">
                  <c:v>86.56</c:v>
                </c:pt>
                <c:pt idx="4">
                  <c:v>86.22</c:v>
                </c:pt>
              </c:numCache>
            </c:numRef>
          </c:val>
          <c:extLst>
            <c:ext xmlns:c16="http://schemas.microsoft.com/office/drawing/2014/chart" uri="{C3380CC4-5D6E-409C-BE32-E72D297353CC}">
              <c16:uniqueId val="{00000000-2B6E-4E99-82BF-EBA52F2253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2B6E-4E99-82BF-EBA52F2253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61.84</c:v>
                </c:pt>
                <c:pt idx="1">
                  <c:v>66.709999999999994</c:v>
                </c:pt>
                <c:pt idx="2">
                  <c:v>66.790000000000006</c:v>
                </c:pt>
                <c:pt idx="3">
                  <c:v>70.260000000000005</c:v>
                </c:pt>
                <c:pt idx="4">
                  <c:v>73.73</c:v>
                </c:pt>
              </c:numCache>
            </c:numRef>
          </c:val>
          <c:extLst>
            <c:ext xmlns:c16="http://schemas.microsoft.com/office/drawing/2014/chart" uri="{C3380CC4-5D6E-409C-BE32-E72D297353CC}">
              <c16:uniqueId val="{00000000-FE36-4069-BA9A-F737DD372D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36-4069-BA9A-F737DD372D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01-40A8-835F-834AEAC80B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01-40A8-835F-834AEAC80B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E3-4DC5-A5B5-D89FFAC3C6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E3-4DC5-A5B5-D89FFAC3C6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0F-4028-9E14-CD5E082EE8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F-4028-9E14-CD5E082EE8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64-4042-971C-1A8F00F0089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64-4042-971C-1A8F00F0089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1620.37</c:v>
                </c:pt>
                <c:pt idx="1">
                  <c:v>1421.92</c:v>
                </c:pt>
                <c:pt idx="2">
                  <c:v>1442.82</c:v>
                </c:pt>
                <c:pt idx="3">
                  <c:v>1484.65</c:v>
                </c:pt>
                <c:pt idx="4">
                  <c:v>1321.87</c:v>
                </c:pt>
              </c:numCache>
            </c:numRef>
          </c:val>
          <c:extLst>
            <c:ext xmlns:c16="http://schemas.microsoft.com/office/drawing/2014/chart" uri="{C3380CC4-5D6E-409C-BE32-E72D297353CC}">
              <c16:uniqueId val="{00000000-7FB5-4C7D-85EE-A4157E158E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7FB5-4C7D-85EE-A4157E158E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63.07</c:v>
                </c:pt>
                <c:pt idx="1">
                  <c:v>70.11</c:v>
                </c:pt>
                <c:pt idx="2">
                  <c:v>73.42</c:v>
                </c:pt>
                <c:pt idx="3">
                  <c:v>90.9</c:v>
                </c:pt>
                <c:pt idx="4">
                  <c:v>90.16</c:v>
                </c:pt>
              </c:numCache>
            </c:numRef>
          </c:val>
          <c:extLst>
            <c:ext xmlns:c16="http://schemas.microsoft.com/office/drawing/2014/chart" uri="{C3380CC4-5D6E-409C-BE32-E72D297353CC}">
              <c16:uniqueId val="{00000000-290E-480E-9E63-849FE8DF63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290E-480E-9E63-849FE8DF63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337.19</c:v>
                </c:pt>
                <c:pt idx="1">
                  <c:v>305.58</c:v>
                </c:pt>
                <c:pt idx="2">
                  <c:v>290.97000000000003</c:v>
                </c:pt>
                <c:pt idx="3">
                  <c:v>233.28</c:v>
                </c:pt>
                <c:pt idx="4">
                  <c:v>272.60000000000002</c:v>
                </c:pt>
              </c:numCache>
            </c:numRef>
          </c:val>
          <c:extLst>
            <c:ext xmlns:c16="http://schemas.microsoft.com/office/drawing/2014/chart" uri="{C3380CC4-5D6E-409C-BE32-E72D297353CC}">
              <c16:uniqueId val="{00000000-50E2-4919-95EE-2B3F62A8E7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50E2-4919-95EE-2B3F62A8E7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5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村田町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11086</v>
      </c>
      <c r="AM8" s="50"/>
      <c r="AN8" s="50"/>
      <c r="AO8" s="50"/>
      <c r="AP8" s="50"/>
      <c r="AQ8" s="50"/>
      <c r="AR8" s="50"/>
      <c r="AS8" s="50"/>
      <c r="AT8" s="45">
        <f>データ!T6</f>
        <v>78.38</v>
      </c>
      <c r="AU8" s="45"/>
      <c r="AV8" s="45"/>
      <c r="AW8" s="45"/>
      <c r="AX8" s="45"/>
      <c r="AY8" s="45"/>
      <c r="AZ8" s="45"/>
      <c r="BA8" s="45"/>
      <c r="BB8" s="45">
        <f>データ!U6</f>
        <v>141.44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63.76</v>
      </c>
      <c r="Q10" s="45"/>
      <c r="R10" s="45"/>
      <c r="S10" s="45"/>
      <c r="T10" s="45"/>
      <c r="U10" s="45"/>
      <c r="V10" s="45"/>
      <c r="W10" s="45">
        <f>データ!Q6</f>
        <v>101.42</v>
      </c>
      <c r="X10" s="45"/>
      <c r="Y10" s="45"/>
      <c r="Z10" s="45"/>
      <c r="AA10" s="45"/>
      <c r="AB10" s="45"/>
      <c r="AC10" s="45"/>
      <c r="AD10" s="50">
        <f>データ!R6</f>
        <v>4534</v>
      </c>
      <c r="AE10" s="50"/>
      <c r="AF10" s="50"/>
      <c r="AG10" s="50"/>
      <c r="AH10" s="50"/>
      <c r="AI10" s="50"/>
      <c r="AJ10" s="50"/>
      <c r="AK10" s="2"/>
      <c r="AL10" s="50">
        <f>データ!V6</f>
        <v>7031</v>
      </c>
      <c r="AM10" s="50"/>
      <c r="AN10" s="50"/>
      <c r="AO10" s="50"/>
      <c r="AP10" s="50"/>
      <c r="AQ10" s="50"/>
      <c r="AR10" s="50"/>
      <c r="AS10" s="50"/>
      <c r="AT10" s="45">
        <f>データ!W6</f>
        <v>3.83</v>
      </c>
      <c r="AU10" s="45"/>
      <c r="AV10" s="45"/>
      <c r="AW10" s="45"/>
      <c r="AX10" s="45"/>
      <c r="AY10" s="45"/>
      <c r="AZ10" s="45"/>
      <c r="BA10" s="45"/>
      <c r="BB10" s="45">
        <f>データ!X6</f>
        <v>1835.77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z5qP8XIQkcwynqSPOQ0dNTW7lnlGVohidpJr+fYkAXVBH+h1PFzMx5mUJGGawkFJz27BqcB9pAMS/8ah3BcXjg==" saltValue="noAUFm2B4TeXDlTyJ8pi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43222</v>
      </c>
      <c r="D6" s="33">
        <f t="shared" si="3"/>
        <v>47</v>
      </c>
      <c r="E6" s="33">
        <f t="shared" si="3"/>
        <v>17</v>
      </c>
      <c r="F6" s="33">
        <f t="shared" si="3"/>
        <v>1</v>
      </c>
      <c r="G6" s="33">
        <f t="shared" si="3"/>
        <v>0</v>
      </c>
      <c r="H6" s="33" t="str">
        <f t="shared" si="3"/>
        <v>宮城県　村田町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63.76</v>
      </c>
      <c r="Q6" s="34">
        <f t="shared" si="3"/>
        <v>101.42</v>
      </c>
      <c r="R6" s="34">
        <f t="shared" si="3"/>
        <v>4534</v>
      </c>
      <c r="S6" s="34">
        <f t="shared" si="3"/>
        <v>11086</v>
      </c>
      <c r="T6" s="34">
        <f t="shared" si="3"/>
        <v>78.38</v>
      </c>
      <c r="U6" s="34">
        <f t="shared" si="3"/>
        <v>141.44</v>
      </c>
      <c r="V6" s="34">
        <f t="shared" si="3"/>
        <v>7031</v>
      </c>
      <c r="W6" s="34">
        <f t="shared" si="3"/>
        <v>3.83</v>
      </c>
      <c r="X6" s="34">
        <f t="shared" si="3"/>
        <v>1835.77</v>
      </c>
      <c r="Y6" s="35">
        <f>IF(Y7="",NA(),Y7)</f>
        <v>61.84</v>
      </c>
      <c r="Z6" s="35">
        <f t="shared" ref="Z6:AH6" si="4">IF(Z7="",NA(),Z7)</f>
        <v>66.709999999999994</v>
      </c>
      <c r="AA6" s="35">
        <f t="shared" si="4"/>
        <v>66.790000000000006</v>
      </c>
      <c r="AB6" s="35">
        <f t="shared" si="4"/>
        <v>70.260000000000005</v>
      </c>
      <c r="AC6" s="35">
        <f t="shared" si="4"/>
        <v>73.73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1620.37</v>
      </c>
      <c r="BG6" s="35">
        <f t="shared" ref="BG6:BO6" si="7">IF(BG7="",NA(),BG7)</f>
        <v>1421.92</v>
      </c>
      <c r="BH6" s="35">
        <f t="shared" si="7"/>
        <v>1442.82</v>
      </c>
      <c r="BI6" s="35">
        <f t="shared" si="7"/>
        <v>1484.65</v>
      </c>
      <c r="BJ6" s="35">
        <f t="shared" si="7"/>
        <v>1321.87</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63.07</v>
      </c>
      <c r="BR6" s="35">
        <f t="shared" ref="BR6:BZ6" si="8">IF(BR7="",NA(),BR7)</f>
        <v>70.11</v>
      </c>
      <c r="BS6" s="35">
        <f t="shared" si="8"/>
        <v>73.42</v>
      </c>
      <c r="BT6" s="35">
        <f t="shared" si="8"/>
        <v>90.9</v>
      </c>
      <c r="BU6" s="35">
        <f t="shared" si="8"/>
        <v>90.16</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337.19</v>
      </c>
      <c r="CC6" s="35">
        <f t="shared" ref="CC6:CK6" si="9">IF(CC7="",NA(),CC7)</f>
        <v>305.58</v>
      </c>
      <c r="CD6" s="35">
        <f t="shared" si="9"/>
        <v>290.97000000000003</v>
      </c>
      <c r="CE6" s="35">
        <f t="shared" si="9"/>
        <v>233.28</v>
      </c>
      <c r="CF6" s="35">
        <f t="shared" si="9"/>
        <v>272.60000000000002</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88</v>
      </c>
      <c r="CY6" s="35">
        <f t="shared" ref="CY6:DG6" si="11">IF(CY7="",NA(),CY7)</f>
        <v>87.84</v>
      </c>
      <c r="CZ6" s="35">
        <f t="shared" si="11"/>
        <v>87.37</v>
      </c>
      <c r="DA6" s="35">
        <f t="shared" si="11"/>
        <v>86.56</v>
      </c>
      <c r="DB6" s="35">
        <f t="shared" si="11"/>
        <v>86.22</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0.37</v>
      </c>
      <c r="EH6" s="35">
        <f t="shared" si="14"/>
        <v>0.37</v>
      </c>
      <c r="EI6" s="35">
        <f t="shared" si="14"/>
        <v>0.25</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43222</v>
      </c>
      <c r="D7" s="37">
        <v>47</v>
      </c>
      <c r="E7" s="37">
        <v>17</v>
      </c>
      <c r="F7" s="37">
        <v>1</v>
      </c>
      <c r="G7" s="37">
        <v>0</v>
      </c>
      <c r="H7" s="37" t="s">
        <v>98</v>
      </c>
      <c r="I7" s="37" t="s">
        <v>99</v>
      </c>
      <c r="J7" s="37" t="s">
        <v>100</v>
      </c>
      <c r="K7" s="37" t="s">
        <v>101</v>
      </c>
      <c r="L7" s="37" t="s">
        <v>102</v>
      </c>
      <c r="M7" s="37" t="s">
        <v>103</v>
      </c>
      <c r="N7" s="38" t="s">
        <v>104</v>
      </c>
      <c r="O7" s="38" t="s">
        <v>105</v>
      </c>
      <c r="P7" s="38">
        <v>63.76</v>
      </c>
      <c r="Q7" s="38">
        <v>101.42</v>
      </c>
      <c r="R7" s="38">
        <v>4534</v>
      </c>
      <c r="S7" s="38">
        <v>11086</v>
      </c>
      <c r="T7" s="38">
        <v>78.38</v>
      </c>
      <c r="U7" s="38">
        <v>141.44</v>
      </c>
      <c r="V7" s="38">
        <v>7031</v>
      </c>
      <c r="W7" s="38">
        <v>3.83</v>
      </c>
      <c r="X7" s="38">
        <v>1835.77</v>
      </c>
      <c r="Y7" s="38">
        <v>61.84</v>
      </c>
      <c r="Z7" s="38">
        <v>66.709999999999994</v>
      </c>
      <c r="AA7" s="38">
        <v>66.790000000000006</v>
      </c>
      <c r="AB7" s="38">
        <v>70.260000000000005</v>
      </c>
      <c r="AC7" s="38">
        <v>73.73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1620.37</v>
      </c>
      <c r="BG7" s="38">
        <v>1421.92</v>
      </c>
      <c r="BH7" s="38">
        <v>1442.82</v>
      </c>
      <c r="BI7" s="38">
        <v>1484.65</v>
      </c>
      <c r="BJ7" s="38">
        <v>1321.87</v>
      </c>
      <c r="BK7" s="38">
        <v>1203.71</v>
      </c>
      <c r="BL7" s="38">
        <v>1162.3599999999999</v>
      </c>
      <c r="BM7" s="38">
        <v>1047.6500000000001</v>
      </c>
      <c r="BN7" s="38">
        <v>1124.26</v>
      </c>
      <c r="BO7" s="38">
        <v>1048.23</v>
      </c>
      <c r="BP7" s="38">
        <v>682.78</v>
      </c>
      <c r="BQ7" s="38">
        <v>63.07</v>
      </c>
      <c r="BR7" s="38">
        <v>70.11</v>
      </c>
      <c r="BS7" s="38">
        <v>73.42</v>
      </c>
      <c r="BT7" s="38">
        <v>90.9</v>
      </c>
      <c r="BU7" s="38">
        <v>90.16</v>
      </c>
      <c r="BV7" s="38">
        <v>69.739999999999995</v>
      </c>
      <c r="BW7" s="38">
        <v>68.209999999999994</v>
      </c>
      <c r="BX7" s="38">
        <v>74.040000000000006</v>
      </c>
      <c r="BY7" s="38">
        <v>80.58</v>
      </c>
      <c r="BZ7" s="38">
        <v>78.92</v>
      </c>
      <c r="CA7" s="38">
        <v>100.91</v>
      </c>
      <c r="CB7" s="38">
        <v>337.19</v>
      </c>
      <c r="CC7" s="38">
        <v>305.58</v>
      </c>
      <c r="CD7" s="38">
        <v>290.97000000000003</v>
      </c>
      <c r="CE7" s="38">
        <v>233.28</v>
      </c>
      <c r="CF7" s="38">
        <v>272.60000000000002</v>
      </c>
      <c r="CG7" s="38">
        <v>248.89</v>
      </c>
      <c r="CH7" s="38">
        <v>250.84</v>
      </c>
      <c r="CI7" s="38">
        <v>235.61</v>
      </c>
      <c r="CJ7" s="38">
        <v>216.21</v>
      </c>
      <c r="CK7" s="38">
        <v>220.31</v>
      </c>
      <c r="CL7" s="38">
        <v>136.86000000000001</v>
      </c>
      <c r="CM7" s="38" t="s">
        <v>104</v>
      </c>
      <c r="CN7" s="38" t="s">
        <v>104</v>
      </c>
      <c r="CO7" s="38" t="s">
        <v>104</v>
      </c>
      <c r="CP7" s="38" t="s">
        <v>104</v>
      </c>
      <c r="CQ7" s="38" t="s">
        <v>104</v>
      </c>
      <c r="CR7" s="38">
        <v>49.89</v>
      </c>
      <c r="CS7" s="38">
        <v>49.39</v>
      </c>
      <c r="CT7" s="38">
        <v>49.25</v>
      </c>
      <c r="CU7" s="38">
        <v>50.24</v>
      </c>
      <c r="CV7" s="38">
        <v>49.68</v>
      </c>
      <c r="CW7" s="38">
        <v>58.98</v>
      </c>
      <c r="CX7" s="38">
        <v>88</v>
      </c>
      <c r="CY7" s="38">
        <v>87.84</v>
      </c>
      <c r="CZ7" s="38">
        <v>87.37</v>
      </c>
      <c r="DA7" s="38">
        <v>86.56</v>
      </c>
      <c r="DB7" s="38">
        <v>86.22</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0.37</v>
      </c>
      <c r="EH7" s="38">
        <v>0.37</v>
      </c>
      <c r="EI7" s="38">
        <v>0.25</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2020-01-30T23:21:43Z</cp:lastPrinted>
  <dcterms:created xsi:type="dcterms:W3CDTF">2019-12-05T05:01:02Z</dcterms:created>
  <dcterms:modified xsi:type="dcterms:W3CDTF">2020-01-31T05:30:05Z</dcterms:modified>
  <cp:category/>
</cp:coreProperties>
</file>