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水道事業所\業務班\21-3.経営比較分析表\令和01年度\02 回答\"/>
    </mc:Choice>
  </mc:AlternateContent>
  <workbookProtection workbookAlgorithmName="SHA-512" workbookHashValue="2+2onzv2chcIy/mWnXkBoj4nXIWBjCVcqCHm8Ly9lGAxVeyIUp4EkfwfbVUbO47ZqBIKq9MNB4V8EOT8qwrdOA==" workbookSaltValue="VOPrEUOU3gDb+9K/zQaMhA==" workbookSpinCount="100000" lockStructure="1"/>
  <bookViews>
    <workbookView xWindow="0" yWindow="0" windowWidth="20490" windowHeight="67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<sst xmlns="http://schemas.openxmlformats.org/spreadsheetml/2006/main" count="220" uniqueCount="108">
  <si>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</si>
  <si>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</si>
  <si>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</si>
  <si>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</si>
  <si>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</si>
  <si>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</si>
  <si>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</si>
  <si>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</si>
  <si>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</si>
  <si>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</si>
  <si>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</si>
  <si>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</si>
  <si>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</si>
  <si>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</si>
  <si>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</si>
  <si>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</si>
  <si>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</si>
  <si>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</si>
  <si>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</si>
  <si>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</si>
  <si>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</si>
  <si>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</si>
  <si>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</si>
  <si>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</si>
  <si>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</si>
  <si>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</si>
  <si>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</si>
  <si>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</si>
  <si>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</si>
  <si>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</si>
  <si>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</si>
  <si>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</si>
  <si>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</si>
  <si>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</si>
  <si>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</si>
  <si>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</si>
  <si>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</si>
  <si>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</si>
  <si>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</si>
  <si>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</si>
  <si>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</si>
  <si>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</si>
  <si>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</si>
  <si>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</si>
  <si>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</si>
  <si>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</si>
  <si>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</si>
  <si>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</si>
  <si>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</si>
  <si>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</si>
  <si>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</si>
  <si>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</si>
  <si>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</si>
  <si>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</si>
  <si>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</si>
  <si>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</si>
  <si>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</si>
  <si>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</si>
  <si>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</si>
  <si>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</si>
  <si>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</si>
  <si>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</si>
  <si>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</si>
  <si>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</si>
  <si>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</si>
  <si>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</si>
  <si>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</si>
  <si>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</si>
  <si>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</si>
  <si>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</si>
  <si>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</si>
  <si>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</si>
  <si>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</si>
  <si>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</si>
  <si>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</si>
  <si>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</si>
  <si>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</si>
  <si>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</si>
  <si>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</si>
  <si>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</si>
  <si>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</si>
  <si>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</si>
  <si>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</si>
  <si>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</si>
  <si>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</si>
  <si>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</si>
  <si>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</si>
  <si>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</si>
  <si>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</si>
  <si>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</si>
  <si>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</si>
  <si>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</si>
  <si>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</si>
  <si>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村田町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</si>
  <si>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</si>
  <si>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</si>
  <si>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</si>
  <si>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</si>
  <si>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</si>
  <si>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</si>
  <si>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</si>
  <si>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</si>
  <si>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</si>
  <si>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</si>
  <si>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</si>
  <si>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①類似団体平均値と同水準であるが、固定資産の老朽化が進み、今後本格的な更新時期を迎える。　　　　②類似団体平均値を上回る一方で、③管路更新率が下回っていることから、法定耐用年数を経過した管路に対する更新が進んでいない状況である。今後年次更新計画に基づき計画的に整備を進める。</t>
    <rPh sb="1" eb="8">
      <t>ルイジダンタイヘイキンチ</t>
    </rPh>
    <rPh sb="9" eb="12">
      <t>ドウスイジュン</t>
    </rPh>
    <rPh sb="17" eb="21">
      <t>コテイシサン</t>
    </rPh>
    <rPh sb="22" eb="25">
      <t>ロウキュウカ</t>
    </rPh>
    <rPh sb="26" eb="27">
      <t>スス</t>
    </rPh>
    <rPh sb="29" eb="31">
      <t>コンゴ</t>
    </rPh>
    <rPh sb="31" eb="33">
      <t>ホンカク</t>
    </rPh>
    <rPh sb="33" eb="34">
      <t>テキ</t>
    </rPh>
    <rPh sb="35" eb="37">
      <t>コウシン</t>
    </rPh>
    <rPh sb="37" eb="39">
      <t>ジキ</t>
    </rPh>
    <rPh sb="40" eb="41">
      <t>ムカ</t>
    </rPh>
    <rPh sb="114" eb="116">
      <t>コンゴ</t>
    </rPh>
    <rPh sb="116" eb="118">
      <t>ネンジ</t>
    </rPh>
    <rPh sb="118" eb="120">
      <t>コウシン</t>
    </rPh>
    <rPh sb="120" eb="122">
      <t>ケイカク</t>
    </rPh>
    <rPh sb="123" eb="124">
      <t>モト</t>
    </rPh>
    <rPh sb="126" eb="128">
      <t>ケイカク</t>
    </rPh>
    <rPh sb="128" eb="129">
      <t>テキ</t>
    </rPh>
    <rPh sb="130" eb="132">
      <t>セイビ</t>
    </rPh>
    <rPh sb="133" eb="134">
      <t>スス</t>
    </rPh>
    <phoneticPr fontId="4"/>
  </si>
  <si>
    <t>①100%を上回っているものの近年減少傾向にある。大きな要因としては、大口事業体の撤退に伴う使用料金の減収があり、今後給水人口の減少も見込まれることから、経費削減、財源確保に努める必要がある。　　　　　　　　　　　　　　　　　　　　　　②累積欠損金は、これまで発生していない。　　　　　　　③毎年度100%を上回っており、当面支払いや資金繰りに問題はなく、支払能力は確保されている。　　　④近年、更新費用は自己資金により賄ってきたため、償還が進み残高は減少している。　　　　　　　　　　　　　　　⑤100％を下回っており、給水に係る費用が給水収益以外の収入で賄われている状況で、給水収益と一般会計からの繰入金等の総収益により黒字となっている。　　　　　　　　　　　　　　　　　　　　⑥有収水量の減少及び施設の老朽化に伴う修繕費等の経常費用の増により、類似団体平均値と比べ高く推移している。　　　　　　　　　　　　　　　　⑦類似団体平均値を下回っており、今後も50％前後で推移すると見込まれる。給水人口の減少も踏まえ、管路敷設効率性を検証し、ポンプ場等の統廃合を検討していく。　　　　　　　　　　　　　　　　　⑧類似団体平均値を下回っている状況にある。今後も漏水調査を進め無効水量の減少に努める。</t>
    <rPh sb="6" eb="8">
      <t>ウワマワ</t>
    </rPh>
    <rPh sb="15" eb="17">
      <t>キンネン</t>
    </rPh>
    <rPh sb="17" eb="19">
      <t>ゲンショウ</t>
    </rPh>
    <rPh sb="19" eb="21">
      <t>ケイコウ</t>
    </rPh>
    <rPh sb="25" eb="26">
      <t>オオ</t>
    </rPh>
    <rPh sb="28" eb="30">
      <t>ヨウイン</t>
    </rPh>
    <rPh sb="35" eb="37">
      <t>オオグチ</t>
    </rPh>
    <rPh sb="37" eb="39">
      <t>ジギョウ</t>
    </rPh>
    <rPh sb="39" eb="40">
      <t>タイ</t>
    </rPh>
    <rPh sb="41" eb="43">
      <t>テッタイ</t>
    </rPh>
    <rPh sb="44" eb="45">
      <t>トモナ</t>
    </rPh>
    <rPh sb="46" eb="49">
      <t>シヨウリョウ</t>
    </rPh>
    <rPh sb="49" eb="50">
      <t>キン</t>
    </rPh>
    <rPh sb="51" eb="53">
      <t>ゲンシュウ</t>
    </rPh>
    <rPh sb="57" eb="59">
      <t>コンゴ</t>
    </rPh>
    <rPh sb="59" eb="61">
      <t>キュウスイ</t>
    </rPh>
    <rPh sb="61" eb="63">
      <t>ジンコウ</t>
    </rPh>
    <rPh sb="64" eb="66">
      <t>ゲンショウ</t>
    </rPh>
    <rPh sb="67" eb="69">
      <t>ミコ</t>
    </rPh>
    <rPh sb="77" eb="79">
      <t>ケイヒ</t>
    </rPh>
    <rPh sb="79" eb="81">
      <t>サクゲン</t>
    </rPh>
    <rPh sb="82" eb="84">
      <t>ザイゲン</t>
    </rPh>
    <rPh sb="84" eb="86">
      <t>カクホ</t>
    </rPh>
    <rPh sb="87" eb="88">
      <t>ツト</t>
    </rPh>
    <rPh sb="90" eb="92">
      <t>ヒツヨウ</t>
    </rPh>
    <rPh sb="119" eb="123">
      <t>ルイセキケッソン</t>
    </rPh>
    <rPh sb="123" eb="124">
      <t>キン</t>
    </rPh>
    <rPh sb="130" eb="132">
      <t>ハッセイ</t>
    </rPh>
    <rPh sb="146" eb="149">
      <t>マイネンド</t>
    </rPh>
    <rPh sb="154" eb="156">
      <t>ウワマワ</t>
    </rPh>
    <rPh sb="161" eb="163">
      <t>トウメン</t>
    </rPh>
    <rPh sb="163" eb="165">
      <t>シハライ</t>
    </rPh>
    <rPh sb="167" eb="169">
      <t>シキン</t>
    </rPh>
    <rPh sb="169" eb="170">
      <t>グ</t>
    </rPh>
    <rPh sb="172" eb="174">
      <t>モンダイ</t>
    </rPh>
    <rPh sb="178" eb="180">
      <t>シハライ</t>
    </rPh>
    <rPh sb="180" eb="182">
      <t>ノウリョク</t>
    </rPh>
    <rPh sb="183" eb="185">
      <t>カクホ</t>
    </rPh>
    <rPh sb="195" eb="197">
      <t>キンネン</t>
    </rPh>
    <rPh sb="198" eb="200">
      <t>コウシン</t>
    </rPh>
    <rPh sb="200" eb="202">
      <t>ヒヨウ</t>
    </rPh>
    <rPh sb="203" eb="205">
      <t>ジコ</t>
    </rPh>
    <rPh sb="205" eb="207">
      <t>シキン</t>
    </rPh>
    <rPh sb="210" eb="211">
      <t>マカナ</t>
    </rPh>
    <rPh sb="218" eb="220">
      <t>ショウカン</t>
    </rPh>
    <rPh sb="221" eb="222">
      <t>スス</t>
    </rPh>
    <rPh sb="223" eb="225">
      <t>ザンダカ</t>
    </rPh>
    <rPh sb="226" eb="228">
      <t>ゲンショウ</t>
    </rPh>
    <rPh sb="342" eb="344">
      <t>ユウシュウ</t>
    </rPh>
    <rPh sb="344" eb="346">
      <t>スイリョウ</t>
    </rPh>
    <rPh sb="347" eb="349">
      <t>ゲンショウ</t>
    </rPh>
    <rPh sb="349" eb="350">
      <t>オヨ</t>
    </rPh>
    <rPh sb="351" eb="353">
      <t>シセツ</t>
    </rPh>
    <rPh sb="354" eb="357">
      <t>ロウキュウカ</t>
    </rPh>
    <rPh sb="358" eb="359">
      <t>トモナ</t>
    </rPh>
    <rPh sb="360" eb="362">
      <t>シュウゼン</t>
    </rPh>
    <rPh sb="362" eb="363">
      <t>ヒ</t>
    </rPh>
    <rPh sb="363" eb="364">
      <t>トウ</t>
    </rPh>
    <rPh sb="365" eb="367">
      <t>ケイジョウ</t>
    </rPh>
    <rPh sb="367" eb="369">
      <t>ヒヨウ</t>
    </rPh>
    <rPh sb="370" eb="371">
      <t>ゾウ</t>
    </rPh>
    <rPh sb="387" eb="389">
      <t>スイイ</t>
    </rPh>
    <rPh sb="411" eb="418">
      <t>ルイジダンタイヘイキンチ</t>
    </rPh>
    <rPh sb="419" eb="421">
      <t>シタマワ</t>
    </rPh>
    <rPh sb="426" eb="428">
      <t>コンゴ</t>
    </rPh>
    <rPh sb="432" eb="434">
      <t>ゼンゴ</t>
    </rPh>
    <rPh sb="435" eb="437">
      <t>スイイ</t>
    </rPh>
    <rPh sb="440" eb="442">
      <t>ミコ</t>
    </rPh>
    <rPh sb="446" eb="448">
      <t>キュウスイ</t>
    </rPh>
    <rPh sb="448" eb="450">
      <t>ジンコウ</t>
    </rPh>
    <rPh sb="451" eb="453">
      <t>ゲンショウ</t>
    </rPh>
    <rPh sb="454" eb="455">
      <t>フ</t>
    </rPh>
    <rPh sb="505" eb="512">
      <t>ルイジダンタイヘイキンチ</t>
    </rPh>
    <rPh sb="513" eb="515">
      <t>シタマワ</t>
    </rPh>
    <rPh sb="519" eb="521">
      <t>ジョウキョウ</t>
    </rPh>
    <rPh sb="525" eb="527">
      <t>コンゴ</t>
    </rPh>
    <rPh sb="528" eb="530">
      <t>ロウスイ</t>
    </rPh>
    <rPh sb="530" eb="532">
      <t>チョウサ</t>
    </rPh>
    <rPh sb="533" eb="534">
      <t>スス</t>
    </rPh>
    <rPh sb="535" eb="537">
      <t>ムコウ</t>
    </rPh>
    <rPh sb="537" eb="539">
      <t>スイリョウ</t>
    </rPh>
    <rPh sb="540" eb="542">
      <t>ゲンショウ</t>
    </rPh>
    <rPh sb="543" eb="544">
      <t>ツト</t>
    </rPh>
    <phoneticPr fontId="4"/>
  </si>
  <si>
    <t>　大口事業体の撤退、給水人口の減少や節水機器の普及により料金収入の減少が見込まれる中、施設の老朽化による維持管理費や施設更新費用が年々増加することが見込まれる。経営戦略に基づき、計画的な更新計画を進めるとともに、今後、広域化・共同化や民間の資金や経営能力、技術力を活用することにより、コスト削減に向けた新たな手法として包括的民間委託導入に向けて検討を行っている。</t>
    <rPh sb="7" eb="9">
      <t>テッタイ</t>
    </rPh>
    <rPh sb="41" eb="42">
      <t>ナカ</t>
    </rPh>
    <rPh sb="80" eb="82">
      <t>ケイエイ</t>
    </rPh>
    <rPh sb="82" eb="84">
      <t>センリャク</t>
    </rPh>
    <rPh sb="85" eb="86">
      <t>モト</t>
    </rPh>
    <rPh sb="89" eb="91">
      <t>ケイカク</t>
    </rPh>
    <rPh sb="91" eb="92">
      <t>テキ</t>
    </rPh>
    <rPh sb="93" eb="95">
      <t>コウシン</t>
    </rPh>
    <rPh sb="95" eb="97">
      <t>ケイカク</t>
    </rPh>
    <rPh sb="98" eb="99">
      <t>スス</t>
    </rPh>
    <rPh sb="175" eb="17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</si>
</sst>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0.24</c:v>
                </c:pt>
                <c:pt idx="1">
                  <c:v>0.06</c:v>
                </c:pt>
                <c:pt idx="2">
                  <c:v>0.18</c:v>
                </c:pt>
                <c:pt idx="3">
                  <c:v>0.1</c:v>
                </c:pt>
                <c:pt idx="4">
                  <c:v>0.19</c:v>
                </c:pt>
              </c:numCache>
            </c:numRef>
          </c:val>
          <c:extLst>
            <c:ext xmlns:c16="http://schemas.microsoft.com/office/drawing/2014/chart" uri="{C3380CC4-5D6E-409C-BE32-E72D297353CC}">
              <c16:uniqueId val="{00000000-2EDA-4478-B986-3FB7B37F5B9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2EDA-4478-B986-3FB7B37F5B9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52.59</c:v>
                </c:pt>
                <c:pt idx="1">
                  <c:v>53.49</c:v>
                </c:pt>
                <c:pt idx="2">
                  <c:v>52.46</c:v>
                </c:pt>
                <c:pt idx="3">
                  <c:v>48.06</c:v>
                </c:pt>
                <c:pt idx="4">
                  <c:v>45.12</c:v>
                </c:pt>
              </c:numCache>
            </c:numRef>
          </c:val>
          <c:extLst>
            <c:ext xmlns:c16="http://schemas.microsoft.com/office/drawing/2014/chart" uri="{C3380CC4-5D6E-409C-BE32-E72D297353CC}">
              <c16:uniqueId val="{00000000-0065-4163-B2FC-CB05E992C61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0065-4163-B2FC-CB05E992C61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76.680000000000007</c:v>
                </c:pt>
                <c:pt idx="1">
                  <c:v>77.099999999999994</c:v>
                </c:pt>
                <c:pt idx="2">
                  <c:v>78.28</c:v>
                </c:pt>
                <c:pt idx="3">
                  <c:v>80.760000000000005</c:v>
                </c:pt>
                <c:pt idx="4">
                  <c:v>79.11</c:v>
                </c:pt>
              </c:numCache>
            </c:numRef>
          </c:val>
          <c:extLst>
            <c:ext xmlns:c16="http://schemas.microsoft.com/office/drawing/2014/chart" uri="{C3380CC4-5D6E-409C-BE32-E72D297353CC}">
              <c16:uniqueId val="{00000000-CAB4-4812-8230-B6CEE6DBCE4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CAB4-4812-8230-B6CEE6DBCE4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109.81</c:v>
                </c:pt>
                <c:pt idx="1">
                  <c:v>115.91</c:v>
                </c:pt>
                <c:pt idx="2">
                  <c:v>121.63</c:v>
                </c:pt>
                <c:pt idx="3">
                  <c:v>108.3</c:v>
                </c:pt>
                <c:pt idx="4">
                  <c:v>101.64</c:v>
                </c:pt>
              </c:numCache>
            </c:numRef>
          </c:val>
          <c:extLst>
            <c:ext xmlns:c16="http://schemas.microsoft.com/office/drawing/2014/chart" uri="{C3380CC4-5D6E-409C-BE32-E72D297353CC}">
              <c16:uniqueId val="{00000000-A1FF-488C-BA99-F7E6F056D80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A1FF-488C-BA99-F7E6F056D80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42.42</c:v>
                </c:pt>
                <c:pt idx="1">
                  <c:v>44.25</c:v>
                </c:pt>
                <c:pt idx="2">
                  <c:v>46.05</c:v>
                </c:pt>
                <c:pt idx="3">
                  <c:v>46.36</c:v>
                </c:pt>
                <c:pt idx="4">
                  <c:v>48.28</c:v>
                </c:pt>
              </c:numCache>
            </c:numRef>
          </c:val>
          <c:extLst>
            <c:ext xmlns:c16="http://schemas.microsoft.com/office/drawing/2014/chart" uri="{C3380CC4-5D6E-409C-BE32-E72D297353CC}">
              <c16:uniqueId val="{00000000-7A7E-47AE-B73B-A45255E0F3E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7A7E-47AE-B73B-A45255E0F3E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18.86</c:v>
                </c:pt>
                <c:pt idx="1">
                  <c:v>18.39</c:v>
                </c:pt>
                <c:pt idx="2">
                  <c:v>18.27</c:v>
                </c:pt>
                <c:pt idx="3">
                  <c:v>18.18</c:v>
                </c:pt>
                <c:pt idx="4">
                  <c:v>18.07</c:v>
                </c:pt>
              </c:numCache>
            </c:numRef>
          </c:val>
          <c:extLst>
            <c:ext xmlns:c16="http://schemas.microsoft.com/office/drawing/2014/chart" uri="{C3380CC4-5D6E-409C-BE32-E72D297353CC}">
              <c16:uniqueId val="{00000000-4BFA-4000-AB99-A7145051A3A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4BFA-4000-AB99-A7145051A3A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11-4FE9-82D6-54ED4860ADA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5C11-4FE9-82D6-54ED4860ADA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297.63</c:v>
                </c:pt>
                <c:pt idx="1">
                  <c:v>297.42</c:v>
                </c:pt>
                <c:pt idx="2">
                  <c:v>344.07</c:v>
                </c:pt>
                <c:pt idx="3">
                  <c:v>380.89</c:v>
                </c:pt>
                <c:pt idx="4">
                  <c:v>393.04</c:v>
                </c:pt>
              </c:numCache>
            </c:numRef>
          </c:val>
          <c:extLst>
            <c:ext xmlns:c16="http://schemas.microsoft.com/office/drawing/2014/chart" uri="{C3380CC4-5D6E-409C-BE32-E72D297353CC}">
              <c16:uniqueId val="{00000000-2012-4FDF-A203-03E8C033114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2012-4FDF-A203-03E8C033114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240.11</c:v>
                </c:pt>
                <c:pt idx="1">
                  <c:v>202.5</c:v>
                </c:pt>
                <c:pt idx="2">
                  <c:v>173.1</c:v>
                </c:pt>
                <c:pt idx="3">
                  <c:v>170.12</c:v>
                </c:pt>
                <c:pt idx="4">
                  <c:v>159.76</c:v>
                </c:pt>
              </c:numCache>
            </c:numRef>
          </c:val>
          <c:extLst>
            <c:ext xmlns:c16="http://schemas.microsoft.com/office/drawing/2014/chart" uri="{C3380CC4-5D6E-409C-BE32-E72D297353CC}">
              <c16:uniqueId val="{00000000-9E58-47ED-989D-CFF2AEF5259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9E58-47ED-989D-CFF2AEF5259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85.24</c:v>
                </c:pt>
                <c:pt idx="1">
                  <c:v>93.08</c:v>
                </c:pt>
                <c:pt idx="2">
                  <c:v>97.1</c:v>
                </c:pt>
                <c:pt idx="3">
                  <c:v>81.180000000000007</c:v>
                </c:pt>
                <c:pt idx="4">
                  <c:v>85.42</c:v>
                </c:pt>
              </c:numCache>
            </c:numRef>
          </c:val>
          <c:extLst>
            <c:ext xmlns:c16="http://schemas.microsoft.com/office/drawing/2014/chart" uri="{C3380CC4-5D6E-409C-BE32-E72D297353CC}">
              <c16:uniqueId val="{00000000-5ACE-4496-A2C2-7430A93900C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5ACE-4496-A2C2-7430A93900C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342.93</c:v>
                </c:pt>
                <c:pt idx="1">
                  <c:v>315.25</c:v>
                </c:pt>
                <c:pt idx="2">
                  <c:v>302.04000000000002</c:v>
                </c:pt>
                <c:pt idx="3">
                  <c:v>355.65</c:v>
                </c:pt>
                <c:pt idx="4">
                  <c:v>330.97</c:v>
                </c:pt>
              </c:numCache>
            </c:numRef>
          </c:val>
          <c:extLst>
            <c:ext xmlns:c16="http://schemas.microsoft.com/office/drawing/2014/chart" uri="{C3380CC4-5D6E-409C-BE32-E72D297353CC}">
              <c16:uniqueId val="{00000000-493B-4793-AF7C-C2186C30A32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493B-4793-AF7C-C2186C30A32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55"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宮城県　村田町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11086</v>
      </c>
      <c r="AM8" s="60"/>
      <c r="AN8" s="60"/>
      <c r="AO8" s="60"/>
      <c r="AP8" s="60"/>
      <c r="AQ8" s="60"/>
      <c r="AR8" s="60"/>
      <c r="AS8" s="60"/>
      <c r="AT8" s="51">
        <f>データ!$S$6</f>
        <v>78.38</v>
      </c>
      <c r="AU8" s="52"/>
      <c r="AV8" s="52"/>
      <c r="AW8" s="52"/>
      <c r="AX8" s="52"/>
      <c r="AY8" s="52"/>
      <c r="AZ8" s="52"/>
      <c r="BA8" s="52"/>
      <c r="BB8" s="53">
        <f>データ!$T$6</f>
        <v>141.44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83.05</v>
      </c>
      <c r="J10" s="52"/>
      <c r="K10" s="52"/>
      <c r="L10" s="52"/>
      <c r="M10" s="52"/>
      <c r="N10" s="52"/>
      <c r="O10" s="63"/>
      <c r="P10" s="53">
        <f>データ!$P$6</f>
        <v>97.49</v>
      </c>
      <c r="Q10" s="53"/>
      <c r="R10" s="53"/>
      <c r="S10" s="53"/>
      <c r="T10" s="53"/>
      <c r="U10" s="53"/>
      <c r="V10" s="53"/>
      <c r="W10" s="60">
        <f>データ!$Q$6</f>
        <v>4968</v>
      </c>
      <c r="X10" s="60"/>
      <c r="Y10" s="60"/>
      <c r="Z10" s="60"/>
      <c r="AA10" s="60"/>
      <c r="AB10" s="60"/>
      <c r="AC10" s="60"/>
      <c r="AD10" s="2"/>
      <c r="AE10" s="2"/>
      <c r="AF10" s="2"/>
      <c r="AG10" s="2"/>
      <c r="AH10" s="4"/>
      <c r="AI10" s="4"/>
      <c r="AJ10" s="4"/>
      <c r="AK10" s="4"/>
      <c r="AL10" s="60">
        <f>データ!$U$6</f>
        <v>10618</v>
      </c>
      <c r="AM10" s="60"/>
      <c r="AN10" s="60"/>
      <c r="AO10" s="60"/>
      <c r="AP10" s="60"/>
      <c r="AQ10" s="60"/>
      <c r="AR10" s="60"/>
      <c r="AS10" s="60"/>
      <c r="AT10" s="51">
        <f>データ!$V$6</f>
        <v>38.96</v>
      </c>
      <c r="AU10" s="52"/>
      <c r="AV10" s="52"/>
      <c r="AW10" s="52"/>
      <c r="AX10" s="52"/>
      <c r="AY10" s="52"/>
      <c r="AZ10" s="52"/>
      <c r="BA10" s="52"/>
      <c r="BB10" s="53">
        <f>データ!$W$6</f>
        <v>272.54000000000002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6H9IGa7AtYACpKpBX9lZttQd2KvpUSFwQUpXZiOmxS4yHe5FqAVUV1C07vrTFvhFqaHdqzCYZ9GIAt6fOzDNGw==" saltValue="9C6Qsw9ZmZaOU6IHsZZ7Y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43222</v>
      </c>
      <c r="D6" s="34">
        <f t="shared" si="3"/>
        <v>46</v>
      </c>
      <c r="E6" s="34">
        <f t="shared" si="3"/>
        <v>1</v>
      </c>
      <c r="F6" s="34">
        <f t="shared" si="3"/>
        <v>0</v>
      </c>
      <c r="G6" s="34">
        <f t="shared" si="3"/>
        <v>1</v>
      </c>
      <c r="H6" s="34" t="str">
        <f t="shared" si="3"/>
        <v>宮城県　村田町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83.05</v>
      </c>
      <c r="P6" s="35">
        <f t="shared" si="3"/>
        <v>97.49</v>
      </c>
      <c r="Q6" s="35">
        <f t="shared" si="3"/>
        <v>4968</v>
      </c>
      <c r="R6" s="35">
        <f t="shared" si="3"/>
        <v>11086</v>
      </c>
      <c r="S6" s="35">
        <f t="shared" si="3"/>
        <v>78.38</v>
      </c>
      <c r="T6" s="35">
        <f t="shared" si="3"/>
        <v>141.44</v>
      </c>
      <c r="U6" s="35">
        <f t="shared" si="3"/>
        <v>10618</v>
      </c>
      <c r="V6" s="35">
        <f t="shared" si="3"/>
        <v>38.96</v>
      </c>
      <c r="W6" s="35">
        <f t="shared" si="3"/>
        <v>272.54000000000002</v>
      </c>
      <c r="X6" s="36">
        <f>IF(X7="",NA(),X7)</f>
        <v>109.81</v>
      </c>
      <c r="Y6" s="36">
        <f t="shared" ref="Y6:AG6" si="4">IF(Y7="",NA(),Y7)</f>
        <v>115.91</v>
      </c>
      <c r="Z6" s="36">
        <f t="shared" si="4"/>
        <v>121.63</v>
      </c>
      <c r="AA6" s="36">
        <f t="shared" si="4"/>
        <v>108.3</v>
      </c>
      <c r="AB6" s="36">
        <f t="shared" si="4"/>
        <v>101.64</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297.63</v>
      </c>
      <c r="AU6" s="36">
        <f t="shared" ref="AU6:BC6" si="6">IF(AU7="",NA(),AU7)</f>
        <v>297.42</v>
      </c>
      <c r="AV6" s="36">
        <f t="shared" si="6"/>
        <v>344.07</v>
      </c>
      <c r="AW6" s="36">
        <f t="shared" si="6"/>
        <v>380.89</v>
      </c>
      <c r="AX6" s="36">
        <f t="shared" si="6"/>
        <v>393.04</v>
      </c>
      <c r="AY6" s="36">
        <f t="shared" si="6"/>
        <v>406.37</v>
      </c>
      <c r="AZ6" s="36">
        <f t="shared" si="6"/>
        <v>398.29</v>
      </c>
      <c r="BA6" s="36">
        <f t="shared" si="6"/>
        <v>388.67</v>
      </c>
      <c r="BB6" s="36">
        <f t="shared" si="6"/>
        <v>355.27</v>
      </c>
      <c r="BC6" s="36">
        <f t="shared" si="6"/>
        <v>359.7</v>
      </c>
      <c r="BD6" s="35" t="str">
        <f>IF(BD7="","",IF(BD7="-","【-】","【"&amp;SUBSTITUTE(TEXT(BD7,"#,##0.00"),"-","△")&amp;"】"))</f>
        <v>【261.93】</v>
      </c>
      <c r="BE6" s="36">
        <f>IF(BE7="",NA(),BE7)</f>
        <v>240.11</v>
      </c>
      <c r="BF6" s="36">
        <f t="shared" ref="BF6:BN6" si="7">IF(BF7="",NA(),BF7)</f>
        <v>202.5</v>
      </c>
      <c r="BG6" s="36">
        <f t="shared" si="7"/>
        <v>173.1</v>
      </c>
      <c r="BH6" s="36">
        <f t="shared" si="7"/>
        <v>170.12</v>
      </c>
      <c r="BI6" s="36">
        <f t="shared" si="7"/>
        <v>159.76</v>
      </c>
      <c r="BJ6" s="36">
        <f t="shared" si="7"/>
        <v>442.54</v>
      </c>
      <c r="BK6" s="36">
        <f t="shared" si="7"/>
        <v>431</v>
      </c>
      <c r="BL6" s="36">
        <f t="shared" si="7"/>
        <v>422.5</v>
      </c>
      <c r="BM6" s="36">
        <f t="shared" si="7"/>
        <v>458.27</v>
      </c>
      <c r="BN6" s="36">
        <f t="shared" si="7"/>
        <v>447.01</v>
      </c>
      <c r="BO6" s="35" t="str">
        <f>IF(BO7="","",IF(BO7="-","【-】","【"&amp;SUBSTITUTE(TEXT(BO7,"#,##0.00"),"-","△")&amp;"】"))</f>
        <v>【270.46】</v>
      </c>
      <c r="BP6" s="36">
        <f>IF(BP7="",NA(),BP7)</f>
        <v>85.24</v>
      </c>
      <c r="BQ6" s="36">
        <f t="shared" ref="BQ6:BY6" si="8">IF(BQ7="",NA(),BQ7)</f>
        <v>93.08</v>
      </c>
      <c r="BR6" s="36">
        <f t="shared" si="8"/>
        <v>97.1</v>
      </c>
      <c r="BS6" s="36">
        <f t="shared" si="8"/>
        <v>81.180000000000007</v>
      </c>
      <c r="BT6" s="36">
        <f t="shared" si="8"/>
        <v>85.42</v>
      </c>
      <c r="BU6" s="36">
        <f t="shared" si="8"/>
        <v>98.6</v>
      </c>
      <c r="BV6" s="36">
        <f t="shared" si="8"/>
        <v>100.82</v>
      </c>
      <c r="BW6" s="36">
        <f t="shared" si="8"/>
        <v>101.64</v>
      </c>
      <c r="BX6" s="36">
        <f t="shared" si="8"/>
        <v>96.77</v>
      </c>
      <c r="BY6" s="36">
        <f t="shared" si="8"/>
        <v>95.81</v>
      </c>
      <c r="BZ6" s="35" t="str">
        <f>IF(BZ7="","",IF(BZ7="-","【-】","【"&amp;SUBSTITUTE(TEXT(BZ7,"#,##0.00"),"-","△")&amp;"】"))</f>
        <v>【103.91】</v>
      </c>
      <c r="CA6" s="36">
        <f>IF(CA7="",NA(),CA7)</f>
        <v>342.93</v>
      </c>
      <c r="CB6" s="36">
        <f t="shared" ref="CB6:CJ6" si="9">IF(CB7="",NA(),CB7)</f>
        <v>315.25</v>
      </c>
      <c r="CC6" s="36">
        <f t="shared" si="9"/>
        <v>302.04000000000002</v>
      </c>
      <c r="CD6" s="36">
        <f t="shared" si="9"/>
        <v>355.65</v>
      </c>
      <c r="CE6" s="36">
        <f t="shared" si="9"/>
        <v>330.97</v>
      </c>
      <c r="CF6" s="36">
        <f t="shared" si="9"/>
        <v>181.67</v>
      </c>
      <c r="CG6" s="36">
        <f t="shared" si="9"/>
        <v>179.55</v>
      </c>
      <c r="CH6" s="36">
        <f t="shared" si="9"/>
        <v>179.16</v>
      </c>
      <c r="CI6" s="36">
        <f t="shared" si="9"/>
        <v>187.18</v>
      </c>
      <c r="CJ6" s="36">
        <f t="shared" si="9"/>
        <v>189.58</v>
      </c>
      <c r="CK6" s="35" t="str">
        <f>IF(CK7="","",IF(CK7="-","【-】","【"&amp;SUBSTITUTE(TEXT(CK7,"#,##0.00"),"-","△")&amp;"】"))</f>
        <v>【167.11】</v>
      </c>
      <c r="CL6" s="36">
        <f>IF(CL7="",NA(),CL7)</f>
        <v>52.59</v>
      </c>
      <c r="CM6" s="36">
        <f t="shared" ref="CM6:CU6" si="10">IF(CM7="",NA(),CM7)</f>
        <v>53.49</v>
      </c>
      <c r="CN6" s="36">
        <f t="shared" si="10"/>
        <v>52.46</v>
      </c>
      <c r="CO6" s="36">
        <f t="shared" si="10"/>
        <v>48.06</v>
      </c>
      <c r="CP6" s="36">
        <f t="shared" si="10"/>
        <v>45.12</v>
      </c>
      <c r="CQ6" s="36">
        <f t="shared" si="10"/>
        <v>53.61</v>
      </c>
      <c r="CR6" s="36">
        <f t="shared" si="10"/>
        <v>53.52</v>
      </c>
      <c r="CS6" s="36">
        <f t="shared" si="10"/>
        <v>54.24</v>
      </c>
      <c r="CT6" s="36">
        <f t="shared" si="10"/>
        <v>55.88</v>
      </c>
      <c r="CU6" s="36">
        <f t="shared" si="10"/>
        <v>55.22</v>
      </c>
      <c r="CV6" s="35" t="str">
        <f>IF(CV7="","",IF(CV7="-","【-】","【"&amp;SUBSTITUTE(TEXT(CV7,"#,##0.00"),"-","△")&amp;"】"))</f>
        <v>【60.27】</v>
      </c>
      <c r="CW6" s="36">
        <f>IF(CW7="",NA(),CW7)</f>
        <v>76.680000000000007</v>
      </c>
      <c r="CX6" s="36">
        <f t="shared" ref="CX6:DF6" si="11">IF(CX7="",NA(),CX7)</f>
        <v>77.099999999999994</v>
      </c>
      <c r="CY6" s="36">
        <f t="shared" si="11"/>
        <v>78.28</v>
      </c>
      <c r="CZ6" s="36">
        <f t="shared" si="11"/>
        <v>80.760000000000005</v>
      </c>
      <c r="DA6" s="36">
        <f t="shared" si="11"/>
        <v>79.11</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42.42</v>
      </c>
      <c r="DI6" s="36">
        <f t="shared" ref="DI6:DQ6" si="12">IF(DI7="",NA(),DI7)</f>
        <v>44.25</v>
      </c>
      <c r="DJ6" s="36">
        <f t="shared" si="12"/>
        <v>46.05</v>
      </c>
      <c r="DK6" s="36">
        <f t="shared" si="12"/>
        <v>46.36</v>
      </c>
      <c r="DL6" s="36">
        <f t="shared" si="12"/>
        <v>48.28</v>
      </c>
      <c r="DM6" s="36">
        <f t="shared" si="12"/>
        <v>46.67</v>
      </c>
      <c r="DN6" s="36">
        <f t="shared" si="12"/>
        <v>47.7</v>
      </c>
      <c r="DO6" s="36">
        <f t="shared" si="12"/>
        <v>48.14</v>
      </c>
      <c r="DP6" s="36">
        <f t="shared" si="12"/>
        <v>46.61</v>
      </c>
      <c r="DQ6" s="36">
        <f t="shared" si="12"/>
        <v>47.97</v>
      </c>
      <c r="DR6" s="35" t="str">
        <f>IF(DR7="","",IF(DR7="-","【-】","【"&amp;SUBSTITUTE(TEXT(DR7,"#,##0.00"),"-","△")&amp;"】"))</f>
        <v>【48.85】</v>
      </c>
      <c r="DS6" s="36">
        <f>IF(DS7="",NA(),DS7)</f>
        <v>18.86</v>
      </c>
      <c r="DT6" s="36">
        <f t="shared" ref="DT6:EB6" si="13">IF(DT7="",NA(),DT7)</f>
        <v>18.39</v>
      </c>
      <c r="DU6" s="36">
        <f t="shared" si="13"/>
        <v>18.27</v>
      </c>
      <c r="DV6" s="36">
        <f t="shared" si="13"/>
        <v>18.18</v>
      </c>
      <c r="DW6" s="36">
        <f t="shared" si="13"/>
        <v>18.07</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0.24</v>
      </c>
      <c r="EE6" s="36">
        <f t="shared" ref="EE6:EM6" si="14">IF(EE7="",NA(),EE7)</f>
        <v>0.06</v>
      </c>
      <c r="EF6" s="36">
        <f t="shared" si="14"/>
        <v>0.18</v>
      </c>
      <c r="EG6" s="36">
        <f t="shared" si="14"/>
        <v>0.1</v>
      </c>
      <c r="EH6" s="36">
        <f t="shared" si="14"/>
        <v>0.19</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43222</v>
      </c>
      <c r="D7" s="38">
        <v>46</v>
      </c>
      <c r="E7" s="38">
        <v>1</v>
      </c>
      <c r="F7" s="38">
        <v>0</v>
      </c>
      <c r="G7" s="38">
        <v>1</v>
      </c>
      <c r="H7" s="38" t="s">
        <v>93</v>
      </c>
      <c r="I7" s="38" t="s">
        <v>94</v>
      </c>
      <c r="J7" s="38" t="s">
        <v>95</v>
      </c>
      <c r="K7" s="38" t="s">
        <v>96</v>
      </c>
      <c r="L7" s="38" t="s">
        <v>97</v>
      </c>
      <c r="M7" s="38" t="s">
        <v>98</v>
      </c>
      <c r="N7" s="39" t="s">
        <v>99</v>
      </c>
      <c r="O7" s="39">
        <v>83.05</v>
      </c>
      <c r="P7" s="39">
        <v>97.49</v>
      </c>
      <c r="Q7" s="39">
        <v>4968</v>
      </c>
      <c r="R7" s="39">
        <v>11086</v>
      </c>
      <c r="S7" s="39">
        <v>78.38</v>
      </c>
      <c r="T7" s="39">
        <v>141.44</v>
      </c>
      <c r="U7" s="39">
        <v>10618</v>
      </c>
      <c r="V7" s="39">
        <v>38.96</v>
      </c>
      <c r="W7" s="39">
        <v>272.54000000000002</v>
      </c>
      <c r="X7" s="39">
        <v>109.81</v>
      </c>
      <c r="Y7" s="39">
        <v>115.91</v>
      </c>
      <c r="Z7" s="39">
        <v>121.63</v>
      </c>
      <c r="AA7" s="39">
        <v>108.3</v>
      </c>
      <c r="AB7" s="39">
        <v>101.64</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297.63</v>
      </c>
      <c r="AU7" s="39">
        <v>297.42</v>
      </c>
      <c r="AV7" s="39">
        <v>344.07</v>
      </c>
      <c r="AW7" s="39">
        <v>380.89</v>
      </c>
      <c r="AX7" s="39">
        <v>393.04</v>
      </c>
      <c r="AY7" s="39">
        <v>406.37</v>
      </c>
      <c r="AZ7" s="39">
        <v>398.29</v>
      </c>
      <c r="BA7" s="39">
        <v>388.67</v>
      </c>
      <c r="BB7" s="39">
        <v>355.27</v>
      </c>
      <c r="BC7" s="39">
        <v>359.7</v>
      </c>
      <c r="BD7" s="39">
        <v>261.93</v>
      </c>
      <c r="BE7" s="39">
        <v>240.11</v>
      </c>
      <c r="BF7" s="39">
        <v>202.5</v>
      </c>
      <c r="BG7" s="39">
        <v>173.1</v>
      </c>
      <c r="BH7" s="39">
        <v>170.12</v>
      </c>
      <c r="BI7" s="39">
        <v>159.76</v>
      </c>
      <c r="BJ7" s="39">
        <v>442.54</v>
      </c>
      <c r="BK7" s="39">
        <v>431</v>
      </c>
      <c r="BL7" s="39">
        <v>422.5</v>
      </c>
      <c r="BM7" s="39">
        <v>458.27</v>
      </c>
      <c r="BN7" s="39">
        <v>447.01</v>
      </c>
      <c r="BO7" s="39">
        <v>270.45999999999998</v>
      </c>
      <c r="BP7" s="39">
        <v>85.24</v>
      </c>
      <c r="BQ7" s="39">
        <v>93.08</v>
      </c>
      <c r="BR7" s="39">
        <v>97.1</v>
      </c>
      <c r="BS7" s="39">
        <v>81.180000000000007</v>
      </c>
      <c r="BT7" s="39">
        <v>85.42</v>
      </c>
      <c r="BU7" s="39">
        <v>98.6</v>
      </c>
      <c r="BV7" s="39">
        <v>100.82</v>
      </c>
      <c r="BW7" s="39">
        <v>101.64</v>
      </c>
      <c r="BX7" s="39">
        <v>96.77</v>
      </c>
      <c r="BY7" s="39">
        <v>95.81</v>
      </c>
      <c r="BZ7" s="39">
        <v>103.91</v>
      </c>
      <c r="CA7" s="39">
        <v>342.93</v>
      </c>
      <c r="CB7" s="39">
        <v>315.25</v>
      </c>
      <c r="CC7" s="39">
        <v>302.04000000000002</v>
      </c>
      <c r="CD7" s="39">
        <v>355.65</v>
      </c>
      <c r="CE7" s="39">
        <v>330.97</v>
      </c>
      <c r="CF7" s="39">
        <v>181.67</v>
      </c>
      <c r="CG7" s="39">
        <v>179.55</v>
      </c>
      <c r="CH7" s="39">
        <v>179.16</v>
      </c>
      <c r="CI7" s="39">
        <v>187.18</v>
      </c>
      <c r="CJ7" s="39">
        <v>189.58</v>
      </c>
      <c r="CK7" s="39">
        <v>167.11</v>
      </c>
      <c r="CL7" s="39">
        <v>52.59</v>
      </c>
      <c r="CM7" s="39">
        <v>53.49</v>
      </c>
      <c r="CN7" s="39">
        <v>52.46</v>
      </c>
      <c r="CO7" s="39">
        <v>48.06</v>
      </c>
      <c r="CP7" s="39">
        <v>45.12</v>
      </c>
      <c r="CQ7" s="39">
        <v>53.61</v>
      </c>
      <c r="CR7" s="39">
        <v>53.52</v>
      </c>
      <c r="CS7" s="39">
        <v>54.24</v>
      </c>
      <c r="CT7" s="39">
        <v>55.88</v>
      </c>
      <c r="CU7" s="39">
        <v>55.22</v>
      </c>
      <c r="CV7" s="39">
        <v>60.27</v>
      </c>
      <c r="CW7" s="39">
        <v>76.680000000000007</v>
      </c>
      <c r="CX7" s="39">
        <v>77.099999999999994</v>
      </c>
      <c r="CY7" s="39">
        <v>78.28</v>
      </c>
      <c r="CZ7" s="39">
        <v>80.760000000000005</v>
      </c>
      <c r="DA7" s="39">
        <v>79.11</v>
      </c>
      <c r="DB7" s="39">
        <v>81.31</v>
      </c>
      <c r="DC7" s="39">
        <v>81.459999999999994</v>
      </c>
      <c r="DD7" s="39">
        <v>81.680000000000007</v>
      </c>
      <c r="DE7" s="39">
        <v>80.989999999999995</v>
      </c>
      <c r="DF7" s="39">
        <v>80.930000000000007</v>
      </c>
      <c r="DG7" s="39">
        <v>89.92</v>
      </c>
      <c r="DH7" s="39">
        <v>42.42</v>
      </c>
      <c r="DI7" s="39">
        <v>44.25</v>
      </c>
      <c r="DJ7" s="39">
        <v>46.05</v>
      </c>
      <c r="DK7" s="39">
        <v>46.36</v>
      </c>
      <c r="DL7" s="39">
        <v>48.28</v>
      </c>
      <c r="DM7" s="39">
        <v>46.67</v>
      </c>
      <c r="DN7" s="39">
        <v>47.7</v>
      </c>
      <c r="DO7" s="39">
        <v>48.14</v>
      </c>
      <c r="DP7" s="39">
        <v>46.61</v>
      </c>
      <c r="DQ7" s="39">
        <v>47.97</v>
      </c>
      <c r="DR7" s="39">
        <v>48.85</v>
      </c>
      <c r="DS7" s="39">
        <v>18.86</v>
      </c>
      <c r="DT7" s="39">
        <v>18.39</v>
      </c>
      <c r="DU7" s="39">
        <v>18.27</v>
      </c>
      <c r="DV7" s="39">
        <v>18.18</v>
      </c>
      <c r="DW7" s="39">
        <v>18.07</v>
      </c>
      <c r="DX7" s="39">
        <v>10.029999999999999</v>
      </c>
      <c r="DY7" s="39">
        <v>7.26</v>
      </c>
      <c r="DZ7" s="39">
        <v>11.13</v>
      </c>
      <c r="EA7" s="39">
        <v>10.84</v>
      </c>
      <c r="EB7" s="39">
        <v>15.33</v>
      </c>
      <c r="EC7" s="39">
        <v>17.8</v>
      </c>
      <c r="ED7" s="39">
        <v>0.24</v>
      </c>
      <c r="EE7" s="39">
        <v>0.06</v>
      </c>
      <c r="EF7" s="39">
        <v>0.18</v>
      </c>
      <c r="EG7" s="39">
        <v>0.1</v>
      </c>
      <c r="EH7" s="39">
        <v>0.19</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2020-01-21T08:42:46Z</cp:lastPrinted>
  <dcterms:created xsi:type="dcterms:W3CDTF">2019-12-05T04:09:18Z</dcterms:created>
  <dcterms:modified xsi:type="dcterms:W3CDTF">2020-01-30T23:56:42Z</dcterms:modified>
  <cp:category/>
</cp:coreProperties>
</file>