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財政係\★R1年度\04：公営企業\02：照会\15：公営企業に係る経営比較分析表の分析等\05：確認事項\04：県あて\"/>
    </mc:Choice>
  </mc:AlternateContent>
  <workbookProtection workbookAlgorithmName="SHA-512" workbookHashValue="L8M/Z4hoUJ0RrwadB6odtexV/97esRlwTxexGmLWBhdW12oQ7MwmN/a39q3W1U0pVPeXURBSspTRp7wROTa3Mw==" workbookSaltValue="MFiKaFGCNDdVlydtqxC73g==" workbookSpinCount="100000" lockStructure="1"/>
  <bookViews>
    <workbookView xWindow="0" yWindow="60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W10" i="4"/>
  <c r="I10" i="4"/>
  <c r="BB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<sst xmlns="http://schemas.openxmlformats.org/spreadsheetml/2006/main" count="233" uniqueCount="114">
  <si>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</si>
  <si>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</si>
  <si>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</si>
  <si>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</si>
  <si>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</si>
  <si>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</si>
  <si>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</si>
  <si>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</si>
  <si>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</si>
  <si>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</si>
  <si>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</si>
  <si>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</si>
  <si>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</si>
  <si>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</si>
  <si>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</si>
  <si>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</si>
  <si>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</si>
  <si>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</si>
  <si>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</si>
  <si>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</si>
  <si>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</si>
  <si>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</si>
  <si>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</si>
  <si>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</si>
  <si>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</si>
  <si>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</si>
  <si>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</si>
  <si>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</si>
  <si>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</si>
  <si>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</si>
  <si>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</si>
  <si>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</si>
  <si>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</si>
  <si>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</si>
  <si>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</si>
  <si>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</si>
  <si>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</si>
  <si>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</si>
  <si>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</si>
  <si>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</si>
  <si>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</si>
  <si>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</si>
  <si>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</si>
  <si>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</si>
  <si>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</si>
  <si>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</si>
  <si>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</si>
  <si>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</si>
  <si>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</si>
  <si>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</si>
  <si>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</si>
  <si>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</si>
  <si>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</si>
  <si>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</si>
  <si>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</si>
  <si>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</si>
  <si>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</si>
  <si>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</si>
  <si>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</si>
  <si>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</si>
  <si>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</si>
  <si>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</si>
  <si>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</si>
  <si>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</si>
  <si>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</si>
  <si>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</si>
  <si>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</si>
  <si>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</si>
  <si>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</si>
  <si>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</si>
  <si>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</si>
  <si>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</si>
  <si>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</si>
  <si>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</si>
  <si>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</si>
  <si>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</si>
  <si>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</si>
  <si>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</si>
  <si>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</si>
  <si>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</si>
  <si>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</si>
  <si>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</si>
  <si>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</si>
  <si>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</si>
  <si>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</si>
  <si>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</si>
  <si>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</si>
  <si>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</si>
  <si>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</si>
  <si>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</si>
  <si>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</si>
  <si>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</si>
  <si>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</si>
  <si>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</si>
  <si>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</si>
  <si>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</si>
  <si>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</si>
  <si>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</si>
  <si>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蔵王町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</si>
  <si>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</si>
  <si>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</si>
  <si>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</si>
  <si>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</si>
  <si>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</si>
  <si>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</si>
  <si>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</si>
  <si>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</si>
  <si>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</si>
  <si>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</si>
  <si>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</si>
  <si>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</si>
  <si>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管渠については、供用開始から30年を経過した管渠が増加することから、計画的な修繕を行い、長寿命化に努める。</t>
    <rPh sb="1" eb="3">
      <t>カンキョ</t>
    </rPh>
    <rPh sb="3" eb="5">
      <t>カイゼン</t>
    </rPh>
    <rPh sb="5" eb="6">
      <t>リツ</t>
    </rPh>
    <rPh sb="8" eb="10">
      <t>カンキョ</t>
    </rPh>
    <rPh sb="16" eb="18">
      <t>キョウヨウ</t>
    </rPh>
    <rPh sb="18" eb="20">
      <t>カイシ</t>
    </rPh>
    <rPh sb="24" eb="25">
      <t>ネン</t>
    </rPh>
    <rPh sb="26" eb="28">
      <t>ケイカ</t>
    </rPh>
    <rPh sb="30" eb="32">
      <t>カンキョ</t>
    </rPh>
    <rPh sb="33" eb="35">
      <t>ゾウカ</t>
    </rPh>
    <rPh sb="42" eb="44">
      <t>ケイカク</t>
    </rPh>
    <rPh sb="44" eb="45">
      <t>テキ</t>
    </rPh>
    <rPh sb="46" eb="48">
      <t>シュウゼン</t>
    </rPh>
    <rPh sb="49" eb="50">
      <t>オコナ</t>
    </rPh>
    <rPh sb="52" eb="53">
      <t>チョウ</t>
    </rPh>
    <rPh sb="53" eb="55">
      <t>ジュミョウ</t>
    </rPh>
    <rPh sb="55" eb="56">
      <t>カ</t>
    </rPh>
    <rPh sb="57" eb="58">
      <t>ツト</t>
    </rPh>
    <phoneticPr fontId="4"/>
  </si>
  <si>
    <t>　「1．経営の健全・効率性」については、汚水処理は私費による負担を原則とすることから、有収水量増加のため水洗化率向上に努めるほか、さらなる自主財源確保のため、下水道使用料の滞納額縮減に努め、料金改定についても検討していく。
　「2.老朽化の状況」については、令和2年度からの公営企業会計適用に向け固定資産台帳を整備済であり、会計移行後ストックマネジメント計画を策定し、施設の改善（更新・改良・維持）業務に努める。</t>
    <rPh sb="4" eb="6">
      <t>ケイエイ</t>
    </rPh>
    <rPh sb="7" eb="9">
      <t>ケンゼン</t>
    </rPh>
    <rPh sb="10" eb="12">
      <t>コウリツ</t>
    </rPh>
    <rPh sb="12" eb="13">
      <t>セイ</t>
    </rPh>
    <rPh sb="20" eb="22">
      <t>オスイ</t>
    </rPh>
    <rPh sb="22" eb="24">
      <t>ショリ</t>
    </rPh>
    <rPh sb="25" eb="27">
      <t>シヒ</t>
    </rPh>
    <rPh sb="30" eb="32">
      <t>フタン</t>
    </rPh>
    <rPh sb="33" eb="35">
      <t>ゲンソク</t>
    </rPh>
    <rPh sb="43" eb="45">
      <t>ユウシュウ</t>
    </rPh>
    <rPh sb="45" eb="47">
      <t>スイリョウ</t>
    </rPh>
    <rPh sb="47" eb="49">
      <t>ゾウカ</t>
    </rPh>
    <rPh sb="52" eb="54">
      <t>スイセン</t>
    </rPh>
    <rPh sb="54" eb="55">
      <t>カ</t>
    </rPh>
    <rPh sb="55" eb="56">
      <t>リツ</t>
    </rPh>
    <rPh sb="56" eb="58">
      <t>コウジョウ</t>
    </rPh>
    <rPh sb="59" eb="60">
      <t>ツト</t>
    </rPh>
    <rPh sb="69" eb="71">
      <t>ジシュ</t>
    </rPh>
    <rPh sb="71" eb="73">
      <t>ザイゲン</t>
    </rPh>
    <rPh sb="73" eb="75">
      <t>カクホ</t>
    </rPh>
    <rPh sb="79" eb="81">
      <t>ゲスイ</t>
    </rPh>
    <rPh sb="81" eb="82">
      <t>ドウ</t>
    </rPh>
    <rPh sb="82" eb="84">
      <t>シヨウ</t>
    </rPh>
    <rPh sb="84" eb="85">
      <t>リョウ</t>
    </rPh>
    <rPh sb="86" eb="88">
      <t>タイノウ</t>
    </rPh>
    <rPh sb="88" eb="89">
      <t>ガク</t>
    </rPh>
    <rPh sb="89" eb="91">
      <t>シュクゲン</t>
    </rPh>
    <rPh sb="92" eb="93">
      <t>ツト</t>
    </rPh>
    <rPh sb="95" eb="97">
      <t>リョウキン</t>
    </rPh>
    <rPh sb="97" eb="99">
      <t>カイテイ</t>
    </rPh>
    <rPh sb="104" eb="106">
      <t>ケントウ</t>
    </rPh>
    <rPh sb="116" eb="117">
      <t>ロウ</t>
    </rPh>
    <rPh sb="117" eb="118">
      <t>ク</t>
    </rPh>
    <rPh sb="118" eb="119">
      <t>カ</t>
    </rPh>
    <rPh sb="120" eb="122">
      <t>ジョウキョウ</t>
    </rPh>
    <rPh sb="129" eb="130">
      <t>レイ</t>
    </rPh>
    <rPh sb="130" eb="131">
      <t>ワ</t>
    </rPh>
    <rPh sb="132" eb="134">
      <t>ネンド</t>
    </rPh>
    <rPh sb="137" eb="139">
      <t>コウエイ</t>
    </rPh>
    <rPh sb="139" eb="141">
      <t>キギョウ</t>
    </rPh>
    <rPh sb="141" eb="143">
      <t>カイケイ</t>
    </rPh>
    <rPh sb="143" eb="145">
      <t>テキヨウ</t>
    </rPh>
    <rPh sb="146" eb="147">
      <t>ム</t>
    </rPh>
    <rPh sb="148" eb="150">
      <t>コテイ</t>
    </rPh>
    <rPh sb="150" eb="152">
      <t>シサン</t>
    </rPh>
    <rPh sb="152" eb="154">
      <t>ダイチョウ</t>
    </rPh>
    <rPh sb="155" eb="157">
      <t>セイビ</t>
    </rPh>
    <rPh sb="157" eb="158">
      <t>スミ</t>
    </rPh>
    <rPh sb="162" eb="164">
      <t>カイケイ</t>
    </rPh>
    <rPh sb="164" eb="166">
      <t>イコウ</t>
    </rPh>
    <rPh sb="166" eb="167">
      <t>ゴ</t>
    </rPh>
    <rPh sb="177" eb="179">
      <t>ケイカク</t>
    </rPh>
    <rPh sb="180" eb="182">
      <t>サクテイ</t>
    </rPh>
    <rPh sb="184" eb="186">
      <t>シセツ</t>
    </rPh>
    <rPh sb="187" eb="189">
      <t>カイゼン</t>
    </rPh>
    <rPh sb="190" eb="192">
      <t>コウシン</t>
    </rPh>
    <rPh sb="193" eb="195">
      <t>カイリョウ</t>
    </rPh>
    <rPh sb="196" eb="198">
      <t>イジ</t>
    </rPh>
    <rPh sb="199" eb="201">
      <t>ギョウム</t>
    </rPh>
    <rPh sb="202" eb="203">
      <t>ツト</t>
    </rPh>
    <phoneticPr fontId="4"/>
  </si>
  <si>
    <t>①収益的収支比率
　収益的収支比率が増加した要因は、収益的収入が料金収入及び一般会計繰入金の増により増えた一方で、収益的支出が委託料及び利息償還金支払額の減により減った為である。
④企業債残高対事業規模比率
　比率が０％となったのは、地方債償還に要する資金を１００％一般会計で負担している為である。
⑤経費回収率
　経費回収率が増加した要因は、料金収入が増収となり、委託料の支払い額と元利償還金が減った為である。
⑥汚水処理原価
　汚水処理原価が減少した要因は、年間有収水量が増加となり、委託料の支払い額と元利償還金が減った為である。
⑧水洗化率
　類似団体平均と比較して、低い水準となっている為、更なる水洗化の向上に努めていく。　　　　　　　　　　　　　　　　　　</t>
    <rPh sb="1" eb="3">
      <t>シュウエキ</t>
    </rPh>
    <rPh sb="3" eb="4">
      <t>テキ</t>
    </rPh>
    <rPh sb="4" eb="6">
      <t>シュウシ</t>
    </rPh>
    <rPh sb="6" eb="8">
      <t>ヒリツ</t>
    </rPh>
    <rPh sb="10" eb="12">
      <t>シュウエキ</t>
    </rPh>
    <rPh sb="12" eb="13">
      <t>テキ</t>
    </rPh>
    <rPh sb="13" eb="15">
      <t>シュウシ</t>
    </rPh>
    <rPh sb="15" eb="17">
      <t>ヒリツ</t>
    </rPh>
    <rPh sb="18" eb="20">
      <t>ゾウカ</t>
    </rPh>
    <rPh sb="22" eb="24">
      <t>ヨウイン</t>
    </rPh>
    <rPh sb="26" eb="28">
      <t>シュウエキ</t>
    </rPh>
    <rPh sb="28" eb="29">
      <t>テキ</t>
    </rPh>
    <rPh sb="29" eb="31">
      <t>シュウニュウ</t>
    </rPh>
    <rPh sb="32" eb="34">
      <t>リョウキン</t>
    </rPh>
    <rPh sb="34" eb="36">
      <t>シュウニュウ</t>
    </rPh>
    <rPh sb="36" eb="37">
      <t>オヨ</t>
    </rPh>
    <rPh sb="42" eb="44">
      <t>クリイレ</t>
    </rPh>
    <rPh sb="44" eb="45">
      <t>キン</t>
    </rPh>
    <rPh sb="46" eb="47">
      <t>ゾウ</t>
    </rPh>
    <rPh sb="50" eb="51">
      <t>フ</t>
    </rPh>
    <rPh sb="53" eb="55">
      <t>イッポウ</t>
    </rPh>
    <rPh sb="57" eb="59">
      <t>シュウエキ</t>
    </rPh>
    <rPh sb="59" eb="60">
      <t>テキ</t>
    </rPh>
    <rPh sb="60" eb="62">
      <t>シシュツ</t>
    </rPh>
    <rPh sb="63" eb="65">
      <t>イタク</t>
    </rPh>
    <rPh sb="65" eb="66">
      <t>リョウ</t>
    </rPh>
    <rPh sb="66" eb="67">
      <t>オヨ</t>
    </rPh>
    <rPh sb="68" eb="70">
      <t>リソク</t>
    </rPh>
    <rPh sb="70" eb="72">
      <t>ショウカン</t>
    </rPh>
    <rPh sb="72" eb="73">
      <t>キン</t>
    </rPh>
    <rPh sb="73" eb="75">
      <t>シハラ</t>
    </rPh>
    <rPh sb="75" eb="76">
      <t>ガク</t>
    </rPh>
    <rPh sb="77" eb="78">
      <t>ゲン</t>
    </rPh>
    <rPh sb="81" eb="82">
      <t>ヘ</t>
    </rPh>
    <rPh sb="84" eb="85">
      <t>タメ</t>
    </rPh>
    <rPh sb="92" eb="94">
      <t>キギョウ</t>
    </rPh>
    <rPh sb="94" eb="95">
      <t>サイ</t>
    </rPh>
    <rPh sb="95" eb="97">
      <t>ザンダカ</t>
    </rPh>
    <rPh sb="97" eb="98">
      <t>タイ</t>
    </rPh>
    <rPh sb="98" eb="100">
      <t>ジギョウ</t>
    </rPh>
    <rPh sb="100" eb="102">
      <t>キボ</t>
    </rPh>
    <rPh sb="102" eb="104">
      <t>ヒリツ</t>
    </rPh>
    <rPh sb="106" eb="108">
      <t>ヒリツ</t>
    </rPh>
    <rPh sb="118" eb="120">
      <t>チホウ</t>
    </rPh>
    <rPh sb="120" eb="121">
      <t>サイ</t>
    </rPh>
    <rPh sb="121" eb="123">
      <t>ショウカン</t>
    </rPh>
    <rPh sb="124" eb="125">
      <t>ヨウ</t>
    </rPh>
    <rPh sb="127" eb="129">
      <t>シキン</t>
    </rPh>
    <rPh sb="134" eb="136">
      <t>イッパン</t>
    </rPh>
    <rPh sb="136" eb="138">
      <t>カイケイ</t>
    </rPh>
    <rPh sb="139" eb="141">
      <t>フタン</t>
    </rPh>
    <rPh sb="145" eb="146">
      <t>タメ</t>
    </rPh>
    <rPh sb="153" eb="155">
      <t>ケイヒ</t>
    </rPh>
    <rPh sb="155" eb="157">
      <t>カイシュウ</t>
    </rPh>
    <rPh sb="157" eb="158">
      <t>リツ</t>
    </rPh>
    <rPh sb="174" eb="176">
      <t>リョウキン</t>
    </rPh>
    <rPh sb="176" eb="178">
      <t>シュウニュウ</t>
    </rPh>
    <rPh sb="179" eb="181">
      <t>ゾウシュウ</t>
    </rPh>
    <rPh sb="185" eb="188">
      <t>イタクリョウ</t>
    </rPh>
    <rPh sb="189" eb="191">
      <t>シハラ</t>
    </rPh>
    <rPh sb="192" eb="193">
      <t>ガク</t>
    </rPh>
    <rPh sb="194" eb="196">
      <t>ガンリ</t>
    </rPh>
    <rPh sb="196" eb="198">
      <t>ショウカン</t>
    </rPh>
    <rPh sb="198" eb="199">
      <t>キン</t>
    </rPh>
    <rPh sb="200" eb="201">
      <t>ヘ</t>
    </rPh>
    <rPh sb="203" eb="204">
      <t>タメ</t>
    </rPh>
    <rPh sb="211" eb="213">
      <t>オスイ</t>
    </rPh>
    <rPh sb="213" eb="215">
      <t>ショリ</t>
    </rPh>
    <rPh sb="223" eb="224">
      <t>ゲン</t>
    </rPh>
    <rPh sb="234" eb="236">
      <t>ネンカン</t>
    </rPh>
    <rPh sb="236" eb="238">
      <t>ユウシュウ</t>
    </rPh>
    <rPh sb="238" eb="240">
      <t>スイリョウ</t>
    </rPh>
    <rPh sb="241" eb="243">
      <t>ゾウカ</t>
    </rPh>
    <rPh sb="273" eb="276">
      <t>スイセンカ</t>
    </rPh>
    <rPh sb="276" eb="277">
      <t>リツ</t>
    </rPh>
    <rPh sb="279" eb="281">
      <t>ルイジ</t>
    </rPh>
    <rPh sb="281" eb="283">
      <t>ダンタイ</t>
    </rPh>
    <rPh sb="283" eb="285">
      <t>ヘイキン</t>
    </rPh>
    <rPh sb="286" eb="288">
      <t>ヒカク</t>
    </rPh>
    <rPh sb="291" eb="292">
      <t>ヒク</t>
    </rPh>
    <rPh sb="293" eb="295">
      <t>スイジュン</t>
    </rPh>
    <rPh sb="301" eb="302">
      <t>タメ</t>
    </rPh>
    <rPh sb="303" eb="304">
      <t>サラ</t>
    </rPh>
    <rPh sb="306" eb="308">
      <t>スイセン</t>
    </rPh>
    <rPh sb="308" eb="309">
      <t>カ</t>
    </rPh>
    <rPh sb="310" eb="312">
      <t>コウジョウ</t>
    </rPh>
    <rPh sb="313" eb="31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</si>
</sst>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0.36</c:v>
                </c:pt>
                <c:pt idx="4">
                  <c:v>0</c:v>
                </c:pt>
              </c:numCache>
            </c:numRef>
          </c:val>
          <c:extLst xmlns:c16r2="http://schemas.microsoft.com/office/drawing/2015/06/chart">
            <c:ext xmlns:c16="http://schemas.microsoft.com/office/drawing/2014/chart" uri="{C3380CC4-5D6E-409C-BE32-E72D297353CC}">
              <c16:uniqueId val="{00000000-E59F-4867-8FB8-90330E155819}"/>
            </c:ext>
          </c:extLst>
        </c:ser>
        <c:dLbls>
          <c:showLegendKey val="0"/>
          <c:showVal val="0"/>
          <c:showCatName val="0"/>
          <c:showSerName val="0"/>
          <c:showPercent val="0"/>
          <c:showBubbleSize val="0"/>
        </c:dLbls>
        <c:gapWidth val="150"/>
        <c:axId val="204788960"/>
        <c:axId val="20478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0.06</c:v>
                </c:pt>
              </c:numCache>
            </c:numRef>
          </c:val>
          <c:smooth val="0"/>
          <c:extLst xmlns:c16r2="http://schemas.microsoft.com/office/drawing/2015/06/chart">
            <c:ext xmlns:c16="http://schemas.microsoft.com/office/drawing/2014/chart" uri="{C3380CC4-5D6E-409C-BE32-E72D297353CC}">
              <c16:uniqueId val="{00000001-E59F-4867-8FB8-90330E155819}"/>
            </c:ext>
          </c:extLst>
        </c:ser>
        <c:dLbls>
          <c:showLegendKey val="0"/>
          <c:showVal val="0"/>
          <c:showCatName val="0"/>
          <c:showSerName val="0"/>
          <c:showPercent val="0"/>
          <c:showBubbleSize val="0"/>
        </c:dLbls>
        <c:marker val="1"/>
        <c:smooth val="0"/>
        <c:axId val="204788960"/>
        <c:axId val="204789344"/>
      </c:lineChart>
      <c:dateAx>
        <c:axId val="204788960"/>
        <c:scaling>
          <c:orientation val="minMax"/>
        </c:scaling>
        <c:delete val="1"/>
        <c:axPos val="b"/>
        <c:numFmt formatCode="ge" sourceLinked="1"/>
        <c:majorTickMark val="none"/>
        <c:minorTickMark val="none"/>
        <c:tickLblPos val="none"/>
        <c:crossAx val="204789344"/>
        <c:crosses val="autoZero"/>
        <c:auto val="1"/>
        <c:lblOffset val="100"/>
        <c:baseTimeUnit val="years"/>
      </c:dateAx>
      <c:valAx>
        <c:axId val="2047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8D6-4DC8-880F-01216904C217}"/>
            </c:ext>
          </c:extLst>
        </c:ser>
        <c:dLbls>
          <c:showLegendKey val="0"/>
          <c:showVal val="0"/>
          <c:showCatName val="0"/>
          <c:showSerName val="0"/>
          <c:showPercent val="0"/>
          <c:showBubbleSize val="0"/>
        </c:dLbls>
        <c:gapWidth val="150"/>
        <c:axId val="205286320"/>
        <c:axId val="20528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46.17</c:v>
                </c:pt>
              </c:numCache>
            </c:numRef>
          </c:val>
          <c:smooth val="0"/>
          <c:extLst xmlns:c16r2="http://schemas.microsoft.com/office/drawing/2015/06/chart">
            <c:ext xmlns:c16="http://schemas.microsoft.com/office/drawing/2014/chart" uri="{C3380CC4-5D6E-409C-BE32-E72D297353CC}">
              <c16:uniqueId val="{00000001-08D6-4DC8-880F-01216904C217}"/>
            </c:ext>
          </c:extLst>
        </c:ser>
        <c:dLbls>
          <c:showLegendKey val="0"/>
          <c:showVal val="0"/>
          <c:showCatName val="0"/>
          <c:showSerName val="0"/>
          <c:showPercent val="0"/>
          <c:showBubbleSize val="0"/>
        </c:dLbls>
        <c:marker val="1"/>
        <c:smooth val="0"/>
        <c:axId val="205286320"/>
        <c:axId val="205286712"/>
      </c:lineChart>
      <c:dateAx>
        <c:axId val="205286320"/>
        <c:scaling>
          <c:orientation val="minMax"/>
        </c:scaling>
        <c:delete val="1"/>
        <c:axPos val="b"/>
        <c:numFmt formatCode="ge" sourceLinked="1"/>
        <c:majorTickMark val="none"/>
        <c:minorTickMark val="none"/>
        <c:tickLblPos val="none"/>
        <c:crossAx val="205286712"/>
        <c:crosses val="autoZero"/>
        <c:auto val="1"/>
        <c:lblOffset val="100"/>
        <c:baseTimeUnit val="years"/>
      </c:dateAx>
      <c:valAx>
        <c:axId val="20528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83.72</c:v>
                </c:pt>
                <c:pt idx="1">
                  <c:v>84</c:v>
                </c:pt>
                <c:pt idx="2">
                  <c:v>84.63</c:v>
                </c:pt>
                <c:pt idx="3">
                  <c:v>86.14</c:v>
                </c:pt>
                <c:pt idx="4">
                  <c:v>86.79</c:v>
                </c:pt>
              </c:numCache>
            </c:numRef>
          </c:val>
          <c:extLst xmlns:c16r2="http://schemas.microsoft.com/office/drawing/2015/06/chart">
            <c:ext xmlns:c16="http://schemas.microsoft.com/office/drawing/2014/chart" uri="{C3380CC4-5D6E-409C-BE32-E72D297353CC}">
              <c16:uniqueId val="{00000000-77D4-4DCD-8E06-8FCBEF099299}"/>
            </c:ext>
          </c:extLst>
        </c:ser>
        <c:dLbls>
          <c:showLegendKey val="0"/>
          <c:showVal val="0"/>
          <c:showCatName val="0"/>
          <c:showSerName val="0"/>
          <c:showPercent val="0"/>
          <c:showBubbleSize val="0"/>
        </c:dLbls>
        <c:gapWidth val="150"/>
        <c:axId val="205287888"/>
        <c:axId val="20553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87.84</c:v>
                </c:pt>
              </c:numCache>
            </c:numRef>
          </c:val>
          <c:smooth val="0"/>
          <c:extLst xmlns:c16r2="http://schemas.microsoft.com/office/drawing/2015/06/chart">
            <c:ext xmlns:c16="http://schemas.microsoft.com/office/drawing/2014/chart" uri="{C3380CC4-5D6E-409C-BE32-E72D297353CC}">
              <c16:uniqueId val="{00000001-77D4-4DCD-8E06-8FCBEF099299}"/>
            </c:ext>
          </c:extLst>
        </c:ser>
        <c:dLbls>
          <c:showLegendKey val="0"/>
          <c:showVal val="0"/>
          <c:showCatName val="0"/>
          <c:showSerName val="0"/>
          <c:showPercent val="0"/>
          <c:showBubbleSize val="0"/>
        </c:dLbls>
        <c:marker val="1"/>
        <c:smooth val="0"/>
        <c:axId val="205287888"/>
        <c:axId val="205534208"/>
      </c:lineChart>
      <c:dateAx>
        <c:axId val="205287888"/>
        <c:scaling>
          <c:orientation val="minMax"/>
        </c:scaling>
        <c:delete val="1"/>
        <c:axPos val="b"/>
        <c:numFmt formatCode="ge" sourceLinked="1"/>
        <c:majorTickMark val="none"/>
        <c:minorTickMark val="none"/>
        <c:tickLblPos val="none"/>
        <c:crossAx val="205534208"/>
        <c:crosses val="autoZero"/>
        <c:auto val="1"/>
        <c:lblOffset val="100"/>
        <c:baseTimeUnit val="years"/>
      </c:dateAx>
      <c:valAx>
        <c:axId val="2055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61.1</c:v>
                </c:pt>
                <c:pt idx="1">
                  <c:v>58.75</c:v>
                </c:pt>
                <c:pt idx="2">
                  <c:v>60.91</c:v>
                </c:pt>
                <c:pt idx="3">
                  <c:v>61.53</c:v>
                </c:pt>
                <c:pt idx="4">
                  <c:v>68.099999999999994</c:v>
                </c:pt>
              </c:numCache>
            </c:numRef>
          </c:val>
          <c:extLst xmlns:c16r2="http://schemas.microsoft.com/office/drawing/2015/06/chart">
            <c:ext xmlns:c16="http://schemas.microsoft.com/office/drawing/2014/chart" uri="{C3380CC4-5D6E-409C-BE32-E72D297353CC}">
              <c16:uniqueId val="{00000000-0CFD-462C-A622-C0217C517DE7}"/>
            </c:ext>
          </c:extLst>
        </c:ser>
        <c:dLbls>
          <c:showLegendKey val="0"/>
          <c:showVal val="0"/>
          <c:showCatName val="0"/>
          <c:showSerName val="0"/>
          <c:showPercent val="0"/>
          <c:showBubbleSize val="0"/>
        </c:dLbls>
        <c:gapWidth val="150"/>
        <c:axId val="205331656"/>
        <c:axId val="20533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FD-462C-A622-C0217C517DE7}"/>
            </c:ext>
          </c:extLst>
        </c:ser>
        <c:dLbls>
          <c:showLegendKey val="0"/>
          <c:showVal val="0"/>
          <c:showCatName val="0"/>
          <c:showSerName val="0"/>
          <c:showPercent val="0"/>
          <c:showBubbleSize val="0"/>
        </c:dLbls>
        <c:marker val="1"/>
        <c:smooth val="0"/>
        <c:axId val="205331656"/>
        <c:axId val="205332040"/>
      </c:lineChart>
      <c:dateAx>
        <c:axId val="205331656"/>
        <c:scaling>
          <c:orientation val="minMax"/>
        </c:scaling>
        <c:delete val="1"/>
        <c:axPos val="b"/>
        <c:numFmt formatCode="ge" sourceLinked="1"/>
        <c:majorTickMark val="none"/>
        <c:minorTickMark val="none"/>
        <c:tickLblPos val="none"/>
        <c:crossAx val="205332040"/>
        <c:crosses val="autoZero"/>
        <c:auto val="1"/>
        <c:lblOffset val="100"/>
        <c:baseTimeUnit val="years"/>
      </c:dateAx>
      <c:valAx>
        <c:axId val="20533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3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11-4D22-9827-6458F5AD1D69}"/>
            </c:ext>
          </c:extLst>
        </c:ser>
        <c:dLbls>
          <c:showLegendKey val="0"/>
          <c:showVal val="0"/>
          <c:showCatName val="0"/>
          <c:showSerName val="0"/>
          <c:showPercent val="0"/>
          <c:showBubbleSize val="0"/>
        </c:dLbls>
        <c:gapWidth val="150"/>
        <c:axId val="204943312"/>
        <c:axId val="20494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11-4D22-9827-6458F5AD1D69}"/>
            </c:ext>
          </c:extLst>
        </c:ser>
        <c:dLbls>
          <c:showLegendKey val="0"/>
          <c:showVal val="0"/>
          <c:showCatName val="0"/>
          <c:showSerName val="0"/>
          <c:showPercent val="0"/>
          <c:showBubbleSize val="0"/>
        </c:dLbls>
        <c:marker val="1"/>
        <c:smooth val="0"/>
        <c:axId val="204943312"/>
        <c:axId val="204947792"/>
      </c:lineChart>
      <c:dateAx>
        <c:axId val="204943312"/>
        <c:scaling>
          <c:orientation val="minMax"/>
        </c:scaling>
        <c:delete val="1"/>
        <c:axPos val="b"/>
        <c:numFmt formatCode="ge" sourceLinked="1"/>
        <c:majorTickMark val="none"/>
        <c:minorTickMark val="none"/>
        <c:tickLblPos val="none"/>
        <c:crossAx val="204947792"/>
        <c:crosses val="autoZero"/>
        <c:auto val="1"/>
        <c:lblOffset val="100"/>
        <c:baseTimeUnit val="years"/>
      </c:dateAx>
      <c:valAx>
        <c:axId val="20494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4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8F-42D4-8792-A5FDAD186C51}"/>
            </c:ext>
          </c:extLst>
        </c:ser>
        <c:dLbls>
          <c:showLegendKey val="0"/>
          <c:showVal val="0"/>
          <c:showCatName val="0"/>
          <c:showSerName val="0"/>
          <c:showPercent val="0"/>
          <c:showBubbleSize val="0"/>
        </c:dLbls>
        <c:gapWidth val="150"/>
        <c:axId val="204886224"/>
        <c:axId val="14048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8F-42D4-8792-A5FDAD186C51}"/>
            </c:ext>
          </c:extLst>
        </c:ser>
        <c:dLbls>
          <c:showLegendKey val="0"/>
          <c:showVal val="0"/>
          <c:showCatName val="0"/>
          <c:showSerName val="0"/>
          <c:showPercent val="0"/>
          <c:showBubbleSize val="0"/>
        </c:dLbls>
        <c:marker val="1"/>
        <c:smooth val="0"/>
        <c:axId val="204886224"/>
        <c:axId val="140483024"/>
      </c:lineChart>
      <c:dateAx>
        <c:axId val="204886224"/>
        <c:scaling>
          <c:orientation val="minMax"/>
        </c:scaling>
        <c:delete val="1"/>
        <c:axPos val="b"/>
        <c:numFmt formatCode="ge" sourceLinked="1"/>
        <c:majorTickMark val="none"/>
        <c:minorTickMark val="none"/>
        <c:tickLblPos val="none"/>
        <c:crossAx val="140483024"/>
        <c:crosses val="autoZero"/>
        <c:auto val="1"/>
        <c:lblOffset val="100"/>
        <c:baseTimeUnit val="years"/>
      </c:dateAx>
      <c:valAx>
        <c:axId val="14048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8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F6-4353-B9A8-0425E6DDBE3B}"/>
            </c:ext>
          </c:extLst>
        </c:ser>
        <c:dLbls>
          <c:showLegendKey val="0"/>
          <c:showVal val="0"/>
          <c:showCatName val="0"/>
          <c:showSerName val="0"/>
          <c:showPercent val="0"/>
          <c:showBubbleSize val="0"/>
        </c:dLbls>
        <c:gapWidth val="150"/>
        <c:axId val="205067592"/>
        <c:axId val="20506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F6-4353-B9A8-0425E6DDBE3B}"/>
            </c:ext>
          </c:extLst>
        </c:ser>
        <c:dLbls>
          <c:showLegendKey val="0"/>
          <c:showVal val="0"/>
          <c:showCatName val="0"/>
          <c:showSerName val="0"/>
          <c:showPercent val="0"/>
          <c:showBubbleSize val="0"/>
        </c:dLbls>
        <c:marker val="1"/>
        <c:smooth val="0"/>
        <c:axId val="205067592"/>
        <c:axId val="205067984"/>
      </c:lineChart>
      <c:dateAx>
        <c:axId val="205067592"/>
        <c:scaling>
          <c:orientation val="minMax"/>
        </c:scaling>
        <c:delete val="1"/>
        <c:axPos val="b"/>
        <c:numFmt formatCode="ge" sourceLinked="1"/>
        <c:majorTickMark val="none"/>
        <c:minorTickMark val="none"/>
        <c:tickLblPos val="none"/>
        <c:crossAx val="205067984"/>
        <c:crosses val="autoZero"/>
        <c:auto val="1"/>
        <c:lblOffset val="100"/>
        <c:baseTimeUnit val="years"/>
      </c:dateAx>
      <c:valAx>
        <c:axId val="20506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6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88-4DD5-9F78-218916040D70}"/>
            </c:ext>
          </c:extLst>
        </c:ser>
        <c:dLbls>
          <c:showLegendKey val="0"/>
          <c:showVal val="0"/>
          <c:showCatName val="0"/>
          <c:showSerName val="0"/>
          <c:showPercent val="0"/>
          <c:showBubbleSize val="0"/>
        </c:dLbls>
        <c:gapWidth val="150"/>
        <c:axId val="205069552"/>
        <c:axId val="2051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88-4DD5-9F78-218916040D70}"/>
            </c:ext>
          </c:extLst>
        </c:ser>
        <c:dLbls>
          <c:showLegendKey val="0"/>
          <c:showVal val="0"/>
          <c:showCatName val="0"/>
          <c:showSerName val="0"/>
          <c:showPercent val="0"/>
          <c:showBubbleSize val="0"/>
        </c:dLbls>
        <c:marker val="1"/>
        <c:smooth val="0"/>
        <c:axId val="205069552"/>
        <c:axId val="205183104"/>
      </c:lineChart>
      <c:dateAx>
        <c:axId val="205069552"/>
        <c:scaling>
          <c:orientation val="minMax"/>
        </c:scaling>
        <c:delete val="1"/>
        <c:axPos val="b"/>
        <c:numFmt formatCode="ge" sourceLinked="1"/>
        <c:majorTickMark val="none"/>
        <c:minorTickMark val="none"/>
        <c:tickLblPos val="none"/>
        <c:crossAx val="205183104"/>
        <c:crosses val="autoZero"/>
        <c:auto val="1"/>
        <c:lblOffset val="100"/>
        <c:baseTimeUnit val="years"/>
      </c:dateAx>
      <c:valAx>
        <c:axId val="2051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6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2075.31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33-401F-B94C-492E4EA29309}"/>
            </c:ext>
          </c:extLst>
        </c:ser>
        <c:dLbls>
          <c:showLegendKey val="0"/>
          <c:showVal val="0"/>
          <c:showCatName val="0"/>
          <c:showSerName val="0"/>
          <c:showPercent val="0"/>
          <c:showBubbleSize val="0"/>
        </c:dLbls>
        <c:gapWidth val="150"/>
        <c:axId val="205067200"/>
        <c:axId val="20506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1252.71</c:v>
                </c:pt>
              </c:numCache>
            </c:numRef>
          </c:val>
          <c:smooth val="0"/>
          <c:extLst xmlns:c16r2="http://schemas.microsoft.com/office/drawing/2015/06/chart">
            <c:ext xmlns:c16="http://schemas.microsoft.com/office/drawing/2014/chart" uri="{C3380CC4-5D6E-409C-BE32-E72D297353CC}">
              <c16:uniqueId val="{00000001-3933-401F-B94C-492E4EA29309}"/>
            </c:ext>
          </c:extLst>
        </c:ser>
        <c:dLbls>
          <c:showLegendKey val="0"/>
          <c:showVal val="0"/>
          <c:showCatName val="0"/>
          <c:showSerName val="0"/>
          <c:showPercent val="0"/>
          <c:showBubbleSize val="0"/>
        </c:dLbls>
        <c:marker val="1"/>
        <c:smooth val="0"/>
        <c:axId val="205067200"/>
        <c:axId val="205066808"/>
      </c:lineChart>
      <c:dateAx>
        <c:axId val="205067200"/>
        <c:scaling>
          <c:orientation val="minMax"/>
        </c:scaling>
        <c:delete val="1"/>
        <c:axPos val="b"/>
        <c:numFmt formatCode="ge" sourceLinked="1"/>
        <c:majorTickMark val="none"/>
        <c:minorTickMark val="none"/>
        <c:tickLblPos val="none"/>
        <c:crossAx val="205066808"/>
        <c:crosses val="autoZero"/>
        <c:auto val="1"/>
        <c:lblOffset val="100"/>
        <c:baseTimeUnit val="years"/>
      </c:dateAx>
      <c:valAx>
        <c:axId val="20506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6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72.08</c:v>
                </c:pt>
                <c:pt idx="1">
                  <c:v>72.739999999999995</c:v>
                </c:pt>
                <c:pt idx="2">
                  <c:v>73.84</c:v>
                </c:pt>
                <c:pt idx="3">
                  <c:v>66.33</c:v>
                </c:pt>
                <c:pt idx="4">
                  <c:v>85.76</c:v>
                </c:pt>
              </c:numCache>
            </c:numRef>
          </c:val>
          <c:extLst xmlns:c16r2="http://schemas.microsoft.com/office/drawing/2015/06/chart">
            <c:ext xmlns:c16="http://schemas.microsoft.com/office/drawing/2014/chart" uri="{C3380CC4-5D6E-409C-BE32-E72D297353CC}">
              <c16:uniqueId val="{00000000-29AD-43AF-8CA0-7E60B5713844}"/>
            </c:ext>
          </c:extLst>
        </c:ser>
        <c:dLbls>
          <c:showLegendKey val="0"/>
          <c:showVal val="0"/>
          <c:showCatName val="0"/>
          <c:showSerName val="0"/>
          <c:showPercent val="0"/>
          <c:showBubbleSize val="0"/>
        </c:dLbls>
        <c:gapWidth val="150"/>
        <c:axId val="205184280"/>
        <c:axId val="20518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87.03</c:v>
                </c:pt>
              </c:numCache>
            </c:numRef>
          </c:val>
          <c:smooth val="0"/>
          <c:extLst xmlns:c16r2="http://schemas.microsoft.com/office/drawing/2015/06/chart">
            <c:ext xmlns:c16="http://schemas.microsoft.com/office/drawing/2014/chart" uri="{C3380CC4-5D6E-409C-BE32-E72D297353CC}">
              <c16:uniqueId val="{00000001-29AD-43AF-8CA0-7E60B5713844}"/>
            </c:ext>
          </c:extLst>
        </c:ser>
        <c:dLbls>
          <c:showLegendKey val="0"/>
          <c:showVal val="0"/>
          <c:showCatName val="0"/>
          <c:showSerName val="0"/>
          <c:showPercent val="0"/>
          <c:showBubbleSize val="0"/>
        </c:dLbls>
        <c:marker val="1"/>
        <c:smooth val="0"/>
        <c:axId val="205184280"/>
        <c:axId val="205184672"/>
      </c:lineChart>
      <c:dateAx>
        <c:axId val="205184280"/>
        <c:scaling>
          <c:orientation val="minMax"/>
        </c:scaling>
        <c:delete val="1"/>
        <c:axPos val="b"/>
        <c:numFmt formatCode="ge" sourceLinked="1"/>
        <c:majorTickMark val="none"/>
        <c:minorTickMark val="none"/>
        <c:tickLblPos val="none"/>
        <c:crossAx val="205184672"/>
        <c:crosses val="autoZero"/>
        <c:auto val="1"/>
        <c:lblOffset val="100"/>
        <c:baseTimeUnit val="years"/>
      </c:dateAx>
      <c:valAx>
        <c:axId val="2051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8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226.83</c:v>
                </c:pt>
                <c:pt idx="1">
                  <c:v>222.64</c:v>
                </c:pt>
                <c:pt idx="2">
                  <c:v>222.38</c:v>
                </c:pt>
                <c:pt idx="3">
                  <c:v>244.26</c:v>
                </c:pt>
                <c:pt idx="4">
                  <c:v>193.69</c:v>
                </c:pt>
              </c:numCache>
            </c:numRef>
          </c:val>
          <c:extLst xmlns:c16r2="http://schemas.microsoft.com/office/drawing/2015/06/chart">
            <c:ext xmlns:c16="http://schemas.microsoft.com/office/drawing/2014/chart" uri="{C3380CC4-5D6E-409C-BE32-E72D297353CC}">
              <c16:uniqueId val="{00000000-140B-4E2A-9B48-EF9F57BD884F}"/>
            </c:ext>
          </c:extLst>
        </c:ser>
        <c:dLbls>
          <c:showLegendKey val="0"/>
          <c:showVal val="0"/>
          <c:showCatName val="0"/>
          <c:showSerName val="0"/>
          <c:showPercent val="0"/>
          <c:showBubbleSize val="0"/>
        </c:dLbls>
        <c:gapWidth val="150"/>
        <c:axId val="205069160"/>
        <c:axId val="20528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177.02</c:v>
                </c:pt>
              </c:numCache>
            </c:numRef>
          </c:val>
          <c:smooth val="0"/>
          <c:extLst xmlns:c16r2="http://schemas.microsoft.com/office/drawing/2015/06/chart">
            <c:ext xmlns:c16="http://schemas.microsoft.com/office/drawing/2014/chart" uri="{C3380CC4-5D6E-409C-BE32-E72D297353CC}">
              <c16:uniqueId val="{00000001-140B-4E2A-9B48-EF9F57BD884F}"/>
            </c:ext>
          </c:extLst>
        </c:ser>
        <c:dLbls>
          <c:showLegendKey val="0"/>
          <c:showVal val="0"/>
          <c:showCatName val="0"/>
          <c:showSerName val="0"/>
          <c:showPercent val="0"/>
          <c:showBubbleSize val="0"/>
        </c:dLbls>
        <c:marker val="1"/>
        <c:smooth val="0"/>
        <c:axId val="205069160"/>
        <c:axId val="205285144"/>
      </c:lineChart>
      <c:dateAx>
        <c:axId val="205069160"/>
        <c:scaling>
          <c:orientation val="minMax"/>
        </c:scaling>
        <c:delete val="1"/>
        <c:axPos val="b"/>
        <c:numFmt formatCode="ge" sourceLinked="1"/>
        <c:majorTickMark val="none"/>
        <c:minorTickMark val="none"/>
        <c:tickLblPos val="none"/>
        <c:crossAx val="205285144"/>
        <c:crosses val="autoZero"/>
        <c:auto val="1"/>
        <c:lblOffset val="100"/>
        <c:baseTimeUnit val="years"/>
      </c:dateAx>
      <c:valAx>
        <c:axId val="20528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6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蔵王町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非設置</v>
      </c>
      <c r="AE8" s="49"/>
      <c r="AF8" s="49"/>
      <c r="AG8" s="49"/>
      <c r="AH8" s="49"/>
      <c r="AI8" s="49"/>
      <c r="AJ8" s="49"/>
      <c r="AK8" s="3"/>
      <c r="AL8" s="50">
        <f>データ!S6</f>
        <v>12107</v>
      </c>
      <c r="AM8" s="50"/>
      <c r="AN8" s="50"/>
      <c r="AO8" s="50"/>
      <c r="AP8" s="50"/>
      <c r="AQ8" s="50"/>
      <c r="AR8" s="50"/>
      <c r="AS8" s="50"/>
      <c r="AT8" s="45">
        <f>データ!T6</f>
        <v>152.83000000000001</v>
      </c>
      <c r="AU8" s="45"/>
      <c r="AV8" s="45"/>
      <c r="AW8" s="45"/>
      <c r="AX8" s="45"/>
      <c r="AY8" s="45"/>
      <c r="AZ8" s="45"/>
      <c r="BA8" s="45"/>
      <c r="BB8" s="45">
        <f>データ!U6</f>
        <v>79.22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51.94</v>
      </c>
      <c r="Q10" s="45"/>
      <c r="R10" s="45"/>
      <c r="S10" s="45"/>
      <c r="T10" s="45"/>
      <c r="U10" s="45"/>
      <c r="V10" s="45"/>
      <c r="W10" s="45">
        <f>データ!Q6</f>
        <v>111.17</v>
      </c>
      <c r="X10" s="45"/>
      <c r="Y10" s="45"/>
      <c r="Z10" s="45"/>
      <c r="AA10" s="45"/>
      <c r="AB10" s="45"/>
      <c r="AC10" s="45"/>
      <c r="AD10" s="50">
        <f>データ!R6</f>
        <v>2862</v>
      </c>
      <c r="AE10" s="50"/>
      <c r="AF10" s="50"/>
      <c r="AG10" s="50"/>
      <c r="AH10" s="50"/>
      <c r="AI10" s="50"/>
      <c r="AJ10" s="50"/>
      <c r="AK10" s="2"/>
      <c r="AL10" s="50">
        <f>データ!V6</f>
        <v>6221</v>
      </c>
      <c r="AM10" s="50"/>
      <c r="AN10" s="50"/>
      <c r="AO10" s="50"/>
      <c r="AP10" s="50"/>
      <c r="AQ10" s="50"/>
      <c r="AR10" s="50"/>
      <c r="AS10" s="50"/>
      <c r="AT10" s="45">
        <f>データ!W6</f>
        <v>4.46</v>
      </c>
      <c r="AU10" s="45"/>
      <c r="AV10" s="45"/>
      <c r="AW10" s="45"/>
      <c r="AX10" s="45"/>
      <c r="AY10" s="45"/>
      <c r="AZ10" s="45"/>
      <c r="BA10" s="45"/>
      <c r="BB10" s="45">
        <f>データ!X6</f>
        <v>1394.84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8SPspqccHn7WPsdsAdGkIYraB02p3V8EGuUX9ZR9Nzm95VSoHGSZVxHCcsigc8cWZkCnyH6ZLADFuiD23E0R6Q==" saltValue="BImWwFxKWQkMFHdqBFcuk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43010</v>
      </c>
      <c r="D6" s="33">
        <f t="shared" si="3"/>
        <v>47</v>
      </c>
      <c r="E6" s="33">
        <f t="shared" si="3"/>
        <v>17</v>
      </c>
      <c r="F6" s="33">
        <f t="shared" si="3"/>
        <v>4</v>
      </c>
      <c r="G6" s="33">
        <f t="shared" si="3"/>
        <v>0</v>
      </c>
      <c r="H6" s="33" t="str">
        <f t="shared" si="3"/>
        <v>宮城県　蔵王町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51.94</v>
      </c>
      <c r="Q6" s="34">
        <f t="shared" si="3"/>
        <v>111.17</v>
      </c>
      <c r="R6" s="34">
        <f t="shared" si="3"/>
        <v>2862</v>
      </c>
      <c r="S6" s="34">
        <f t="shared" si="3"/>
        <v>12107</v>
      </c>
      <c r="T6" s="34">
        <f t="shared" si="3"/>
        <v>152.83000000000001</v>
      </c>
      <c r="U6" s="34">
        <f t="shared" si="3"/>
        <v>79.22</v>
      </c>
      <c r="V6" s="34">
        <f t="shared" si="3"/>
        <v>6221</v>
      </c>
      <c r="W6" s="34">
        <f t="shared" si="3"/>
        <v>4.46</v>
      </c>
      <c r="X6" s="34">
        <f t="shared" si="3"/>
        <v>1394.84</v>
      </c>
      <c r="Y6" s="35">
        <f>IF(Y7="",NA(),Y7)</f>
        <v>61.1</v>
      </c>
      <c r="Z6" s="35">
        <f t="shared" ref="Z6:AH6" si="4">IF(Z7="",NA(),Z7)</f>
        <v>58.75</v>
      </c>
      <c r="AA6" s="35">
        <f t="shared" si="4"/>
        <v>60.91</v>
      </c>
      <c r="AB6" s="35">
        <f t="shared" si="4"/>
        <v>61.53</v>
      </c>
      <c r="AC6" s="35">
        <f t="shared" si="4"/>
        <v>68.099999999999994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2075.31</v>
      </c>
      <c r="BG6" s="34">
        <f t="shared" ref="BG6:BO6" si="7">IF(BG7="",NA(),BG7)</f>
        <v>0</v>
      </c>
      <c r="BH6" s="34">
        <f t="shared" si="7"/>
        <v>0</v>
      </c>
      <c r="BI6" s="34">
        <f t="shared" si="7"/>
        <v>0</v>
      </c>
      <c r="BJ6" s="34">
        <f t="shared" si="7"/>
        <v>0</v>
      </c>
      <c r="BK6" s="35">
        <f t="shared" si="7"/>
        <v>1436</v>
      </c>
      <c r="BL6" s="35">
        <f t="shared" si="7"/>
        <v>1434.89</v>
      </c>
      <c r="BM6" s="35">
        <f t="shared" si="7"/>
        <v>1298.9100000000001</v>
      </c>
      <c r="BN6" s="35">
        <f t="shared" si="7"/>
        <v>1243.71</v>
      </c>
      <c r="BO6" s="35">
        <f t="shared" si="7"/>
        <v>1252.71</v>
      </c>
      <c r="BP6" s="34" t="str">
        <f>IF(BP7="","",IF(BP7="-","【-】","【"&amp;SUBSTITUTE(TEXT(BP7,"#,##0.00"),"-","△")&amp;"】"))</f>
        <v>【1,209.40】</v>
      </c>
      <c r="BQ6" s="35">
        <f>IF(BQ7="",NA(),BQ7)</f>
        <v>72.08</v>
      </c>
      <c r="BR6" s="35">
        <f t="shared" ref="BR6:BZ6" si="8">IF(BR7="",NA(),BR7)</f>
        <v>72.739999999999995</v>
      </c>
      <c r="BS6" s="35">
        <f t="shared" si="8"/>
        <v>73.84</v>
      </c>
      <c r="BT6" s="35">
        <f t="shared" si="8"/>
        <v>66.33</v>
      </c>
      <c r="BU6" s="35">
        <f t="shared" si="8"/>
        <v>85.76</v>
      </c>
      <c r="BV6" s="35">
        <f t="shared" si="8"/>
        <v>66.56</v>
      </c>
      <c r="BW6" s="35">
        <f t="shared" si="8"/>
        <v>66.22</v>
      </c>
      <c r="BX6" s="35">
        <f t="shared" si="8"/>
        <v>69.87</v>
      </c>
      <c r="BY6" s="35">
        <f t="shared" si="8"/>
        <v>74.3</v>
      </c>
      <c r="BZ6" s="35">
        <f t="shared" si="8"/>
        <v>87.03</v>
      </c>
      <c r="CA6" s="34" t="str">
        <f>IF(CA7="","",IF(CA7="-","【-】","【"&amp;SUBSTITUTE(TEXT(CA7,"#,##0.00"),"-","△")&amp;"】"))</f>
        <v>【74.48】</v>
      </c>
      <c r="CB6" s="35">
        <f>IF(CB7="",NA(),CB7)</f>
        <v>226.83</v>
      </c>
      <c r="CC6" s="35">
        <f t="shared" ref="CC6:CK6" si="9">IF(CC7="",NA(),CC7)</f>
        <v>222.64</v>
      </c>
      <c r="CD6" s="35">
        <f t="shared" si="9"/>
        <v>222.38</v>
      </c>
      <c r="CE6" s="35">
        <f t="shared" si="9"/>
        <v>244.26</v>
      </c>
      <c r="CF6" s="35">
        <f t="shared" si="9"/>
        <v>193.69</v>
      </c>
      <c r="CG6" s="35">
        <f t="shared" si="9"/>
        <v>244.29</v>
      </c>
      <c r="CH6" s="35">
        <f t="shared" si="9"/>
        <v>246.72</v>
      </c>
      <c r="CI6" s="35">
        <f t="shared" si="9"/>
        <v>234.96</v>
      </c>
      <c r="CJ6" s="35">
        <f t="shared" si="9"/>
        <v>221.81</v>
      </c>
      <c r="CK6" s="35">
        <f t="shared" si="9"/>
        <v>177.02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46.17</v>
      </c>
      <c r="CW6" s="34" t="str">
        <f>IF(CW7="","",IF(CW7="-","【-】","【"&amp;SUBSTITUTE(TEXT(CW7,"#,##0.00"),"-","△")&amp;"】"))</f>
        <v>【42.82】</v>
      </c>
      <c r="CX6" s="35">
        <f>IF(CX7="",NA(),CX7)</f>
        <v>83.72</v>
      </c>
      <c r="CY6" s="35">
        <f t="shared" ref="CY6:DG6" si="11">IF(CY7="",NA(),CY7)</f>
        <v>84</v>
      </c>
      <c r="CZ6" s="35">
        <f t="shared" si="11"/>
        <v>84.63</v>
      </c>
      <c r="DA6" s="35">
        <f t="shared" si="11"/>
        <v>86.14</v>
      </c>
      <c r="DB6" s="35">
        <f t="shared" si="11"/>
        <v>86.79</v>
      </c>
      <c r="DC6" s="35">
        <f t="shared" si="11"/>
        <v>82.35</v>
      </c>
      <c r="DD6" s="35">
        <f t="shared" si="11"/>
        <v>82.9</v>
      </c>
      <c r="DE6" s="35">
        <f t="shared" si="11"/>
        <v>83.5</v>
      </c>
      <c r="DF6" s="35">
        <f t="shared" si="11"/>
        <v>83.06</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0.36</v>
      </c>
      <c r="EI6" s="34">
        <f t="shared" si="14"/>
        <v>0</v>
      </c>
      <c r="EJ6" s="35">
        <f t="shared" si="14"/>
        <v>0.04</v>
      </c>
      <c r="EK6" s="35">
        <f t="shared" si="14"/>
        <v>7.0000000000000007E-2</v>
      </c>
      <c r="EL6" s="35">
        <f t="shared" si="14"/>
        <v>0.09</v>
      </c>
      <c r="EM6" s="35">
        <f t="shared" si="14"/>
        <v>0.09</v>
      </c>
      <c r="EN6" s="35">
        <f t="shared" si="14"/>
        <v>0.06</v>
      </c>
      <c r="EO6" s="34" t="str">
        <f>IF(EO7="","",IF(EO7="-","【-】","【"&amp;SUBSTITUTE(TEXT(EO7,"#,##0.00"),"-","△")&amp;"】"))</f>
        <v>【0.12】</v>
      </c>
    </row>
    <row r="7" spans="1:145" s="36" customFormat="1" x14ac:dyDescent="0.15">
      <c r="A7" s="28"/>
      <c r="B7" s="37">
        <v>2018</v>
      </c>
      <c r="C7" s="37">
        <v>43010</v>
      </c>
      <c r="D7" s="37">
        <v>47</v>
      </c>
      <c r="E7" s="37">
        <v>17</v>
      </c>
      <c r="F7" s="37">
        <v>4</v>
      </c>
      <c r="G7" s="37">
        <v>0</v>
      </c>
      <c r="H7" s="37" t="s">
        <v>98</v>
      </c>
      <c r="I7" s="37" t="s">
        <v>99</v>
      </c>
      <c r="J7" s="37" t="s">
        <v>100</v>
      </c>
      <c r="K7" s="37" t="s">
        <v>101</v>
      </c>
      <c r="L7" s="37" t="s">
        <v>102</v>
      </c>
      <c r="M7" s="37" t="s">
        <v>103</v>
      </c>
      <c r="N7" s="38" t="s">
        <v>104</v>
      </c>
      <c r="O7" s="38" t="s">
        <v>105</v>
      </c>
      <c r="P7" s="38">
        <v>51.94</v>
      </c>
      <c r="Q7" s="38">
        <v>111.17</v>
      </c>
      <c r="R7" s="38">
        <v>2862</v>
      </c>
      <c r="S7" s="38">
        <v>12107</v>
      </c>
      <c r="T7" s="38">
        <v>152.83000000000001</v>
      </c>
      <c r="U7" s="38">
        <v>79.22</v>
      </c>
      <c r="V7" s="38">
        <v>6221</v>
      </c>
      <c r="W7" s="38">
        <v>4.46</v>
      </c>
      <c r="X7" s="38">
        <v>1394.84</v>
      </c>
      <c r="Y7" s="38">
        <v>61.1</v>
      </c>
      <c r="Z7" s="38">
        <v>58.75</v>
      </c>
      <c r="AA7" s="38">
        <v>60.91</v>
      </c>
      <c r="AB7" s="38">
        <v>61.53</v>
      </c>
      <c r="AC7" s="38">
        <v>68.099999999999994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2075.31</v>
      </c>
      <c r="BG7" s="38">
        <v>0</v>
      </c>
      <c r="BH7" s="38">
        <v>0</v>
      </c>
      <c r="BI7" s="38">
        <v>0</v>
      </c>
      <c r="BJ7" s="38">
        <v>0</v>
      </c>
      <c r="BK7" s="38">
        <v>1436</v>
      </c>
      <c r="BL7" s="38">
        <v>1434.89</v>
      </c>
      <c r="BM7" s="38">
        <v>1298.9100000000001</v>
      </c>
      <c r="BN7" s="38">
        <v>1243.71</v>
      </c>
      <c r="BO7" s="38">
        <v>1252.71</v>
      </c>
      <c r="BP7" s="38">
        <v>1209.4000000000001</v>
      </c>
      <c r="BQ7" s="38">
        <v>72.08</v>
      </c>
      <c r="BR7" s="38">
        <v>72.739999999999995</v>
      </c>
      <c r="BS7" s="38">
        <v>73.84</v>
      </c>
      <c r="BT7" s="38">
        <v>66.33</v>
      </c>
      <c r="BU7" s="38">
        <v>85.76</v>
      </c>
      <c r="BV7" s="38">
        <v>66.56</v>
      </c>
      <c r="BW7" s="38">
        <v>66.22</v>
      </c>
      <c r="BX7" s="38">
        <v>69.87</v>
      </c>
      <c r="BY7" s="38">
        <v>74.3</v>
      </c>
      <c r="BZ7" s="38">
        <v>87.03</v>
      </c>
      <c r="CA7" s="38">
        <v>74.48</v>
      </c>
      <c r="CB7" s="38">
        <v>226.83</v>
      </c>
      <c r="CC7" s="38">
        <v>222.64</v>
      </c>
      <c r="CD7" s="38">
        <v>222.38</v>
      </c>
      <c r="CE7" s="38">
        <v>244.26</v>
      </c>
      <c r="CF7" s="38">
        <v>193.69</v>
      </c>
      <c r="CG7" s="38">
        <v>244.29</v>
      </c>
      <c r="CH7" s="38">
        <v>246.72</v>
      </c>
      <c r="CI7" s="38">
        <v>234.96</v>
      </c>
      <c r="CJ7" s="38">
        <v>221.81</v>
      </c>
      <c r="CK7" s="38">
        <v>177.02</v>
      </c>
      <c r="CL7" s="38">
        <v>219.46</v>
      </c>
      <c r="CM7" s="38" t="s">
        <v>104</v>
      </c>
      <c r="CN7" s="38" t="s">
        <v>104</v>
      </c>
      <c r="CO7" s="38" t="s">
        <v>104</v>
      </c>
      <c r="CP7" s="38" t="s">
        <v>104</v>
      </c>
      <c r="CQ7" s="38" t="s">
        <v>104</v>
      </c>
      <c r="CR7" s="38">
        <v>43.58</v>
      </c>
      <c r="CS7" s="38">
        <v>41.35</v>
      </c>
      <c r="CT7" s="38">
        <v>42.9</v>
      </c>
      <c r="CU7" s="38">
        <v>43.36</v>
      </c>
      <c r="CV7" s="38">
        <v>46.17</v>
      </c>
      <c r="CW7" s="38">
        <v>42.82</v>
      </c>
      <c r="CX7" s="38">
        <v>83.72</v>
      </c>
      <c r="CY7" s="38">
        <v>84</v>
      </c>
      <c r="CZ7" s="38">
        <v>84.63</v>
      </c>
      <c r="DA7" s="38">
        <v>86.14</v>
      </c>
      <c r="DB7" s="38">
        <v>86.79</v>
      </c>
      <c r="DC7" s="38">
        <v>82.35</v>
      </c>
      <c r="DD7" s="38">
        <v>82.9</v>
      </c>
      <c r="DE7" s="38">
        <v>83.5</v>
      </c>
      <c r="DF7" s="38">
        <v>83.06</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0.36</v>
      </c>
      <c r="EI7" s="38">
        <v>0</v>
      </c>
      <c r="EJ7" s="38">
        <v>0.04</v>
      </c>
      <c r="EK7" s="38">
        <v>7.0000000000000007E-2</v>
      </c>
      <c r="EL7" s="38">
        <v>0.09</v>
      </c>
      <c r="EM7" s="38">
        <v>0.09</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2020-02-09T23:55:41Z</cp:lastPrinted>
  <dcterms:created xsi:type="dcterms:W3CDTF">2019-12-05T05:10:16Z</dcterms:created>
  <dcterms:modified xsi:type="dcterms:W3CDTF">2020-02-10T07:48:25Z</dcterms:modified>
  <cp:category/>
</cp:coreProperties>
</file>