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財政課\06 財務係一般\各種照会関係\H31文書（H31と名が付く、又はH31発生のファイル）\1.31〆公営企業に係る経営比較分析表の分析等について\"/>
    </mc:Choice>
  </mc:AlternateContent>
  <workbookProtection workbookAlgorithmName="SHA-512" workbookHashValue="RkF9u+/TFk4bcZwnHTcDo5KqRyJ0YM2eGMlL1+ILN0w/GeSY+MnqZOSeafZQbdyMYeVINY+gQHT7p6vFDWoptQ==" workbookSaltValue="EkjlpLimvFDGL/wBX+J3V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<sst xmlns="http://schemas.openxmlformats.org/spreadsheetml/2006/main" count="233" uniqueCount="115">
  <si>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</si>
  <si>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</si>
  <si>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</si>
  <si>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</si>
  <si>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</si>
  <si>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</si>
  <si>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</si>
  <si>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</si>
  <si>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</si>
  <si>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</si>
  <si>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</si>
  <si>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</si>
  <si>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</si>
  <si>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</si>
  <si>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</si>
  <si>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</si>
  <si>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</si>
  <si>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</si>
  <si>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</si>
  <si>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</si>
  <si>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</si>
  <si>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</si>
  <si>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</si>
  <si>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</si>
  <si>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</si>
  <si>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</si>
  <si>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</si>
  <si>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</si>
  <si>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</si>
  <si>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</si>
  <si>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</si>
  <si>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</si>
  <si>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</si>
  <si>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</si>
  <si>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</si>
  <si>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</si>
  <si>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</si>
  <si>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</si>
  <si>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</si>
  <si>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</si>
  <si>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</si>
  <si>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</si>
  <si>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</si>
  <si>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</si>
  <si>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</si>
  <si>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</si>
  <si>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</si>
  <si>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</si>
  <si>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</si>
  <si>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</si>
  <si>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</si>
  <si>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</si>
  <si>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</si>
  <si>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</si>
  <si>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</si>
  <si>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</si>
  <si>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</si>
  <si>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</si>
  <si>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</si>
  <si>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</si>
  <si>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</si>
  <si>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</si>
  <si>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</si>
  <si>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</si>
  <si>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</si>
  <si>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</si>
  <si>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</si>
  <si>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</si>
  <si>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</si>
  <si>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</si>
  <si>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</si>
  <si>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</si>
  <si>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</si>
  <si>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</si>
  <si>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</si>
  <si>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</si>
  <si>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</si>
  <si>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</si>
  <si>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</si>
  <si>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</si>
  <si>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</si>
  <si>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</si>
  <si>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</si>
  <si>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</si>
  <si>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</si>
  <si>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</si>
  <si>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</si>
  <si>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</si>
  <si>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</si>
  <si>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</si>
  <si>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</si>
  <si>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</si>
  <si>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</si>
  <si>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</si>
  <si>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</si>
  <si>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</si>
  <si>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</si>
  <si>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</si>
  <si>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</si>
  <si>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</si>
  <si>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</si>
  <si>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</si>
  <si>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</si>
  <si>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</si>
  <si>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</si>
  <si>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</si>
  <si>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</si>
  <si>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</si>
  <si>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</si>
  <si>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</si>
  <si>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</si>
  <si>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</si>
  <si>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主要な幹線管渠は、ストックマネジメント計画に基づき、計画的な点検・調査及び長寿命化を含めた改築を行っているところです。
　また、その他の管路については耐用年数（50年）に達する老朽管が増加する見込みであることから、重要度を勘案し、継続的に施設の適正化を進めていく必要があります。
</t>
    <phoneticPr fontId="4"/>
  </si>
  <si>
    <t>　「経費回収率」が全国及び類似団体平均を下回っている状況にあり、徹底した経費削減と収益確保に努め、経営の効率性をより一層高める必要があります。
　歳出の全体に占める割合が大きい企業債償還金が減少傾向にありますが、使用料で歳出を賄えない状況は今後も続く見込みです。
　経営健全化のため、平成３０年度に中長期的な経営の基本計画である「経営戦略」を策定したほか、令和２年度から公営企業会計を適用することを目指し、現在移行作業を進めています。</t>
    <rPh sb="2" eb="4">
      <t>ケイヒ</t>
    </rPh>
    <rPh sb="4" eb="6">
      <t>カイシュウ</t>
    </rPh>
    <rPh sb="6" eb="7">
      <t>リツ</t>
    </rPh>
    <rPh sb="9" eb="11">
      <t>ゼンコク</t>
    </rPh>
    <rPh sb="11" eb="12">
      <t>オヨ</t>
    </rPh>
    <rPh sb="13" eb="15">
      <t>ルイジ</t>
    </rPh>
    <rPh sb="15" eb="17">
      <t>ダンタイ</t>
    </rPh>
    <rPh sb="17" eb="19">
      <t>ヘイキン</t>
    </rPh>
    <rPh sb="20" eb="22">
      <t>シタマワ</t>
    </rPh>
    <rPh sb="26" eb="28">
      <t>ジョウキョウ</t>
    </rPh>
    <rPh sb="32" eb="34">
      <t>テッテイ</t>
    </rPh>
    <rPh sb="36" eb="38">
      <t>ケイヒ</t>
    </rPh>
    <rPh sb="38" eb="40">
      <t>サクゲン</t>
    </rPh>
    <rPh sb="41" eb="43">
      <t>シュウエキ</t>
    </rPh>
    <rPh sb="43" eb="45">
      <t>カクホ</t>
    </rPh>
    <rPh sb="46" eb="47">
      <t>ツト</t>
    </rPh>
    <rPh sb="49" eb="51">
      <t>ケイエイ</t>
    </rPh>
    <rPh sb="52" eb="55">
      <t>コウリツセイ</t>
    </rPh>
    <rPh sb="58" eb="60">
      <t>イッソウ</t>
    </rPh>
    <rPh sb="60" eb="61">
      <t>タカ</t>
    </rPh>
    <rPh sb="63" eb="65">
      <t>ヒツヨウ</t>
    </rPh>
    <rPh sb="76" eb="78">
      <t>ゼンタイ</t>
    </rPh>
    <rPh sb="79" eb="80">
      <t>シ</t>
    </rPh>
    <rPh sb="82" eb="84">
      <t>ワリアイ</t>
    </rPh>
    <rPh sb="85" eb="86">
      <t>オオ</t>
    </rPh>
    <rPh sb="178" eb="180">
      <t>レイワ</t>
    </rPh>
    <rPh sb="207" eb="209">
      <t>サギョウ</t>
    </rPh>
    <phoneticPr fontId="4"/>
  </si>
  <si>
    <t>①収益的収支比率
　100％を下回っており、必要な歳出を下水道使用料等で賄えず、一般会計からの繰入金に依存していることから、経営の適正化が必要です。
④企業債残高対事業規模比率
　一般会計負担分を除いた企業債残高の比率は192.35％となり、前年度から減少しています。
⑤経費回収率
　100％を下回っており、汚水処理費が使用料以外の収入により賄われていることがわかります。適正な経費回収のため、経営管理の向上が必要です。
⑥汚水処理原価
　汚水資本費が高くなる分流式下水道であることから、全国平均と比べて高くなっています。
⑦施設利用率
　市全域が吉田川流域下水道に含まれているため、終末処理場を所有していません。
⑧水洗化率
　早くから水洗化を進め、汚水事業整備が完了したことから、類似団体と比べて高くなっています。</t>
    <rPh sb="62" eb="64">
      <t>ケイエイ</t>
    </rPh>
    <rPh sb="65" eb="68">
      <t>テキセイカ</t>
    </rPh>
    <rPh sb="245" eb="247">
      <t>ゼンコク</t>
    </rPh>
    <rPh sb="247" eb="249">
      <t>ヘイキン</t>
    </rPh>
    <rPh sb="275" eb="277">
      <t>ヨシダ</t>
    </rPh>
    <rPh sb="277" eb="278">
      <t>カワ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</si>
</sst>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0.11</c:v>
                </c:pt>
                <c:pt idx="1">
                  <c:v>7.0000000000000007E-2</c:v>
                </c:pt>
                <c:pt idx="2">
                  <c:v>0.09</c:v>
                </c:pt>
                <c:pt idx="3" formatCode="#,##0.00;&quot;△&quot;#,##0.00">
                  <c:v>0</c:v>
                </c:pt>
                <c:pt idx="4" formatCode="#,##0.00;&quot;△&quot;#,##0.00">
                  <c:v>0</c:v>
                </c:pt>
              </c:numCache>
            </c:numRef>
          </c:val>
          <c:extLst>
            <c:ext xmlns:c16="http://schemas.microsoft.com/office/drawing/2014/chart" uri="{C3380CC4-5D6E-409C-BE32-E72D297353CC}">
              <c16:uniqueId val="{00000000-DB83-416C-BB93-3D1348EDEE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0.1</c:v>
                </c:pt>
              </c:numCache>
            </c:numRef>
          </c:val>
          <c:smooth val="0"/>
          <c:extLst>
            <c:ext xmlns:c16="http://schemas.microsoft.com/office/drawing/2014/chart" uri="{C3380CC4-5D6E-409C-BE32-E72D297353CC}">
              <c16:uniqueId val="{00000001-DB83-416C-BB93-3D1348EDEE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E7-4AD5-8273-5647B15495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65.040000000000006</c:v>
                </c:pt>
              </c:numCache>
            </c:numRef>
          </c:val>
          <c:smooth val="0"/>
          <c:extLst>
            <c:ext xmlns:c16="http://schemas.microsoft.com/office/drawing/2014/chart" uri="{C3380CC4-5D6E-409C-BE32-E72D297353CC}">
              <c16:uniqueId val="{00000001-2CE7-4AD5-8273-5647B15495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99.79</c:v>
                </c:pt>
                <c:pt idx="1">
                  <c:v>99.79</c:v>
                </c:pt>
                <c:pt idx="2">
                  <c:v>99.8</c:v>
                </c:pt>
                <c:pt idx="3">
                  <c:v>99.81</c:v>
                </c:pt>
                <c:pt idx="4">
                  <c:v>99.81</c:v>
                </c:pt>
              </c:numCache>
            </c:numRef>
          </c:val>
          <c:extLst>
            <c:ext xmlns:c16="http://schemas.microsoft.com/office/drawing/2014/chart" uri="{C3380CC4-5D6E-409C-BE32-E72D297353CC}">
              <c16:uniqueId val="{00000000-BBEE-495F-9A1A-F583A1C79E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92.55</c:v>
                </c:pt>
              </c:numCache>
            </c:numRef>
          </c:val>
          <c:smooth val="0"/>
          <c:extLst>
            <c:ext xmlns:c16="http://schemas.microsoft.com/office/drawing/2014/chart" uri="{C3380CC4-5D6E-409C-BE32-E72D297353CC}">
              <c16:uniqueId val="{00000001-BBEE-495F-9A1A-F583A1C79E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92.42</c:v>
                </c:pt>
                <c:pt idx="1">
                  <c:v>84.73</c:v>
                </c:pt>
                <c:pt idx="2">
                  <c:v>82.4</c:v>
                </c:pt>
                <c:pt idx="3">
                  <c:v>81.69</c:v>
                </c:pt>
                <c:pt idx="4">
                  <c:v>81.73</c:v>
                </c:pt>
              </c:numCache>
            </c:numRef>
          </c:val>
          <c:extLst>
            <c:ext xmlns:c16="http://schemas.microsoft.com/office/drawing/2014/chart" uri="{C3380CC4-5D6E-409C-BE32-E72D297353CC}">
              <c16:uniqueId val="{00000000-2618-4A3D-A358-9F9D9C3A39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8-4A3D-A358-9F9D9C3A39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8-4C8A-AC8F-CE8DBD73E2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8-4C8A-AC8F-CE8DBD73E2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23-4684-9934-D05E40F21E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23-4684-9934-D05E40F21E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A7-4077-92CF-E89D2B75A3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A7-4077-92CF-E89D2B75A3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DC-4E6D-9134-F44F5A3FB8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C-4E6D-9134-F44F5A3FB8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210.18</c:v>
                </c:pt>
                <c:pt idx="1">
                  <c:v>271.49</c:v>
                </c:pt>
                <c:pt idx="2">
                  <c:v>242.38</c:v>
                </c:pt>
                <c:pt idx="3">
                  <c:v>218.7</c:v>
                </c:pt>
                <c:pt idx="4">
                  <c:v>192.35</c:v>
                </c:pt>
              </c:numCache>
            </c:numRef>
          </c:val>
          <c:extLst>
            <c:ext xmlns:c16="http://schemas.microsoft.com/office/drawing/2014/chart" uri="{C3380CC4-5D6E-409C-BE32-E72D297353CC}">
              <c16:uniqueId val="{00000000-89BB-4BD2-99B2-12F052F7A8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820.36</c:v>
                </c:pt>
              </c:numCache>
            </c:numRef>
          </c:val>
          <c:smooth val="0"/>
          <c:extLst>
            <c:ext xmlns:c16="http://schemas.microsoft.com/office/drawing/2014/chart" uri="{C3380CC4-5D6E-409C-BE32-E72D297353CC}">
              <c16:uniqueId val="{00000001-89BB-4BD2-99B2-12F052F7A8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98.54</c:v>
                </c:pt>
                <c:pt idx="1">
                  <c:v>85.44</c:v>
                </c:pt>
                <c:pt idx="2">
                  <c:v>86.36</c:v>
                </c:pt>
                <c:pt idx="3">
                  <c:v>86.55</c:v>
                </c:pt>
                <c:pt idx="4">
                  <c:v>86.04</c:v>
                </c:pt>
              </c:numCache>
            </c:numRef>
          </c:val>
          <c:extLst>
            <c:ext xmlns:c16="http://schemas.microsoft.com/office/drawing/2014/chart" uri="{C3380CC4-5D6E-409C-BE32-E72D297353CC}">
              <c16:uniqueId val="{00000000-8802-4D11-B043-5B15FD7D70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95.4</c:v>
                </c:pt>
              </c:numCache>
            </c:numRef>
          </c:val>
          <c:smooth val="0"/>
          <c:extLst>
            <c:ext xmlns:c16="http://schemas.microsoft.com/office/drawing/2014/chart" uri="{C3380CC4-5D6E-409C-BE32-E72D297353CC}">
              <c16:uniqueId val="{00000001-8802-4D11-B043-5B15FD7D70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129.62</c:v>
                </c:pt>
                <c:pt idx="1">
                  <c:v>150.18</c:v>
                </c:pt>
                <c:pt idx="2">
                  <c:v>150.08000000000001</c:v>
                </c:pt>
                <c:pt idx="3">
                  <c:v>151.25</c:v>
                </c:pt>
                <c:pt idx="4">
                  <c:v>151.31</c:v>
                </c:pt>
              </c:numCache>
            </c:numRef>
          </c:val>
          <c:extLst>
            <c:ext xmlns:c16="http://schemas.microsoft.com/office/drawing/2014/chart" uri="{C3380CC4-5D6E-409C-BE32-E72D297353CC}">
              <c16:uniqueId val="{00000000-7607-4EE3-8D74-252CA06821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163.19999999999999</c:v>
                </c:pt>
              </c:numCache>
            </c:numRef>
          </c:val>
          <c:smooth val="0"/>
          <c:extLst>
            <c:ext xmlns:c16="http://schemas.microsoft.com/office/drawing/2014/chart" uri="{C3380CC4-5D6E-409C-BE32-E72D297353CC}">
              <c16:uniqueId val="{00000001-7607-4EE3-8D74-252CA06821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富谷市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52569</v>
      </c>
      <c r="AM8" s="68"/>
      <c r="AN8" s="68"/>
      <c r="AO8" s="68"/>
      <c r="AP8" s="68"/>
      <c r="AQ8" s="68"/>
      <c r="AR8" s="68"/>
      <c r="AS8" s="68"/>
      <c r="AT8" s="67">
        <f>データ!T6</f>
        <v>49.18</v>
      </c>
      <c r="AU8" s="67"/>
      <c r="AV8" s="67"/>
      <c r="AW8" s="67"/>
      <c r="AX8" s="67"/>
      <c r="AY8" s="67"/>
      <c r="AZ8" s="67"/>
      <c r="BA8" s="67"/>
      <c r="BB8" s="67">
        <f>データ!U6</f>
        <v>1068.9100000000001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96.73</v>
      </c>
      <c r="Q10" s="67"/>
      <c r="R10" s="67"/>
      <c r="S10" s="67"/>
      <c r="T10" s="67"/>
      <c r="U10" s="67"/>
      <c r="V10" s="67"/>
      <c r="W10" s="67">
        <f>データ!Q6</f>
        <v>82.08</v>
      </c>
      <c r="X10" s="67"/>
      <c r="Y10" s="67"/>
      <c r="Z10" s="67"/>
      <c r="AA10" s="67"/>
      <c r="AB10" s="67"/>
      <c r="AC10" s="67"/>
      <c r="AD10" s="68">
        <f>データ!R6</f>
        <v>2376</v>
      </c>
      <c r="AE10" s="68"/>
      <c r="AF10" s="68"/>
      <c r="AG10" s="68"/>
      <c r="AH10" s="68"/>
      <c r="AI10" s="68"/>
      <c r="AJ10" s="68"/>
      <c r="AK10" s="2"/>
      <c r="AL10" s="68">
        <f>データ!V6</f>
        <v>50803</v>
      </c>
      <c r="AM10" s="68"/>
      <c r="AN10" s="68"/>
      <c r="AO10" s="68"/>
      <c r="AP10" s="68"/>
      <c r="AQ10" s="68"/>
      <c r="AR10" s="68"/>
      <c r="AS10" s="68"/>
      <c r="AT10" s="67">
        <f>データ!W6</f>
        <v>11.53</v>
      </c>
      <c r="AU10" s="67"/>
      <c r="AV10" s="67"/>
      <c r="AW10" s="67"/>
      <c r="AX10" s="67"/>
      <c r="AY10" s="67"/>
      <c r="AZ10" s="67"/>
      <c r="BA10" s="67"/>
      <c r="BB10" s="67">
        <f>データ!X6</f>
        <v>4406.16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bS65L9FfKWeB1J/Kw4PTQ727ma2OcRTKvOpUG4QmoRnSUKepzV5ekK08DzrqUckPFFJC1b/wBiXYdPittwOg9Q==" saltValue="YkK5y/ftOMmpXuv1WZqy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42161</v>
      </c>
      <c r="D6" s="33">
        <f t="shared" si="3"/>
        <v>47</v>
      </c>
      <c r="E6" s="33">
        <f t="shared" si="3"/>
        <v>17</v>
      </c>
      <c r="F6" s="33">
        <f t="shared" si="3"/>
        <v>1</v>
      </c>
      <c r="G6" s="33">
        <f t="shared" si="3"/>
        <v>0</v>
      </c>
      <c r="H6" s="33" t="str">
        <f t="shared" si="3"/>
        <v>宮城県　富谷市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96.73</v>
      </c>
      <c r="Q6" s="34">
        <f t="shared" si="3"/>
        <v>82.08</v>
      </c>
      <c r="R6" s="34">
        <f t="shared" si="3"/>
        <v>2376</v>
      </c>
      <c r="S6" s="34">
        <f t="shared" si="3"/>
        <v>52569</v>
      </c>
      <c r="T6" s="34">
        <f t="shared" si="3"/>
        <v>49.18</v>
      </c>
      <c r="U6" s="34">
        <f t="shared" si="3"/>
        <v>1068.9100000000001</v>
      </c>
      <c r="V6" s="34">
        <f t="shared" si="3"/>
        <v>50803</v>
      </c>
      <c r="W6" s="34">
        <f t="shared" si="3"/>
        <v>11.53</v>
      </c>
      <c r="X6" s="34">
        <f t="shared" si="3"/>
        <v>4406.16</v>
      </c>
      <c r="Y6" s="35">
        <f>IF(Y7="",NA(),Y7)</f>
        <v>92.42</v>
      </c>
      <c r="Z6" s="35">
        <f t="shared" ref="Z6:AH6" si="4">IF(Z7="",NA(),Z7)</f>
        <v>84.73</v>
      </c>
      <c r="AA6" s="35">
        <f t="shared" si="4"/>
        <v>82.4</v>
      </c>
      <c r="AB6" s="35">
        <f t="shared" si="4"/>
        <v>81.69</v>
      </c>
      <c r="AC6" s="35">
        <f t="shared" si="4"/>
        <v>81.73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210.18</v>
      </c>
      <c r="BG6" s="35">
        <f t="shared" ref="BG6:BO6" si="7">IF(BG7="",NA(),BG7)</f>
        <v>271.49</v>
      </c>
      <c r="BH6" s="35">
        <f t="shared" si="7"/>
        <v>242.38</v>
      </c>
      <c r="BI6" s="35">
        <f t="shared" si="7"/>
        <v>218.7</v>
      </c>
      <c r="BJ6" s="35">
        <f t="shared" si="7"/>
        <v>192.35</v>
      </c>
      <c r="BK6" s="35">
        <f t="shared" si="7"/>
        <v>1010.51</v>
      </c>
      <c r="BL6" s="35">
        <f t="shared" si="7"/>
        <v>1031.56</v>
      </c>
      <c r="BM6" s="35">
        <f t="shared" si="7"/>
        <v>1053.93</v>
      </c>
      <c r="BN6" s="35">
        <f t="shared" si="7"/>
        <v>1046.25</v>
      </c>
      <c r="BO6" s="35">
        <f t="shared" si="7"/>
        <v>820.36</v>
      </c>
      <c r="BP6" s="34" t="str">
        <f>IF(BP7="","",IF(BP7="-","【-】","【"&amp;SUBSTITUTE(TEXT(BP7,"#,##0.00"),"-","△")&amp;"】"))</f>
        <v>【682.78】</v>
      </c>
      <c r="BQ6" s="35">
        <f>IF(BQ7="",NA(),BQ7)</f>
        <v>98.54</v>
      </c>
      <c r="BR6" s="35">
        <f t="shared" ref="BR6:BZ6" si="8">IF(BR7="",NA(),BR7)</f>
        <v>85.44</v>
      </c>
      <c r="BS6" s="35">
        <f t="shared" si="8"/>
        <v>86.36</v>
      </c>
      <c r="BT6" s="35">
        <f t="shared" si="8"/>
        <v>86.55</v>
      </c>
      <c r="BU6" s="35">
        <f t="shared" si="8"/>
        <v>86.04</v>
      </c>
      <c r="BV6" s="35">
        <f t="shared" si="8"/>
        <v>83</v>
      </c>
      <c r="BW6" s="35">
        <f t="shared" si="8"/>
        <v>84.32</v>
      </c>
      <c r="BX6" s="35">
        <f t="shared" si="8"/>
        <v>85.23</v>
      </c>
      <c r="BY6" s="35">
        <f t="shared" si="8"/>
        <v>88.37</v>
      </c>
      <c r="BZ6" s="35">
        <f t="shared" si="8"/>
        <v>95.4</v>
      </c>
      <c r="CA6" s="34" t="str">
        <f>IF(CA7="","",IF(CA7="-","【-】","【"&amp;SUBSTITUTE(TEXT(CA7,"#,##0.00"),"-","△")&amp;"】"))</f>
        <v>【100.91】</v>
      </c>
      <c r="CB6" s="35">
        <f>IF(CB7="",NA(),CB7)</f>
        <v>129.62</v>
      </c>
      <c r="CC6" s="35">
        <f t="shared" ref="CC6:CK6" si="9">IF(CC7="",NA(),CC7)</f>
        <v>150.18</v>
      </c>
      <c r="CD6" s="35">
        <f t="shared" si="9"/>
        <v>150.08000000000001</v>
      </c>
      <c r="CE6" s="35">
        <f t="shared" si="9"/>
        <v>151.25</v>
      </c>
      <c r="CF6" s="35">
        <f t="shared" si="9"/>
        <v>151.31</v>
      </c>
      <c r="CG6" s="35">
        <f t="shared" si="9"/>
        <v>193.74</v>
      </c>
      <c r="CH6" s="35">
        <f t="shared" si="9"/>
        <v>188.12</v>
      </c>
      <c r="CI6" s="35">
        <f t="shared" si="9"/>
        <v>185.7</v>
      </c>
      <c r="CJ6" s="35">
        <f t="shared" si="9"/>
        <v>178.11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65.040000000000006</v>
      </c>
      <c r="CW6" s="34" t="str">
        <f>IF(CW7="","",IF(CW7="-","【-】","【"&amp;SUBSTITUTE(TEXT(CW7,"#,##0.00"),"-","△")&amp;"】"))</f>
        <v>【58.98】</v>
      </c>
      <c r="CX6" s="35">
        <f>IF(CX7="",NA(),CX7)</f>
        <v>99.79</v>
      </c>
      <c r="CY6" s="35">
        <f t="shared" ref="CY6:DG6" si="11">IF(CY7="",NA(),CY7)</f>
        <v>99.79</v>
      </c>
      <c r="CZ6" s="35">
        <f t="shared" si="11"/>
        <v>99.8</v>
      </c>
      <c r="DA6" s="35">
        <f t="shared" si="11"/>
        <v>99.81</v>
      </c>
      <c r="DB6" s="35">
        <f t="shared" si="11"/>
        <v>99.81</v>
      </c>
      <c r="DC6" s="35">
        <f t="shared" si="11"/>
        <v>86.56</v>
      </c>
      <c r="DD6" s="35">
        <f t="shared" si="11"/>
        <v>86.78</v>
      </c>
      <c r="DE6" s="35">
        <f t="shared" si="11"/>
        <v>86.83</v>
      </c>
      <c r="DF6" s="35">
        <f t="shared" si="11"/>
        <v>87.14</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7.0000000000000007E-2</v>
      </c>
      <c r="EG6" s="35">
        <f t="shared" si="14"/>
        <v>0.09</v>
      </c>
      <c r="EH6" s="34">
        <f t="shared" si="14"/>
        <v>0</v>
      </c>
      <c r="EI6" s="34">
        <f t="shared" si="14"/>
        <v>0</v>
      </c>
      <c r="EJ6" s="35">
        <f t="shared" si="14"/>
        <v>0.04</v>
      </c>
      <c r="EK6" s="35">
        <f t="shared" si="14"/>
        <v>0.38</v>
      </c>
      <c r="EL6" s="35">
        <f t="shared" si="14"/>
        <v>0.01</v>
      </c>
      <c r="EM6" s="35">
        <f t="shared" si="14"/>
        <v>0.11</v>
      </c>
      <c r="EN6" s="35">
        <f t="shared" si="14"/>
        <v>0.1</v>
      </c>
      <c r="EO6" s="34" t="str">
        <f>IF(EO7="","",IF(EO7="-","【-】","【"&amp;SUBSTITUTE(TEXT(EO7,"#,##0.00"),"-","△")&amp;"】"))</f>
        <v>【0.23】</v>
      </c>
    </row>
    <row r="7" spans="1:145" s="36" customFormat="1" x14ac:dyDescent="0.15">
      <c r="A7" s="28"/>
      <c r="B7" s="37">
        <v>2018</v>
      </c>
      <c r="C7" s="37">
        <v>42161</v>
      </c>
      <c r="D7" s="37">
        <v>47</v>
      </c>
      <c r="E7" s="37">
        <v>17</v>
      </c>
      <c r="F7" s="37">
        <v>1</v>
      </c>
      <c r="G7" s="37">
        <v>0</v>
      </c>
      <c r="H7" s="37" t="s">
        <v>99</v>
      </c>
      <c r="I7" s="37" t="s">
        <v>100</v>
      </c>
      <c r="J7" s="37" t="s">
        <v>101</v>
      </c>
      <c r="K7" s="37" t="s">
        <v>102</v>
      </c>
      <c r="L7" s="37" t="s">
        <v>103</v>
      </c>
      <c r="M7" s="37" t="s">
        <v>104</v>
      </c>
      <c r="N7" s="38" t="s">
        <v>105</v>
      </c>
      <c r="O7" s="38" t="s">
        <v>106</v>
      </c>
      <c r="P7" s="38">
        <v>96.73</v>
      </c>
      <c r="Q7" s="38">
        <v>82.08</v>
      </c>
      <c r="R7" s="38">
        <v>2376</v>
      </c>
      <c r="S7" s="38">
        <v>52569</v>
      </c>
      <c r="T7" s="38">
        <v>49.18</v>
      </c>
      <c r="U7" s="38">
        <v>1068.9100000000001</v>
      </c>
      <c r="V7" s="38">
        <v>50803</v>
      </c>
      <c r="W7" s="38">
        <v>11.53</v>
      </c>
      <c r="X7" s="38">
        <v>4406.16</v>
      </c>
      <c r="Y7" s="38">
        <v>92.42</v>
      </c>
      <c r="Z7" s="38">
        <v>84.73</v>
      </c>
      <c r="AA7" s="38">
        <v>82.4</v>
      </c>
      <c r="AB7" s="38">
        <v>81.69</v>
      </c>
      <c r="AC7" s="38">
        <v>81.73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210.18</v>
      </c>
      <c r="BG7" s="38">
        <v>271.49</v>
      </c>
      <c r="BH7" s="38">
        <v>242.38</v>
      </c>
      <c r="BI7" s="38">
        <v>218.7</v>
      </c>
      <c r="BJ7" s="38">
        <v>192.35</v>
      </c>
      <c r="BK7" s="38">
        <v>1010.51</v>
      </c>
      <c r="BL7" s="38">
        <v>1031.56</v>
      </c>
      <c r="BM7" s="38">
        <v>1053.93</v>
      </c>
      <c r="BN7" s="38">
        <v>1046.25</v>
      </c>
      <c r="BO7" s="38">
        <v>820.36</v>
      </c>
      <c r="BP7" s="38">
        <v>682.78</v>
      </c>
      <c r="BQ7" s="38">
        <v>98.54</v>
      </c>
      <c r="BR7" s="38">
        <v>85.44</v>
      </c>
      <c r="BS7" s="38">
        <v>86.36</v>
      </c>
      <c r="BT7" s="38">
        <v>86.55</v>
      </c>
      <c r="BU7" s="38">
        <v>86.04</v>
      </c>
      <c r="BV7" s="38">
        <v>83</v>
      </c>
      <c r="BW7" s="38">
        <v>84.32</v>
      </c>
      <c r="BX7" s="38">
        <v>85.23</v>
      </c>
      <c r="BY7" s="38">
        <v>88.37</v>
      </c>
      <c r="BZ7" s="38">
        <v>95.4</v>
      </c>
      <c r="CA7" s="38">
        <v>100.91</v>
      </c>
      <c r="CB7" s="38">
        <v>129.62</v>
      </c>
      <c r="CC7" s="38">
        <v>150.18</v>
      </c>
      <c r="CD7" s="38">
        <v>150.08000000000001</v>
      </c>
      <c r="CE7" s="38">
        <v>151.25</v>
      </c>
      <c r="CF7" s="38">
        <v>151.31</v>
      </c>
      <c r="CG7" s="38">
        <v>193.74</v>
      </c>
      <c r="CH7" s="38">
        <v>188.12</v>
      </c>
      <c r="CI7" s="38">
        <v>185.7</v>
      </c>
      <c r="CJ7" s="38">
        <v>178.11</v>
      </c>
      <c r="CK7" s="38">
        <v>163.19999999999999</v>
      </c>
      <c r="CL7" s="38">
        <v>136.86000000000001</v>
      </c>
      <c r="CM7" s="38" t="s">
        <v>105</v>
      </c>
      <c r="CN7" s="38" t="s">
        <v>105</v>
      </c>
      <c r="CO7" s="38" t="s">
        <v>105</v>
      </c>
      <c r="CP7" s="38" t="s">
        <v>105</v>
      </c>
      <c r="CQ7" s="38" t="s">
        <v>105</v>
      </c>
      <c r="CR7" s="38">
        <v>62.23</v>
      </c>
      <c r="CS7" s="38">
        <v>60</v>
      </c>
      <c r="CT7" s="38">
        <v>61.03</v>
      </c>
      <c r="CU7" s="38">
        <v>59.55</v>
      </c>
      <c r="CV7" s="38">
        <v>65.040000000000006</v>
      </c>
      <c r="CW7" s="38">
        <v>58.98</v>
      </c>
      <c r="CX7" s="38">
        <v>99.79</v>
      </c>
      <c r="CY7" s="38">
        <v>99.79</v>
      </c>
      <c r="CZ7" s="38">
        <v>99.8</v>
      </c>
      <c r="DA7" s="38">
        <v>99.81</v>
      </c>
      <c r="DB7" s="38">
        <v>99.81</v>
      </c>
      <c r="DC7" s="38">
        <v>86.56</v>
      </c>
      <c r="DD7" s="38">
        <v>86.78</v>
      </c>
      <c r="DE7" s="38">
        <v>86.83</v>
      </c>
      <c r="DF7" s="38">
        <v>87.14</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0.11</v>
      </c>
      <c r="EF7" s="38">
        <v>7.0000000000000007E-2</v>
      </c>
      <c r="EG7" s="38">
        <v>0.09</v>
      </c>
      <c r="EH7" s="38">
        <v>0</v>
      </c>
      <c r="EI7" s="38">
        <v>0</v>
      </c>
      <c r="EJ7" s="38">
        <v>0.04</v>
      </c>
      <c r="EK7" s="38">
        <v>0.38</v>
      </c>
      <c r="EL7" s="38">
        <v>0.01</v>
      </c>
      <c r="EM7" s="38">
        <v>0.11</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 結香</cp:lastModifiedBy>
  <cp:lastPrinted>2020-01-16T07:26:32Z</cp:lastPrinted>
  <dcterms:created xsi:type="dcterms:W3CDTF">2019-12-05T05:01:01Z</dcterms:created>
  <dcterms:modified xsi:type="dcterms:W3CDTF">2020-01-16T07:27:02Z</dcterms:modified>
  <cp:category/>
</cp:coreProperties>
</file>