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211\下水道課\gesui_share\RⅡ\050 調査報告関係【宮城県】\H31\調査・照会\160 公営企業に係る経営比較分析表の分析等について\030 修正\"/>
    </mc:Choice>
  </mc:AlternateContent>
  <workbookProtection workbookAlgorithmName="SHA-512" workbookHashValue="IFQ9OD/lmIc9TYudhA6Es5vir3z/CF/ZNgY3sF7n1i8Cw1SInDuuD3y6b3Y1yzSv3EdMba/ajLgQFCiI4iouhg==" workbookSaltValue="YrvHz9OLYUhKyey0+C2Bk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<sst xmlns="http://schemas.openxmlformats.org/spreadsheetml/2006/main" count="229" uniqueCount="113">
  <si>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</si>
  <si>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</si>
  <si>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</si>
  <si>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</si>
  <si>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</si>
  <si>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</si>
  <si>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</si>
  <si>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</si>
  <si>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</si>
  <si>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</si>
  <si>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</si>
  <si>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</si>
  <si>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</si>
  <si>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</si>
  <si>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</si>
  <si>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</si>
  <si>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</si>
  <si>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</si>
  <si>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</si>
  <si>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</si>
  <si>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</si>
  <si>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</si>
  <si>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</si>
  <si>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</si>
  <si>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</si>
  <si>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</si>
  <si>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</si>
  <si>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</si>
  <si>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</si>
  <si>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</si>
  <si>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</si>
  <si>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</si>
  <si>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</si>
  <si>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</si>
  <si>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</si>
  <si>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</si>
  <si>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</si>
  <si>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</si>
  <si>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</si>
  <si>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</si>
  <si>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</si>
  <si>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</si>
  <si>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</si>
  <si>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</si>
  <si>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</si>
  <si>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</si>
  <si>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</si>
  <si>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</si>
  <si>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</si>
  <si>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</si>
  <si>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</si>
  <si>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</si>
  <si>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</si>
  <si>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</si>
  <si>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</si>
  <si>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</si>
  <si>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</si>
  <si>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</si>
  <si>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</si>
  <si>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</si>
  <si>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</si>
  <si>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</si>
  <si>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</si>
  <si>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</si>
  <si>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</si>
  <si>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</si>
  <si>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</si>
  <si>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</si>
  <si>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</si>
  <si>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</si>
  <si>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</si>
  <si>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</si>
  <si>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</si>
  <si>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</si>
  <si>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</si>
  <si>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</si>
  <si>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</si>
  <si>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</si>
  <si>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</si>
  <si>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</si>
  <si>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</si>
  <si>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</si>
  <si>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</si>
  <si>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</si>
  <si>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</si>
  <si>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</si>
  <si>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</si>
  <si>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</si>
  <si>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</si>
  <si>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</si>
  <si>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</si>
  <si>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</si>
  <si>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</si>
  <si>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</si>
  <si>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</si>
  <si>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</si>
  <si>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</si>
  <si>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</si>
  <si>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</si>
  <si>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</si>
  <si>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</si>
  <si>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</si>
  <si>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</si>
  <si>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</si>
  <si>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</si>
  <si>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</si>
  <si>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</si>
  <si>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</si>
  <si>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</si>
  <si>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</si>
  <si>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下水道計画の見直しによる計画的な整備、経費削減による維持管理費の抑制に取り組んでいく。
　また、下水道事業の目的でもある生活環境の向上と水質の保全のため、下水道への接続推進を図り、効率的な施設利用に取り組んでいく。</t>
    <phoneticPr fontId="4"/>
  </si>
  <si>
    <r>
      <t>　今後、施設の持続的な機能確保を図るため</t>
    </r>
    <r>
      <rPr>
        <sz val="10"/>
        <color rgb="FFFF0000"/>
        <rFont val="ＭＳ ゴシック"/>
        <family val="3"/>
        <charset val="128"/>
      </rPr>
      <t>平成29年度</t>
    </r>
    <r>
      <rPr>
        <sz val="10"/>
        <color theme="1"/>
        <rFont val="ＭＳ ゴシック"/>
        <family val="3"/>
        <charset val="128"/>
      </rPr>
      <t>に策定したストックマネジメント計画に基づき、事業を実施してい</t>
    </r>
    <r>
      <rPr>
        <sz val="10"/>
        <color rgb="FFFF0000"/>
        <rFont val="ＭＳ ゴシック"/>
        <family val="3"/>
        <charset val="128"/>
      </rPr>
      <t>る</t>
    </r>
    <r>
      <rPr>
        <sz val="10"/>
        <color theme="1"/>
        <rFont val="ＭＳ ゴシック"/>
        <family val="3"/>
        <charset val="128"/>
      </rPr>
      <t>。ポンプ施設については、平成30年度に異常通報中央監視装置の更新を行った。令和元年度からは中継ポンプ施設の改築工事に着手している。管渠施設については、未普及箇所の整備を引き続き実施し、整備完了後に点検・調査を行い、長寿命化対策を含めた計画的な改築に取り組んでいく。</t>
    </r>
    <rPh sb="20" eb="22">
      <t>ヘイセイ</t>
    </rPh>
    <rPh sb="24" eb="26">
      <t>ネンド</t>
    </rPh>
    <rPh sb="90" eb="91">
      <t>オコナ</t>
    </rPh>
    <rPh sb="94" eb="96">
      <t>レイワ</t>
    </rPh>
    <rPh sb="96" eb="97">
      <t>モト</t>
    </rPh>
    <rPh sb="110" eb="112">
      <t>カイチク</t>
    </rPh>
    <rPh sb="112" eb="114">
      <t>コウジ</t>
    </rPh>
    <rPh sb="115" eb="117">
      <t>チャクシュ</t>
    </rPh>
    <phoneticPr fontId="4"/>
  </si>
  <si>
    <r>
      <t>　収益的収支比率については、</t>
    </r>
    <r>
      <rPr>
        <sz val="10"/>
        <color rgb="FFFF0000"/>
        <rFont val="ＭＳ ゴシック"/>
        <family val="3"/>
        <charset val="128"/>
      </rPr>
      <t>料金改定により使用料収入が増加したことから</t>
    </r>
    <r>
      <rPr>
        <sz val="10"/>
        <color theme="1"/>
        <rFont val="ＭＳ ゴシック"/>
        <family val="3"/>
        <charset val="128"/>
      </rPr>
      <t>前年度より改善しているが、依然、単年度の収支が赤字である。今後も定期的な検討、改定による適正な使用料収入の確保と経費削減による維持管理費の抑制に継続的に取り組んでいく。
　企業債残高対事業規模比率については、前年度より改善し、類似団体平均値を下回った。これは東日本大震災復興事業が概ね完了したことが大きな要因である。令和元年度以降も減少していくことが見込まれる。
　経費回収率については、前年度より改善しているが、依然、使用料で回収すべき経費を全て使用料で賄えていない。今後も定期的な検討、改定による適正な使用料収入の確保と経費削減による維持管理費の抑制に継続的に取り組んでいく。
　汚水処理原価ついては、前年度より改善しているが、依然、類似団体平均値を上回っている。今後も経費削減による維持管理費の抑制と接続率の向上による有収水量の確保に継続的に取り組んでいく。
　水洗化率については、前年度より悪化している。これは、現在処理区域内人口の増加によるものである。今後も公共用水域の水質保全や、使用料収入の確保の観点から、出前講座や下水道フェア等の普及啓発活動の実施により市民へ周知をし、接続率の向上に継続的に取り組んでいく。</t>
    </r>
    <rPh sb="156" eb="157">
      <t>シタ</t>
    </rPh>
    <rPh sb="184" eb="185">
      <t>オオ</t>
    </rPh>
    <rPh sb="187" eb="189">
      <t>ヨウイン</t>
    </rPh>
    <rPh sb="193" eb="195">
      <t>レイワ</t>
    </rPh>
    <rPh sb="195" eb="196">
      <t>モト</t>
    </rPh>
    <rPh sb="429" eb="432">
      <t>ゼンネンド</t>
    </rPh>
    <rPh sb="434" eb="436">
      <t>アッカ</t>
    </rPh>
    <rPh sb="445" eb="447">
      <t>ゲンザイ</t>
    </rPh>
    <rPh sb="447" eb="449">
      <t>ショリ</t>
    </rPh>
    <rPh sb="449" eb="452">
      <t>クイキナイ</t>
    </rPh>
    <rPh sb="452" eb="454">
      <t>ジンコウ</t>
    </rPh>
    <rPh sb="455" eb="45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</si>
</sst>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B4-416E-817C-5A2C8C9A3D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D0B4-416E-817C-5A2C8C9A3D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870.81</c:v>
                </c:pt>
                <c:pt idx="1">
                  <c:v>40.24</c:v>
                </c:pt>
                <c:pt idx="2">
                  <c:v>41.21</c:v>
                </c:pt>
                <c:pt idx="3">
                  <c:v>42.61</c:v>
                </c:pt>
                <c:pt idx="4">
                  <c:v>0</c:v>
                </c:pt>
              </c:numCache>
            </c:numRef>
          </c:val>
          <c:extLst>
            <c:ext xmlns:c16="http://schemas.microsoft.com/office/drawing/2014/chart" uri="{C3380CC4-5D6E-409C-BE32-E72D297353CC}">
              <c16:uniqueId val="{00000000-7D39-42EF-8B3D-557744399F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60</c:v>
                </c:pt>
                <c:pt idx="2">
                  <c:v>61.03</c:v>
                </c:pt>
                <c:pt idx="3">
                  <c:v>59.55</c:v>
                </c:pt>
                <c:pt idx="4">
                  <c:v>59.19</c:v>
                </c:pt>
              </c:numCache>
            </c:numRef>
          </c:val>
          <c:smooth val="0"/>
          <c:extLst>
            <c:ext xmlns:c16="http://schemas.microsoft.com/office/drawing/2014/chart" uri="{C3380CC4-5D6E-409C-BE32-E72D297353CC}">
              <c16:uniqueId val="{00000001-7D39-42EF-8B3D-557744399F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78.959999999999994</c:v>
                </c:pt>
                <c:pt idx="1">
                  <c:v>80.89</c:v>
                </c:pt>
                <c:pt idx="2">
                  <c:v>82.25</c:v>
                </c:pt>
                <c:pt idx="3">
                  <c:v>83.5</c:v>
                </c:pt>
                <c:pt idx="4">
                  <c:v>80.88</c:v>
                </c:pt>
              </c:numCache>
            </c:numRef>
          </c:val>
          <c:extLst>
            <c:ext xmlns:c16="http://schemas.microsoft.com/office/drawing/2014/chart" uri="{C3380CC4-5D6E-409C-BE32-E72D297353CC}">
              <c16:uniqueId val="{00000000-EF7D-404D-97DC-1E1D2EFC2B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86.78</c:v>
                </c:pt>
                <c:pt idx="2">
                  <c:v>86.83</c:v>
                </c:pt>
                <c:pt idx="3">
                  <c:v>87.14</c:v>
                </c:pt>
                <c:pt idx="4">
                  <c:v>86.66</c:v>
                </c:pt>
              </c:numCache>
            </c:numRef>
          </c:val>
          <c:smooth val="0"/>
          <c:extLst>
            <c:ext xmlns:c16="http://schemas.microsoft.com/office/drawing/2014/chart" uri="{C3380CC4-5D6E-409C-BE32-E72D297353CC}">
              <c16:uniqueId val="{00000001-EF7D-404D-97DC-1E1D2EFC2B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79.010000000000005</c:v>
                </c:pt>
                <c:pt idx="1">
                  <c:v>77.91</c:v>
                </c:pt>
                <c:pt idx="2">
                  <c:v>89.03</c:v>
                </c:pt>
                <c:pt idx="3">
                  <c:v>91.78</c:v>
                </c:pt>
                <c:pt idx="4">
                  <c:v>95.23</c:v>
                </c:pt>
              </c:numCache>
            </c:numRef>
          </c:val>
          <c:extLst>
            <c:ext xmlns:c16="http://schemas.microsoft.com/office/drawing/2014/chart" uri="{C3380CC4-5D6E-409C-BE32-E72D297353CC}">
              <c16:uniqueId val="{00000000-8AC6-420E-951F-06CC43B0B8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6-420E-951F-06CC43B0B8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7-45D0-A477-09D4BD4613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7-45D0-A477-09D4BD4613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F-40AB-9ADB-CB21162572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F-40AB-9ADB-CB21162572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E1-4396-8217-A9F8A1E3D0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E1-4396-8217-A9F8A1E3D0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3-419A-B31C-750BE1A30A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3-419A-B31C-750BE1A30A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1668.38</c:v>
                </c:pt>
                <c:pt idx="1">
                  <c:v>2024.06</c:v>
                </c:pt>
                <c:pt idx="2">
                  <c:v>1412.25</c:v>
                </c:pt>
                <c:pt idx="3">
                  <c:v>1117.76</c:v>
                </c:pt>
                <c:pt idx="4">
                  <c:v>626.96</c:v>
                </c:pt>
              </c:numCache>
            </c:numRef>
          </c:val>
          <c:extLst>
            <c:ext xmlns:c16="http://schemas.microsoft.com/office/drawing/2014/chart" uri="{C3380CC4-5D6E-409C-BE32-E72D297353CC}">
              <c16:uniqueId val="{00000000-B20E-4C69-8289-D2BCD79DDA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1031.56</c:v>
                </c:pt>
                <c:pt idx="2">
                  <c:v>1053.93</c:v>
                </c:pt>
                <c:pt idx="3">
                  <c:v>1046.25</c:v>
                </c:pt>
                <c:pt idx="4">
                  <c:v>1000.94</c:v>
                </c:pt>
              </c:numCache>
            </c:numRef>
          </c:val>
          <c:smooth val="0"/>
          <c:extLst>
            <c:ext xmlns:c16="http://schemas.microsoft.com/office/drawing/2014/chart" uri="{C3380CC4-5D6E-409C-BE32-E72D297353CC}">
              <c16:uniqueId val="{00000001-B20E-4C69-8289-D2BCD79DDA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62.18</c:v>
                </c:pt>
                <c:pt idx="1">
                  <c:v>64.709999999999994</c:v>
                </c:pt>
                <c:pt idx="2">
                  <c:v>83.21</c:v>
                </c:pt>
                <c:pt idx="3">
                  <c:v>88.36</c:v>
                </c:pt>
                <c:pt idx="4">
                  <c:v>97.07</c:v>
                </c:pt>
              </c:numCache>
            </c:numRef>
          </c:val>
          <c:extLst>
            <c:ext xmlns:c16="http://schemas.microsoft.com/office/drawing/2014/chart" uri="{C3380CC4-5D6E-409C-BE32-E72D297353CC}">
              <c16:uniqueId val="{00000000-B494-43F5-A41A-AB63C52976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84.32</c:v>
                </c:pt>
                <c:pt idx="2">
                  <c:v>85.23</c:v>
                </c:pt>
                <c:pt idx="3">
                  <c:v>88.37</c:v>
                </c:pt>
                <c:pt idx="4">
                  <c:v>93.77</c:v>
                </c:pt>
              </c:numCache>
            </c:numRef>
          </c:val>
          <c:smooth val="0"/>
          <c:extLst>
            <c:ext xmlns:c16="http://schemas.microsoft.com/office/drawing/2014/chart" uri="{C3380CC4-5D6E-409C-BE32-E72D297353CC}">
              <c16:uniqueId val="{00000001-B494-43F5-A41A-AB63C52976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293.60000000000002</c:v>
                </c:pt>
                <c:pt idx="1">
                  <c:v>281.83</c:v>
                </c:pt>
                <c:pt idx="2">
                  <c:v>220.91</c:v>
                </c:pt>
                <c:pt idx="3">
                  <c:v>208.37</c:v>
                </c:pt>
                <c:pt idx="4">
                  <c:v>202.34</c:v>
                </c:pt>
              </c:numCache>
            </c:numRef>
          </c:val>
          <c:extLst>
            <c:ext xmlns:c16="http://schemas.microsoft.com/office/drawing/2014/chart" uri="{C3380CC4-5D6E-409C-BE32-E72D297353CC}">
              <c16:uniqueId val="{00000000-E928-4E55-B6E2-7663A57078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188.12</c:v>
                </c:pt>
                <c:pt idx="2">
                  <c:v>185.7</c:v>
                </c:pt>
                <c:pt idx="3">
                  <c:v>178.11</c:v>
                </c:pt>
                <c:pt idx="4">
                  <c:v>165.57</c:v>
                </c:pt>
              </c:numCache>
            </c:numRef>
          </c:val>
          <c:smooth val="0"/>
          <c:extLst>
            <c:ext xmlns:c16="http://schemas.microsoft.com/office/drawing/2014/chart" uri="{C3380CC4-5D6E-409C-BE32-E72D297353CC}">
              <c16:uniqueId val="{00000001-E928-4E55-B6E2-7663A57078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東松島市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40116</v>
      </c>
      <c r="AM8" s="68"/>
      <c r="AN8" s="68"/>
      <c r="AO8" s="68"/>
      <c r="AP8" s="68"/>
      <c r="AQ8" s="68"/>
      <c r="AR8" s="68"/>
      <c r="AS8" s="68"/>
      <c r="AT8" s="67">
        <f>データ!T6</f>
        <v>101.36</v>
      </c>
      <c r="AU8" s="67"/>
      <c r="AV8" s="67"/>
      <c r="AW8" s="67"/>
      <c r="AX8" s="67"/>
      <c r="AY8" s="67"/>
      <c r="AZ8" s="67"/>
      <c r="BA8" s="67"/>
      <c r="BB8" s="67">
        <f>データ!U6</f>
        <v>395.78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81.260000000000005</v>
      </c>
      <c r="Q10" s="67"/>
      <c r="R10" s="67"/>
      <c r="S10" s="67"/>
      <c r="T10" s="67"/>
      <c r="U10" s="67"/>
      <c r="V10" s="67"/>
      <c r="W10" s="67">
        <f>データ!Q6</f>
        <v>99.08</v>
      </c>
      <c r="X10" s="67"/>
      <c r="Y10" s="67"/>
      <c r="Z10" s="67"/>
      <c r="AA10" s="67"/>
      <c r="AB10" s="67"/>
      <c r="AC10" s="67"/>
      <c r="AD10" s="68">
        <f>データ!R6</f>
        <v>3506</v>
      </c>
      <c r="AE10" s="68"/>
      <c r="AF10" s="68"/>
      <c r="AG10" s="68"/>
      <c r="AH10" s="68"/>
      <c r="AI10" s="68"/>
      <c r="AJ10" s="68"/>
      <c r="AK10" s="2"/>
      <c r="AL10" s="68">
        <f>データ!V6</f>
        <v>32461</v>
      </c>
      <c r="AM10" s="68"/>
      <c r="AN10" s="68"/>
      <c r="AO10" s="68"/>
      <c r="AP10" s="68"/>
      <c r="AQ10" s="68"/>
      <c r="AR10" s="68"/>
      <c r="AS10" s="68"/>
      <c r="AT10" s="67">
        <f>データ!W6</f>
        <v>8.6300000000000008</v>
      </c>
      <c r="AU10" s="67"/>
      <c r="AV10" s="67"/>
      <c r="AW10" s="67"/>
      <c r="AX10" s="67"/>
      <c r="AY10" s="67"/>
      <c r="AZ10" s="67"/>
      <c r="BA10" s="67"/>
      <c r="BB10" s="67">
        <f>データ!X6</f>
        <v>3761.41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2l7PrU5z1IB6RF8LQ3q547CY/Vjq3IurLU0Wwzm4HYWIn6eYYqFwqwZvKIcHTcFSdHZlr3NAMuYvpt6H8PUtTg==" saltValue="UCrTVADBp+MfsPqvlsKN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42145</v>
      </c>
      <c r="D6" s="33">
        <f t="shared" si="3"/>
        <v>47</v>
      </c>
      <c r="E6" s="33">
        <f t="shared" si="3"/>
        <v>17</v>
      </c>
      <c r="F6" s="33">
        <f t="shared" si="3"/>
        <v>1</v>
      </c>
      <c r="G6" s="33">
        <f t="shared" si="3"/>
        <v>0</v>
      </c>
      <c r="H6" s="33" t="str">
        <f t="shared" si="3"/>
        <v>宮城県　東松島市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81.260000000000005</v>
      </c>
      <c r="Q6" s="34">
        <f t="shared" si="3"/>
        <v>99.08</v>
      </c>
      <c r="R6" s="34">
        <f t="shared" si="3"/>
        <v>3506</v>
      </c>
      <c r="S6" s="34">
        <f t="shared" si="3"/>
        <v>40116</v>
      </c>
      <c r="T6" s="34">
        <f t="shared" si="3"/>
        <v>101.36</v>
      </c>
      <c r="U6" s="34">
        <f t="shared" si="3"/>
        <v>395.78</v>
      </c>
      <c r="V6" s="34">
        <f t="shared" si="3"/>
        <v>32461</v>
      </c>
      <c r="W6" s="34">
        <f t="shared" si="3"/>
        <v>8.6300000000000008</v>
      </c>
      <c r="X6" s="34">
        <f t="shared" si="3"/>
        <v>3761.41</v>
      </c>
      <c r="Y6" s="35">
        <f>IF(Y7="",NA(),Y7)</f>
        <v>79.010000000000005</v>
      </c>
      <c r="Z6" s="35">
        <f t="shared" ref="Z6:AH6" si="4">IF(Z7="",NA(),Z7)</f>
        <v>77.91</v>
      </c>
      <c r="AA6" s="35">
        <f t="shared" si="4"/>
        <v>89.03</v>
      </c>
      <c r="AB6" s="35">
        <f t="shared" si="4"/>
        <v>91.78</v>
      </c>
      <c r="AC6" s="35">
        <f t="shared" si="4"/>
        <v>95.23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1668.38</v>
      </c>
      <c r="BG6" s="35">
        <f t="shared" ref="BG6:BO6" si="7">IF(BG7="",NA(),BG7)</f>
        <v>2024.06</v>
      </c>
      <c r="BH6" s="35">
        <f t="shared" si="7"/>
        <v>1412.25</v>
      </c>
      <c r="BI6" s="35">
        <f t="shared" si="7"/>
        <v>1117.76</v>
      </c>
      <c r="BJ6" s="35">
        <f t="shared" si="7"/>
        <v>626.96</v>
      </c>
      <c r="BK6" s="35">
        <f t="shared" si="7"/>
        <v>1136.5</v>
      </c>
      <c r="BL6" s="35">
        <f t="shared" si="7"/>
        <v>1031.56</v>
      </c>
      <c r="BM6" s="35">
        <f t="shared" si="7"/>
        <v>1053.93</v>
      </c>
      <c r="BN6" s="35">
        <f t="shared" si="7"/>
        <v>1046.25</v>
      </c>
      <c r="BO6" s="35">
        <f t="shared" si="7"/>
        <v>1000.94</v>
      </c>
      <c r="BP6" s="34" t="str">
        <f>IF(BP7="","",IF(BP7="-","【-】","【"&amp;SUBSTITUTE(TEXT(BP7,"#,##0.00"),"-","△")&amp;"】"))</f>
        <v>【682.78】</v>
      </c>
      <c r="BQ6" s="35">
        <f>IF(BQ7="",NA(),BQ7)</f>
        <v>62.18</v>
      </c>
      <c r="BR6" s="35">
        <f t="shared" ref="BR6:BZ6" si="8">IF(BR7="",NA(),BR7)</f>
        <v>64.709999999999994</v>
      </c>
      <c r="BS6" s="35">
        <f t="shared" si="8"/>
        <v>83.21</v>
      </c>
      <c r="BT6" s="35">
        <f t="shared" si="8"/>
        <v>88.36</v>
      </c>
      <c r="BU6" s="35">
        <f t="shared" si="8"/>
        <v>97.07</v>
      </c>
      <c r="BV6" s="35">
        <f t="shared" si="8"/>
        <v>71.650000000000006</v>
      </c>
      <c r="BW6" s="35">
        <f t="shared" si="8"/>
        <v>84.32</v>
      </c>
      <c r="BX6" s="35">
        <f t="shared" si="8"/>
        <v>85.23</v>
      </c>
      <c r="BY6" s="35">
        <f t="shared" si="8"/>
        <v>88.37</v>
      </c>
      <c r="BZ6" s="35">
        <f t="shared" si="8"/>
        <v>93.77</v>
      </c>
      <c r="CA6" s="34" t="str">
        <f>IF(CA7="","",IF(CA7="-","【-】","【"&amp;SUBSTITUTE(TEXT(CA7,"#,##0.00"),"-","△")&amp;"】"))</f>
        <v>【100.91】</v>
      </c>
      <c r="CB6" s="35">
        <f>IF(CB7="",NA(),CB7)</f>
        <v>293.60000000000002</v>
      </c>
      <c r="CC6" s="35">
        <f t="shared" ref="CC6:CK6" si="9">IF(CC7="",NA(),CC7)</f>
        <v>281.83</v>
      </c>
      <c r="CD6" s="35">
        <f t="shared" si="9"/>
        <v>220.91</v>
      </c>
      <c r="CE6" s="35">
        <f t="shared" si="9"/>
        <v>208.37</v>
      </c>
      <c r="CF6" s="35">
        <f t="shared" si="9"/>
        <v>202.34</v>
      </c>
      <c r="CG6" s="35">
        <f t="shared" si="9"/>
        <v>217.82</v>
      </c>
      <c r="CH6" s="35">
        <f t="shared" si="9"/>
        <v>188.12</v>
      </c>
      <c r="CI6" s="35">
        <f t="shared" si="9"/>
        <v>185.7</v>
      </c>
      <c r="CJ6" s="35">
        <f t="shared" si="9"/>
        <v>178.11</v>
      </c>
      <c r="CK6" s="35">
        <f t="shared" si="9"/>
        <v>165.57</v>
      </c>
      <c r="CL6" s="34" t="str">
        <f>IF(CL7="","",IF(CL7="-","【-】","【"&amp;SUBSTITUTE(TEXT(CL7,"#,##0.00"),"-","△")&amp;"】"))</f>
        <v>【136.86】</v>
      </c>
      <c r="CM6" s="35">
        <f>IF(CM7="",NA(),CM7)</f>
        <v>870.81</v>
      </c>
      <c r="CN6" s="35">
        <f t="shared" ref="CN6:CV6" si="10">IF(CN7="",NA(),CN7)</f>
        <v>40.24</v>
      </c>
      <c r="CO6" s="35">
        <f t="shared" si="10"/>
        <v>41.21</v>
      </c>
      <c r="CP6" s="35">
        <f t="shared" si="10"/>
        <v>42.61</v>
      </c>
      <c r="CQ6" s="35" t="str">
        <f t="shared" si="10"/>
        <v>-</v>
      </c>
      <c r="CR6" s="35">
        <f t="shared" si="10"/>
        <v>54.44</v>
      </c>
      <c r="CS6" s="35">
        <f t="shared" si="10"/>
        <v>60</v>
      </c>
      <c r="CT6" s="35">
        <f t="shared" si="10"/>
        <v>61.03</v>
      </c>
      <c r="CU6" s="35">
        <f t="shared" si="10"/>
        <v>59.55</v>
      </c>
      <c r="CV6" s="35">
        <f t="shared" si="10"/>
        <v>59.19</v>
      </c>
      <c r="CW6" s="34" t="str">
        <f>IF(CW7="","",IF(CW7="-","【-】","【"&amp;SUBSTITUTE(TEXT(CW7,"#,##0.00"),"-","△")&amp;"】"))</f>
        <v>【58.98】</v>
      </c>
      <c r="CX6" s="35">
        <f>IF(CX7="",NA(),CX7)</f>
        <v>78.959999999999994</v>
      </c>
      <c r="CY6" s="35">
        <f t="shared" ref="CY6:DG6" si="11">IF(CY7="",NA(),CY7)</f>
        <v>80.89</v>
      </c>
      <c r="CZ6" s="35">
        <f t="shared" si="11"/>
        <v>82.25</v>
      </c>
      <c r="DA6" s="35">
        <f t="shared" si="11"/>
        <v>83.5</v>
      </c>
      <c r="DB6" s="35">
        <f t="shared" si="11"/>
        <v>80.88</v>
      </c>
      <c r="DC6" s="35">
        <f t="shared" si="11"/>
        <v>84.2</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42145</v>
      </c>
      <c r="D7" s="37">
        <v>47</v>
      </c>
      <c r="E7" s="37">
        <v>17</v>
      </c>
      <c r="F7" s="37">
        <v>1</v>
      </c>
      <c r="G7" s="37">
        <v>0</v>
      </c>
      <c r="H7" s="37" t="s">
        <v>97</v>
      </c>
      <c r="I7" s="37" t="s">
        <v>98</v>
      </c>
      <c r="J7" s="37" t="s">
        <v>99</v>
      </c>
      <c r="K7" s="37" t="s">
        <v>100</v>
      </c>
      <c r="L7" s="37" t="s">
        <v>101</v>
      </c>
      <c r="M7" s="37" t="s">
        <v>102</v>
      </c>
      <c r="N7" s="38" t="s">
        <v>103</v>
      </c>
      <c r="O7" s="38" t="s">
        <v>104</v>
      </c>
      <c r="P7" s="38">
        <v>81.260000000000005</v>
      </c>
      <c r="Q7" s="38">
        <v>99.08</v>
      </c>
      <c r="R7" s="38">
        <v>3506</v>
      </c>
      <c r="S7" s="38">
        <v>40116</v>
      </c>
      <c r="T7" s="38">
        <v>101.36</v>
      </c>
      <c r="U7" s="38">
        <v>395.78</v>
      </c>
      <c r="V7" s="38">
        <v>32461</v>
      </c>
      <c r="W7" s="38">
        <v>8.6300000000000008</v>
      </c>
      <c r="X7" s="38">
        <v>3761.41</v>
      </c>
      <c r="Y7" s="38">
        <v>79.010000000000005</v>
      </c>
      <c r="Z7" s="38">
        <v>77.91</v>
      </c>
      <c r="AA7" s="38">
        <v>89.03</v>
      </c>
      <c r="AB7" s="38">
        <v>91.78</v>
      </c>
      <c r="AC7" s="38">
        <v>95.23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1668.38</v>
      </c>
      <c r="BG7" s="38">
        <v>2024.06</v>
      </c>
      <c r="BH7" s="38">
        <v>1412.25</v>
      </c>
      <c r="BI7" s="38">
        <v>1117.76</v>
      </c>
      <c r="BJ7" s="38">
        <v>626.96</v>
      </c>
      <c r="BK7" s="38">
        <v>1136.5</v>
      </c>
      <c r="BL7" s="38">
        <v>1031.56</v>
      </c>
      <c r="BM7" s="38">
        <v>1053.93</v>
      </c>
      <c r="BN7" s="38">
        <v>1046.25</v>
      </c>
      <c r="BO7" s="38">
        <v>1000.94</v>
      </c>
      <c r="BP7" s="38">
        <v>682.78</v>
      </c>
      <c r="BQ7" s="38">
        <v>62.18</v>
      </c>
      <c r="BR7" s="38">
        <v>64.709999999999994</v>
      </c>
      <c r="BS7" s="38">
        <v>83.21</v>
      </c>
      <c r="BT7" s="38">
        <v>88.36</v>
      </c>
      <c r="BU7" s="38">
        <v>97.07</v>
      </c>
      <c r="BV7" s="38">
        <v>71.650000000000006</v>
      </c>
      <c r="BW7" s="38">
        <v>84.32</v>
      </c>
      <c r="BX7" s="38">
        <v>85.23</v>
      </c>
      <c r="BY7" s="38">
        <v>88.37</v>
      </c>
      <c r="BZ7" s="38">
        <v>93.77</v>
      </c>
      <c r="CA7" s="38">
        <v>100.91</v>
      </c>
      <c r="CB7" s="38">
        <v>293.60000000000002</v>
      </c>
      <c r="CC7" s="38">
        <v>281.83</v>
      </c>
      <c r="CD7" s="38">
        <v>220.91</v>
      </c>
      <c r="CE7" s="38">
        <v>208.37</v>
      </c>
      <c r="CF7" s="38">
        <v>202.34</v>
      </c>
      <c r="CG7" s="38">
        <v>217.82</v>
      </c>
      <c r="CH7" s="38">
        <v>188.12</v>
      </c>
      <c r="CI7" s="38">
        <v>185.7</v>
      </c>
      <c r="CJ7" s="38">
        <v>178.11</v>
      </c>
      <c r="CK7" s="38">
        <v>165.57</v>
      </c>
      <c r="CL7" s="38">
        <v>136.86000000000001</v>
      </c>
      <c r="CM7" s="38">
        <v>870.81</v>
      </c>
      <c r="CN7" s="38">
        <v>40.24</v>
      </c>
      <c r="CO7" s="38">
        <v>41.21</v>
      </c>
      <c r="CP7" s="38">
        <v>42.61</v>
      </c>
      <c r="CQ7" s="38" t="s">
        <v>103</v>
      </c>
      <c r="CR7" s="38">
        <v>54.44</v>
      </c>
      <c r="CS7" s="38">
        <v>60</v>
      </c>
      <c r="CT7" s="38">
        <v>61.03</v>
      </c>
      <c r="CU7" s="38">
        <v>59.55</v>
      </c>
      <c r="CV7" s="38">
        <v>59.19</v>
      </c>
      <c r="CW7" s="38">
        <v>58.98</v>
      </c>
      <c r="CX7" s="38">
        <v>78.959999999999994</v>
      </c>
      <c r="CY7" s="38">
        <v>80.89</v>
      </c>
      <c r="CZ7" s="38">
        <v>82.25</v>
      </c>
      <c r="DA7" s="38">
        <v>83.5</v>
      </c>
      <c r="DB7" s="38">
        <v>80.88</v>
      </c>
      <c r="DC7" s="38">
        <v>84.2</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2020-02-03T00:26:02Z</cp:lastPrinted>
  <dcterms:created xsi:type="dcterms:W3CDTF">2019-12-05T05:00:59Z</dcterms:created>
  <dcterms:modified xsi:type="dcterms:W3CDTF">2020-02-05T05:04:23Z</dcterms:modified>
  <cp:category/>
</cp:coreProperties>
</file>