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filesv02\07上下水道部\05経営課\04_下水道経営係\03_照会回答関係\03_財政課（財政課経由県含む）\R2.1.11 公営企業に係る経営比較分析表の分析等について\04 修正\"/>
    </mc:Choice>
  </mc:AlternateContent>
  <xr:revisionPtr revIDLastSave="0" documentId="13_ncr:1_{D2F6D7BA-6240-4FD3-B2A4-17314EDC559C}" xr6:coauthVersionLast="41" xr6:coauthVersionMax="41" xr10:uidLastSave="{00000000-0000-0000-0000-000000000000}"/>
  <workbookProtection workbookAlgorithmName="SHA-512" workbookHashValue="Ar4XoyF/UcsVnCPv4GwO8mYZwbXZXNigGbiTTfq8zYbyyibdsbMjAXLcDaz1AhXRFkJpH8nmovad+MnVwLpGtg==" workbookSaltValue="2Q3K7hf7N/jzTiK2KXfgc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U6" i="5"/>
  <c r="T6" i="5"/>
  <c r="AT8" i="4" s="1"/>
  <c r="S6" i="5"/>
  <c r="AL8" i="4" s="1"/>
  <c r="R6" i="5"/>
  <c r="AD10" i="4" s="1"/>
  <c r="Q6" i="5"/>
  <c r="P6" i="5"/>
  <c r="P10" i="4" s="1"/>
  <c r="O6" i="5"/>
  <c r="N6" i="5"/>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AT10" i="4"/>
  <c r="AL10" i="4"/>
  <c r="W10" i="4"/>
  <c r="I10" i="4"/>
  <c r="B10" i="4"/>
  <c r="BB8" i="4"/>
  <c r="AD8" i="4"/>
  <c r="P8" i="4"/>
  <c r="B8" i="4"/>
  <c r="C10" i="5" l="1"/>
  <c r="D10" i="5"/>
  <c r="E10" i="5"/>
  <c r="B10" i="5"/>
</calcChain>
</file>

<file path=xl/sharedStrings.xml><?xml version="1.0" encoding="utf-8"?>
<sst xmlns="http://schemas.openxmlformats.org/spreadsheetml/2006/main" count="239" uniqueCount="114">
  <si>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</si>
  <si>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</si>
  <si>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</si>
  <si>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</si>
  <si>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</si>
  <si>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</si>
  <si>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</si>
  <si>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</si>
  <si>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</si>
  <si>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</si>
  <si>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</si>
  <si>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</si>
  <si>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</si>
  <si>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</si>
  <si>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</si>
  <si>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</si>
  <si>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</si>
  <si>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</si>
  <si>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</si>
  <si>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</si>
  <si>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</si>
  <si>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</si>
  <si>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</si>
  <si>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</si>
  <si>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</si>
  <si>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</si>
  <si>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</si>
  <si>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</si>
  <si>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</si>
  <si>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</si>
  <si>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</si>
  <si>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</si>
  <si>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</si>
  <si>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</si>
  <si>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</si>
  <si>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</si>
  <si>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</si>
  <si>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</si>
  <si>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</si>
  <si>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</si>
  <si>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</si>
  <si>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</si>
  <si>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</si>
  <si>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</si>
  <si>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</si>
  <si>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</si>
  <si>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</si>
  <si>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</si>
  <si>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</si>
  <si>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</si>
  <si>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</si>
  <si>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</si>
  <si>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</si>
  <si>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</si>
  <si>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</si>
  <si>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</si>
  <si>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</si>
  <si>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</si>
  <si>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</si>
  <si>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</si>
  <si>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</si>
  <si>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</si>
  <si>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</si>
  <si>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</si>
  <si>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</si>
  <si>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</si>
  <si>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</si>
  <si>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</si>
  <si>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</si>
  <si>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</si>
  <si>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</si>
  <si>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</si>
  <si>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</si>
  <si>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</si>
  <si>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</si>
  <si>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</si>
  <si>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</si>
  <si>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</si>
  <si>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</si>
  <si>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</si>
  <si>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</si>
  <si>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</si>
  <si>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</si>
  <si>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</si>
  <si>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</si>
  <si>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</si>
  <si>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</si>
  <si>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</si>
  <si>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</si>
  <si>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</si>
  <si>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</si>
  <si>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</si>
  <si>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</si>
  <si>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</si>
  <si>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</si>
  <si>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</si>
  <si>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</si>
  <si>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</si>
  <si>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栗原市</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</si>
  <si>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</si>
  <si>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</si>
  <si>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</si>
  <si>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</si>
  <si>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</si>
  <si>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</si>
  <si>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</si>
  <si>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</si>
  <si>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</si>
  <si>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</si>
  <si>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</si>
  <si>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</si>
  <si>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【収益的収支比率】
　前年比較で1.4ポイントの増。事業経営に係る単年度の総費用及び下水道整備のために借入れした地方債償還額に対して総収益の割合が過去5年間は83～88％程度で推移しており、また、総費用及び地方債償還金が増加傾向にあるため、維持管理費などを回収できていない状況である。
【企業債残高対事業規模比率】
　企業債残高の減少などにより前年度と比較して163.66ポイントの減となり、類似団体より低い状況にある。
【経費回収率】
　前年度と比較して4.12ポイントの増となっており類似団体よりも高い水準となっている。汚水処理費の減少などが要因となるが健全経営の確保のため、更なる使用料回収が必要である。
【汚水処理原価】
　前年度と比較して11円減少している。汚水処理費の減少に伴うものである。類似団体より低い単価にある。
【施設利用率】
　有収水量の減少などに伴い、前年度と比較して0.85ポイントの減となっている。
【水洗化率】
　前年比較で2.92ポイントの増となっており、類似団体より高い水準にある。</t>
    <rPh sb="24" eb="25">
      <t>ゾウ</t>
    </rPh>
    <rPh sb="98" eb="99">
      <t>ソウ</t>
    </rPh>
    <rPh sb="99" eb="101">
      <t>ヒヨウ</t>
    </rPh>
    <rPh sb="101" eb="102">
      <t>オヨ</t>
    </rPh>
    <rPh sb="103" eb="105">
      <t>チホウ</t>
    </rPh>
    <rPh sb="105" eb="106">
      <t>サイ</t>
    </rPh>
    <rPh sb="106" eb="109">
      <t>ショウカンキン</t>
    </rPh>
    <rPh sb="110" eb="112">
      <t>ゾウカ</t>
    </rPh>
    <rPh sb="112" eb="114">
      <t>ケイコウ</t>
    </rPh>
    <rPh sb="120" eb="122">
      <t>イジ</t>
    </rPh>
    <rPh sb="268" eb="270">
      <t>ゲンショウ</t>
    </rPh>
    <rPh sb="340" eb="342">
      <t>ゲンショウ</t>
    </rPh>
    <rPh sb="380" eb="382">
      <t>ゲンショウ</t>
    </rPh>
    <rPh sb="405" eb="406">
      <t>ゲン</t>
    </rPh>
    <rPh sb="450" eb="451">
      <t>タカ</t>
    </rPh>
    <phoneticPr fontId="15"/>
  </si>
  <si>
    <t xml:space="preserve">　個別排水処理事業は、公共下水道区域又は農業集落排水処理区域以外の区域を対象にしている事業で、平成11年3月から供用開始しており、最も古い市設置型浄化槽は19年が経過している。浄化槽の耐用年数は30年以上であり、これまで施設の更新又は老朽化対策等を行っていないが、適正な管理を行い、一度に多額の修繕や更新の経費の負担が生じないように管理して行く。
</t>
    <rPh sb="170" eb="171">
      <t>イ</t>
    </rPh>
    <phoneticPr fontId="15"/>
  </si>
  <si>
    <t>　個別排水処理事業の持続可能な健全経営の確保のためには、浄化槽の維持管理経費及び更新費用を使用料収入で賄えることが必須であると考える。そのため、今後は浄化槽の維持管理形態の見直しを行い、更なる経費削減を図っていく。
　なお、公共下水道事業の公営企業会計の適用に合わせて、個別排水処理事業についても令和2年度から適用し、企業性と公共性を両立させた安定的な事業運営を目指す。</t>
    <phoneticPr fontId="1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</si>
</sst>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xr:uid="{F1ED6BE8-C870-4C45-9D44-1E2038CBC5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05-480B-870F-E89A4911E9E8}"/>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105-480B-870F-E89A4911E9E8}"/>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47.54</c:v>
                </c:pt>
                <c:pt idx="1">
                  <c:v>49.15</c:v>
                </c:pt>
                <c:pt idx="2">
                  <c:v>45.9</c:v>
                </c:pt>
                <c:pt idx="3">
                  <c:v>50</c:v>
                </c:pt>
                <c:pt idx="4">
                  <c:v>49.15</c:v>
                </c:pt>
              </c:numCache>
            </c:numRef>
          </c:val>
          <c:extLst>
            <c:ext xmlns:c16="http://schemas.microsoft.com/office/drawing/2014/chart" uri="{C3380CC4-5D6E-409C-BE32-E72D297353CC}">
              <c16:uniqueId val="{00000000-20A8-4409-94B8-69A2693CA36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52.52</c:v>
                </c:pt>
                <c:pt idx="1">
                  <c:v>54.14</c:v>
                </c:pt>
                <c:pt idx="2">
                  <c:v>132.99</c:v>
                </c:pt>
                <c:pt idx="3">
                  <c:v>51.71</c:v>
                </c:pt>
                <c:pt idx="4">
                  <c:v>50.56</c:v>
                </c:pt>
              </c:numCache>
            </c:numRef>
          </c:val>
          <c:smooth val="0"/>
          <c:extLst>
            <c:ext xmlns:c16="http://schemas.microsoft.com/office/drawing/2014/chart" uri="{C3380CC4-5D6E-409C-BE32-E72D297353CC}">
              <c16:uniqueId val="{00000001-20A8-4409-94B8-69A2693CA36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97.26</c:v>
                </c:pt>
                <c:pt idx="1">
                  <c:v>97.24</c:v>
                </c:pt>
                <c:pt idx="2">
                  <c:v>97.18</c:v>
                </c:pt>
                <c:pt idx="3">
                  <c:v>97.08</c:v>
                </c:pt>
                <c:pt idx="4">
                  <c:v>100</c:v>
                </c:pt>
              </c:numCache>
            </c:numRef>
          </c:val>
          <c:extLst>
            <c:ext xmlns:c16="http://schemas.microsoft.com/office/drawing/2014/chart" uri="{C3380CC4-5D6E-409C-BE32-E72D297353CC}">
              <c16:uniqueId val="{00000000-45ED-441E-A9A0-4044AFECA1F8}"/>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84.94</c:v>
                </c:pt>
                <c:pt idx="1">
                  <c:v>84.69</c:v>
                </c:pt>
                <c:pt idx="2">
                  <c:v>82.94</c:v>
                </c:pt>
                <c:pt idx="3">
                  <c:v>82.91</c:v>
                </c:pt>
                <c:pt idx="4">
                  <c:v>83.85</c:v>
                </c:pt>
              </c:numCache>
            </c:numRef>
          </c:val>
          <c:smooth val="0"/>
          <c:extLst>
            <c:ext xmlns:c16="http://schemas.microsoft.com/office/drawing/2014/chart" uri="{C3380CC4-5D6E-409C-BE32-E72D297353CC}">
              <c16:uniqueId val="{00000001-45ED-441E-A9A0-4044AFECA1F8}"/>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87.58</c:v>
                </c:pt>
                <c:pt idx="1">
                  <c:v>87.7</c:v>
                </c:pt>
                <c:pt idx="2">
                  <c:v>86.88</c:v>
                </c:pt>
                <c:pt idx="3">
                  <c:v>83.09</c:v>
                </c:pt>
                <c:pt idx="4">
                  <c:v>84.49</c:v>
                </c:pt>
              </c:numCache>
            </c:numRef>
          </c:val>
          <c:extLst>
            <c:ext xmlns:c16="http://schemas.microsoft.com/office/drawing/2014/chart" uri="{C3380CC4-5D6E-409C-BE32-E72D297353CC}">
              <c16:uniqueId val="{00000000-1C1B-454A-9577-F4F5B0038974}"/>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C1B-454A-9577-F4F5B0038974}"/>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A8F-477C-8008-4425CE87EDE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A8F-477C-8008-4425CE87EDE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F52-4AFC-8C8E-9003AB7B0BC6}"/>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F52-4AFC-8C8E-9003AB7B0BC6}"/>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D10-425A-BB28-69F5FBFA63F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D10-425A-BB28-69F5FBFA63F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191-408D-8873-C88BC41DB2B2}"/>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191-408D-8873-C88BC41DB2B2}"/>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629.41999999999996</c:v>
                </c:pt>
                <c:pt idx="1">
                  <c:v>611.75</c:v>
                </c:pt>
                <c:pt idx="2">
                  <c:v>391.21</c:v>
                </c:pt>
                <c:pt idx="3">
                  <c:v>353.26</c:v>
                </c:pt>
                <c:pt idx="4">
                  <c:v>189.6</c:v>
                </c:pt>
              </c:numCache>
            </c:numRef>
          </c:val>
          <c:extLst>
            <c:ext xmlns:c16="http://schemas.microsoft.com/office/drawing/2014/chart" uri="{C3380CC4-5D6E-409C-BE32-E72D297353CC}">
              <c16:uniqueId val="{00000000-47D9-4B96-8824-A64B45BB9C80}"/>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701.33</c:v>
                </c:pt>
                <c:pt idx="1">
                  <c:v>663.76</c:v>
                </c:pt>
                <c:pt idx="2">
                  <c:v>566.35</c:v>
                </c:pt>
                <c:pt idx="3">
                  <c:v>888.8</c:v>
                </c:pt>
                <c:pt idx="4">
                  <c:v>855.65</c:v>
                </c:pt>
              </c:numCache>
            </c:numRef>
          </c:val>
          <c:smooth val="0"/>
          <c:extLst>
            <c:ext xmlns:c16="http://schemas.microsoft.com/office/drawing/2014/chart" uri="{C3380CC4-5D6E-409C-BE32-E72D297353CC}">
              <c16:uniqueId val="{00000001-47D9-4B96-8824-A64B45BB9C80}"/>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75.81</c:v>
                </c:pt>
                <c:pt idx="1">
                  <c:v>75.930000000000007</c:v>
                </c:pt>
                <c:pt idx="2">
                  <c:v>75.19</c:v>
                </c:pt>
                <c:pt idx="3">
                  <c:v>90.32</c:v>
                </c:pt>
                <c:pt idx="4">
                  <c:v>94.44</c:v>
                </c:pt>
              </c:numCache>
            </c:numRef>
          </c:val>
          <c:extLst>
            <c:ext xmlns:c16="http://schemas.microsoft.com/office/drawing/2014/chart" uri="{C3380CC4-5D6E-409C-BE32-E72D297353CC}">
              <c16:uniqueId val="{00000000-16E9-45D0-B87C-62F1FB47EFB6}"/>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53.48</c:v>
                </c:pt>
                <c:pt idx="1">
                  <c:v>53.76</c:v>
                </c:pt>
                <c:pt idx="2">
                  <c:v>52.27</c:v>
                </c:pt>
                <c:pt idx="3">
                  <c:v>52.55</c:v>
                </c:pt>
                <c:pt idx="4">
                  <c:v>52.23</c:v>
                </c:pt>
              </c:numCache>
            </c:numRef>
          </c:val>
          <c:smooth val="0"/>
          <c:extLst>
            <c:ext xmlns:c16="http://schemas.microsoft.com/office/drawing/2014/chart" uri="{C3380CC4-5D6E-409C-BE32-E72D297353CC}">
              <c16:uniqueId val="{00000001-16E9-45D0-B87C-62F1FB47EFB6}"/>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293.75</c:v>
                </c:pt>
                <c:pt idx="1">
                  <c:v>292.74</c:v>
                </c:pt>
                <c:pt idx="2">
                  <c:v>293.69</c:v>
                </c:pt>
                <c:pt idx="3">
                  <c:v>249.32</c:v>
                </c:pt>
                <c:pt idx="4">
                  <c:v>238.32</c:v>
                </c:pt>
              </c:numCache>
            </c:numRef>
          </c:val>
          <c:extLst>
            <c:ext xmlns:c16="http://schemas.microsoft.com/office/drawing/2014/chart" uri="{C3380CC4-5D6E-409C-BE32-E72D297353CC}">
              <c16:uniqueId val="{00000000-FC4B-4946-81C7-E12260BC0809}"/>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277.29000000000002</c:v>
                </c:pt>
                <c:pt idx="1">
                  <c:v>275.25</c:v>
                </c:pt>
                <c:pt idx="2">
                  <c:v>291.01</c:v>
                </c:pt>
                <c:pt idx="3">
                  <c:v>292.45</c:v>
                </c:pt>
                <c:pt idx="4">
                  <c:v>294.05</c:v>
                </c:pt>
              </c:numCache>
            </c:numRef>
          </c:val>
          <c:smooth val="0"/>
          <c:extLst>
            <c:ext xmlns:c16="http://schemas.microsoft.com/office/drawing/2014/chart" uri="{C3380CC4-5D6E-409C-BE32-E72D297353CC}">
              <c16:uniqueId val="{00000001-FC4B-4946-81C7-E12260BC0809}"/>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【860.68】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【81.14】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【299.14】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85" zoomScaleNormal="8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宮城県　栗原市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個別排水処理</v>
      </c>
      <c r="Q8" s="48"/>
      <c r="R8" s="48"/>
      <c r="S8" s="48"/>
      <c r="T8" s="48"/>
      <c r="U8" s="48"/>
      <c r="V8" s="48"/>
      <c r="W8" s="48" t="str">
        <f>データ!L6</f>
        <v>L2</v>
      </c>
      <c r="X8" s="48"/>
      <c r="Y8" s="48"/>
      <c r="Z8" s="48"/>
      <c r="AA8" s="48"/>
      <c r="AB8" s="48"/>
      <c r="AC8" s="48"/>
      <c r="AD8" s="49" t="str">
        <f>データ!$M$6</f>
        <v>非設置</v>
      </c>
      <c r="AE8" s="49"/>
      <c r="AF8" s="49"/>
      <c r="AG8" s="49"/>
      <c r="AH8" s="49"/>
      <c r="AI8" s="49"/>
      <c r="AJ8" s="49"/>
      <c r="AK8" s="3"/>
      <c r="AL8" s="50">
        <f>データ!S6</f>
        <v>68328</v>
      </c>
      <c r="AM8" s="50"/>
      <c r="AN8" s="50"/>
      <c r="AO8" s="50"/>
      <c r="AP8" s="50"/>
      <c r="AQ8" s="50"/>
      <c r="AR8" s="50"/>
      <c r="AS8" s="50"/>
      <c r="AT8" s="45">
        <f>データ!T6</f>
        <v>804.97</v>
      </c>
      <c r="AU8" s="45"/>
      <c r="AV8" s="45"/>
      <c r="AW8" s="45"/>
      <c r="AX8" s="45"/>
      <c r="AY8" s="45"/>
      <c r="AZ8" s="45"/>
      <c r="BA8" s="45"/>
      <c r="BB8" s="45">
        <f>データ!U6</f>
        <v>84.88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0.2</v>
      </c>
      <c r="Q10" s="45"/>
      <c r="R10" s="45"/>
      <c r="S10" s="45"/>
      <c r="T10" s="45"/>
      <c r="U10" s="45"/>
      <c r="V10" s="45"/>
      <c r="W10" s="45">
        <f>データ!Q6</f>
        <v>100</v>
      </c>
      <c r="X10" s="45"/>
      <c r="Y10" s="45"/>
      <c r="Z10" s="45"/>
      <c r="AA10" s="45"/>
      <c r="AB10" s="45"/>
      <c r="AC10" s="45"/>
      <c r="AD10" s="50">
        <f>データ!R6</f>
        <v>3994</v>
      </c>
      <c r="AE10" s="50"/>
      <c r="AF10" s="50"/>
      <c r="AG10" s="50"/>
      <c r="AH10" s="50"/>
      <c r="AI10" s="50"/>
      <c r="AJ10" s="50"/>
      <c r="AK10" s="2"/>
      <c r="AL10" s="50">
        <f>データ!V6</f>
        <v>137</v>
      </c>
      <c r="AM10" s="50"/>
      <c r="AN10" s="50"/>
      <c r="AO10" s="50"/>
      <c r="AP10" s="50"/>
      <c r="AQ10" s="50"/>
      <c r="AR10" s="50"/>
      <c r="AS10" s="50"/>
      <c r="AT10" s="45">
        <f>データ!W6</f>
        <v>0.02</v>
      </c>
      <c r="AU10" s="45"/>
      <c r="AV10" s="45"/>
      <c r="AW10" s="45"/>
      <c r="AX10" s="45"/>
      <c r="AY10" s="45"/>
      <c r="AZ10" s="45"/>
      <c r="BA10" s="45"/>
      <c r="BB10" s="45">
        <f>データ!X6</f>
        <v>6850</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【860.68】</v>
      </c>
      <c r="I86" s="26" t="str">
        <f>データ!CA6</f>
        <v>【52.12】</v>
      </c>
      <c r="J86" s="26" t="str">
        <f>データ!CL6</f>
        <v>【299.14】</v>
      </c>
      <c r="K86" s="26" t="str">
        <f>データ!CW6</f>
        <v>【50.35】</v>
      </c>
      <c r="L86" s="26" t="str">
        <f>データ!DH6</f>
        <v>【81.14】</v>
      </c>
      <c r="M86" s="26" t="s">
        <v>44</v>
      </c>
      <c r="N86" s="26" t="s">
        <v>44</v>
      </c>
      <c r="O86" s="26" t="str">
        <f>データ!EO6</f>
        <v>【-】</v>
      </c>
    </row>
  </sheetData>
  <sheetProtection algorithmName="SHA-512" hashValue="xch60Mx3vN6RofagMmJGH0FevBh+soOOTM1Iotnp0pY3W4eTo0bOfmmF76nERhaeiFIy6mMzJ1GadiWK4SoV0g==" saltValue="cWiahb4wwll/yvdrFuP65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42137</v>
      </c>
      <c r="D6" s="33">
        <f t="shared" si="3"/>
        <v>47</v>
      </c>
      <c r="E6" s="33">
        <f t="shared" si="3"/>
        <v>18</v>
      </c>
      <c r="F6" s="33">
        <f t="shared" si="3"/>
        <v>1</v>
      </c>
      <c r="G6" s="33">
        <f t="shared" si="3"/>
        <v>0</v>
      </c>
      <c r="H6" s="33" t="str">
        <f t="shared" si="3"/>
        <v>宮城県　栗原市</v>
      </c>
      <c r="I6" s="33" t="str">
        <f t="shared" si="3"/>
        <v>法非適用</v>
      </c>
      <c r="J6" s="33" t="str">
        <f t="shared" si="3"/>
        <v>下水道事業</v>
      </c>
      <c r="K6" s="33" t="str">
        <f t="shared" si="3"/>
        <v>個別排水処理</v>
      </c>
      <c r="L6" s="33" t="str">
        <f t="shared" si="3"/>
        <v>L2</v>
      </c>
      <c r="M6" s="33" t="str">
        <f t="shared" si="3"/>
        <v>非設置</v>
      </c>
      <c r="N6" s="34" t="str">
        <f t="shared" si="3"/>
        <v>-</v>
      </c>
      <c r="O6" s="34" t="str">
        <f t="shared" si="3"/>
        <v>該当数値なし</v>
      </c>
      <c r="P6" s="34">
        <f t="shared" si="3"/>
        <v>0.2</v>
      </c>
      <c r="Q6" s="34">
        <f t="shared" si="3"/>
        <v>100</v>
      </c>
      <c r="R6" s="34">
        <f t="shared" si="3"/>
        <v>3994</v>
      </c>
      <c r="S6" s="34">
        <f t="shared" si="3"/>
        <v>68328</v>
      </c>
      <c r="T6" s="34">
        <f t="shared" si="3"/>
        <v>804.97</v>
      </c>
      <c r="U6" s="34">
        <f t="shared" si="3"/>
        <v>84.88</v>
      </c>
      <c r="V6" s="34">
        <f t="shared" si="3"/>
        <v>137</v>
      </c>
      <c r="W6" s="34">
        <f t="shared" si="3"/>
        <v>0.02</v>
      </c>
      <c r="X6" s="34">
        <f t="shared" si="3"/>
        <v>6850</v>
      </c>
      <c r="Y6" s="35">
        <f>IF(Y7="",NA(),Y7)</f>
        <v>87.58</v>
      </c>
      <c r="Z6" s="35">
        <f t="shared" ref="Z6:AH6" si="4">IF(Z7="",NA(),Z7)</f>
        <v>87.7</v>
      </c>
      <c r="AA6" s="35">
        <f t="shared" si="4"/>
        <v>86.88</v>
      </c>
      <c r="AB6" s="35">
        <f t="shared" si="4"/>
        <v>83.09</v>
      </c>
      <c r="AC6" s="35">
        <f t="shared" si="4"/>
        <v>84.49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629.41999999999996</v>
      </c>
      <c r="BG6" s="35">
        <f t="shared" ref="BG6:BO6" si="7">IF(BG7="",NA(),BG7)</f>
        <v>611.75</v>
      </c>
      <c r="BH6" s="35">
        <f t="shared" si="7"/>
        <v>391.21</v>
      </c>
      <c r="BI6" s="35">
        <f t="shared" si="7"/>
        <v>353.26</v>
      </c>
      <c r="BJ6" s="35">
        <f t="shared" si="7"/>
        <v>189.6</v>
      </c>
      <c r="BK6" s="35">
        <f t="shared" si="7"/>
        <v>701.33</v>
      </c>
      <c r="BL6" s="35">
        <f t="shared" si="7"/>
        <v>663.76</v>
      </c>
      <c r="BM6" s="35">
        <f t="shared" si="7"/>
        <v>566.35</v>
      </c>
      <c r="BN6" s="35">
        <f t="shared" si="7"/>
        <v>888.8</v>
      </c>
      <c r="BO6" s="35">
        <f t="shared" si="7"/>
        <v>855.65</v>
      </c>
      <c r="BP6" s="34" t="str">
        <f>IF(BP7="","",IF(BP7="-","【-】","【"&amp;SUBSTITUTE(TEXT(BP7,"#,##0.00"),"-","△")&amp;"】"))</f>
        <v>【860.68】</v>
      </c>
      <c r="BQ6" s="35">
        <f>IF(BQ7="",NA(),BQ7)</f>
        <v>75.81</v>
      </c>
      <c r="BR6" s="35">
        <f t="shared" ref="BR6:BZ6" si="8">IF(BR7="",NA(),BR7)</f>
        <v>75.930000000000007</v>
      </c>
      <c r="BS6" s="35">
        <f t="shared" si="8"/>
        <v>75.19</v>
      </c>
      <c r="BT6" s="35">
        <f t="shared" si="8"/>
        <v>90.32</v>
      </c>
      <c r="BU6" s="35">
        <f t="shared" si="8"/>
        <v>94.44</v>
      </c>
      <c r="BV6" s="35">
        <f t="shared" si="8"/>
        <v>53.48</v>
      </c>
      <c r="BW6" s="35">
        <f t="shared" si="8"/>
        <v>53.76</v>
      </c>
      <c r="BX6" s="35">
        <f t="shared" si="8"/>
        <v>52.27</v>
      </c>
      <c r="BY6" s="35">
        <f t="shared" si="8"/>
        <v>52.55</v>
      </c>
      <c r="BZ6" s="35">
        <f t="shared" si="8"/>
        <v>52.23</v>
      </c>
      <c r="CA6" s="34" t="str">
        <f>IF(CA7="","",IF(CA7="-","【-】","【"&amp;SUBSTITUTE(TEXT(CA7,"#,##0.00"),"-","△")&amp;"】"))</f>
        <v>【52.12】</v>
      </c>
      <c r="CB6" s="35">
        <f>IF(CB7="",NA(),CB7)</f>
        <v>293.75</v>
      </c>
      <c r="CC6" s="35">
        <f t="shared" ref="CC6:CK6" si="9">IF(CC7="",NA(),CC7)</f>
        <v>292.74</v>
      </c>
      <c r="CD6" s="35">
        <f t="shared" si="9"/>
        <v>293.69</v>
      </c>
      <c r="CE6" s="35">
        <f t="shared" si="9"/>
        <v>249.32</v>
      </c>
      <c r="CF6" s="35">
        <f t="shared" si="9"/>
        <v>238.32</v>
      </c>
      <c r="CG6" s="35">
        <f t="shared" si="9"/>
        <v>277.29000000000002</v>
      </c>
      <c r="CH6" s="35">
        <f t="shared" si="9"/>
        <v>275.25</v>
      </c>
      <c r="CI6" s="35">
        <f t="shared" si="9"/>
        <v>291.01</v>
      </c>
      <c r="CJ6" s="35">
        <f t="shared" si="9"/>
        <v>292.45</v>
      </c>
      <c r="CK6" s="35">
        <f t="shared" si="9"/>
        <v>294.05</v>
      </c>
      <c r="CL6" s="34" t="str">
        <f>IF(CL7="","",IF(CL7="-","【-】","【"&amp;SUBSTITUTE(TEXT(CL7,"#,##0.00"),"-","△")&amp;"】"))</f>
        <v>【299.14】</v>
      </c>
      <c r="CM6" s="35">
        <f>IF(CM7="",NA(),CM7)</f>
        <v>47.54</v>
      </c>
      <c r="CN6" s="35">
        <f t="shared" ref="CN6:CV6" si="10">IF(CN7="",NA(),CN7)</f>
        <v>49.15</v>
      </c>
      <c r="CO6" s="35">
        <f t="shared" si="10"/>
        <v>45.9</v>
      </c>
      <c r="CP6" s="35">
        <f t="shared" si="10"/>
        <v>50</v>
      </c>
      <c r="CQ6" s="35">
        <f t="shared" si="10"/>
        <v>49.15</v>
      </c>
      <c r="CR6" s="35">
        <f t="shared" si="10"/>
        <v>52.52</v>
      </c>
      <c r="CS6" s="35">
        <f t="shared" si="10"/>
        <v>54.14</v>
      </c>
      <c r="CT6" s="35">
        <f t="shared" si="10"/>
        <v>132.99</v>
      </c>
      <c r="CU6" s="35">
        <f t="shared" si="10"/>
        <v>51.71</v>
      </c>
      <c r="CV6" s="35">
        <f t="shared" si="10"/>
        <v>50.56</v>
      </c>
      <c r="CW6" s="34" t="str">
        <f>IF(CW7="","",IF(CW7="-","【-】","【"&amp;SUBSTITUTE(TEXT(CW7,"#,##0.00"),"-","△")&amp;"】"))</f>
        <v>【50.35】</v>
      </c>
      <c r="CX6" s="35">
        <f>IF(CX7="",NA(),CX7)</f>
        <v>97.26</v>
      </c>
      <c r="CY6" s="35">
        <f t="shared" ref="CY6:DG6" si="11">IF(CY7="",NA(),CY7)</f>
        <v>97.24</v>
      </c>
      <c r="CZ6" s="35">
        <f t="shared" si="11"/>
        <v>97.18</v>
      </c>
      <c r="DA6" s="35">
        <f t="shared" si="11"/>
        <v>97.08</v>
      </c>
      <c r="DB6" s="35">
        <f t="shared" si="11"/>
        <v>100</v>
      </c>
      <c r="DC6" s="35">
        <f t="shared" si="11"/>
        <v>84.94</v>
      </c>
      <c r="DD6" s="35">
        <f t="shared" si="11"/>
        <v>84.69</v>
      </c>
      <c r="DE6" s="35">
        <f t="shared" si="11"/>
        <v>82.94</v>
      </c>
      <c r="DF6" s="35">
        <f t="shared" si="11"/>
        <v>82.91</v>
      </c>
      <c r="DG6" s="35">
        <f t="shared" si="11"/>
        <v>83.85</v>
      </c>
      <c r="DH6" s="34" t="str">
        <f>IF(DH7="","",IF(DH7="-","【-】","【"&amp;SUBSTITUTE(TEXT(DH7,"#,##0.00"),"-","△")&amp;"】"))</f>
        <v>【81.14】</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2018</v>
      </c>
      <c r="C7" s="37">
        <v>42137</v>
      </c>
      <c r="D7" s="37">
        <v>47</v>
      </c>
      <c r="E7" s="37">
        <v>18</v>
      </c>
      <c r="F7" s="37">
        <v>1</v>
      </c>
      <c r="G7" s="37">
        <v>0</v>
      </c>
      <c r="H7" s="37" t="s">
        <v>98</v>
      </c>
      <c r="I7" s="37" t="s">
        <v>99</v>
      </c>
      <c r="J7" s="37" t="s">
        <v>100</v>
      </c>
      <c r="K7" s="37" t="s">
        <v>101</v>
      </c>
      <c r="L7" s="37" t="s">
        <v>102</v>
      </c>
      <c r="M7" s="37" t="s">
        <v>103</v>
      </c>
      <c r="N7" s="38" t="s">
        <v>104</v>
      </c>
      <c r="O7" s="38" t="s">
        <v>105</v>
      </c>
      <c r="P7" s="38">
        <v>0.2</v>
      </c>
      <c r="Q7" s="38">
        <v>100</v>
      </c>
      <c r="R7" s="38">
        <v>3994</v>
      </c>
      <c r="S7" s="38">
        <v>68328</v>
      </c>
      <c r="T7" s="38">
        <v>804.97</v>
      </c>
      <c r="U7" s="38">
        <v>84.88</v>
      </c>
      <c r="V7" s="38">
        <v>137</v>
      </c>
      <c r="W7" s="38">
        <v>0.02</v>
      </c>
      <c r="X7" s="38">
        <v>6850</v>
      </c>
      <c r="Y7" s="38">
        <v>87.58</v>
      </c>
      <c r="Z7" s="38">
        <v>87.7</v>
      </c>
      <c r="AA7" s="38">
        <v>86.88</v>
      </c>
      <c r="AB7" s="38">
        <v>83.09</v>
      </c>
      <c r="AC7" s="38">
        <v>84.49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629.41999999999996</v>
      </c>
      <c r="BG7" s="38">
        <v>611.75</v>
      </c>
      <c r="BH7" s="38">
        <v>391.21</v>
      </c>
      <c r="BI7" s="38">
        <v>353.26</v>
      </c>
      <c r="BJ7" s="38">
        <v>189.6</v>
      </c>
      <c r="BK7" s="38">
        <v>701.33</v>
      </c>
      <c r="BL7" s="38">
        <v>663.76</v>
      </c>
      <c r="BM7" s="38">
        <v>566.35</v>
      </c>
      <c r="BN7" s="38">
        <v>888.8</v>
      </c>
      <c r="BO7" s="38">
        <v>855.65</v>
      </c>
      <c r="BP7" s="38">
        <v>860.68</v>
      </c>
      <c r="BQ7" s="38">
        <v>75.81</v>
      </c>
      <c r="BR7" s="38">
        <v>75.930000000000007</v>
      </c>
      <c r="BS7" s="38">
        <v>75.19</v>
      </c>
      <c r="BT7" s="38">
        <v>90.32</v>
      </c>
      <c r="BU7" s="38">
        <v>94.44</v>
      </c>
      <c r="BV7" s="38">
        <v>53.48</v>
      </c>
      <c r="BW7" s="38">
        <v>53.76</v>
      </c>
      <c r="BX7" s="38">
        <v>52.27</v>
      </c>
      <c r="BY7" s="38">
        <v>52.55</v>
      </c>
      <c r="BZ7" s="38">
        <v>52.23</v>
      </c>
      <c r="CA7" s="38">
        <v>52.12</v>
      </c>
      <c r="CB7" s="38">
        <v>293.75</v>
      </c>
      <c r="CC7" s="38">
        <v>292.74</v>
      </c>
      <c r="CD7" s="38">
        <v>293.69</v>
      </c>
      <c r="CE7" s="38">
        <v>249.32</v>
      </c>
      <c r="CF7" s="38">
        <v>238.32</v>
      </c>
      <c r="CG7" s="38">
        <v>277.29000000000002</v>
      </c>
      <c r="CH7" s="38">
        <v>275.25</v>
      </c>
      <c r="CI7" s="38">
        <v>291.01</v>
      </c>
      <c r="CJ7" s="38">
        <v>292.45</v>
      </c>
      <c r="CK7" s="38">
        <v>294.05</v>
      </c>
      <c r="CL7" s="38">
        <v>299.14</v>
      </c>
      <c r="CM7" s="38">
        <v>47.54</v>
      </c>
      <c r="CN7" s="38">
        <v>49.15</v>
      </c>
      <c r="CO7" s="38">
        <v>45.9</v>
      </c>
      <c r="CP7" s="38">
        <v>50</v>
      </c>
      <c r="CQ7" s="38">
        <v>49.15</v>
      </c>
      <c r="CR7" s="38">
        <v>52.52</v>
      </c>
      <c r="CS7" s="38">
        <v>54.14</v>
      </c>
      <c r="CT7" s="38">
        <v>132.99</v>
      </c>
      <c r="CU7" s="38">
        <v>51.71</v>
      </c>
      <c r="CV7" s="38">
        <v>50.56</v>
      </c>
      <c r="CW7" s="38">
        <v>50.35</v>
      </c>
      <c r="CX7" s="38">
        <v>97.26</v>
      </c>
      <c r="CY7" s="38">
        <v>97.24</v>
      </c>
      <c r="CZ7" s="38">
        <v>97.18</v>
      </c>
      <c r="DA7" s="38">
        <v>97.08</v>
      </c>
      <c r="DB7" s="38">
        <v>100</v>
      </c>
      <c r="DC7" s="38">
        <v>84.94</v>
      </c>
      <c r="DD7" s="38">
        <v>84.69</v>
      </c>
      <c r="DE7" s="38">
        <v>82.94</v>
      </c>
      <c r="DF7" s="38">
        <v>82.91</v>
      </c>
      <c r="DG7" s="38">
        <v>83.85</v>
      </c>
      <c r="DH7" s="38">
        <v>81.14</v>
      </c>
      <c r="DI7" s="38"/>
      <c r="DJ7" s="38"/>
      <c r="DK7" s="38"/>
      <c r="DL7" s="38"/>
      <c r="DM7" s="38"/>
      <c r="DN7" s="38"/>
      <c r="DO7" s="38"/>
      <c r="DP7" s="38"/>
      <c r="DQ7" s="38"/>
      <c r="DR7" s="38"/>
      <c r="DS7" s="38"/>
      <c r="DT7" s="38"/>
      <c r="DU7" s="38"/>
      <c r="DV7" s="38"/>
      <c r="DW7" s="38"/>
      <c r="DX7" s="38"/>
      <c r="DY7" s="38"/>
      <c r="DZ7" s="38"/>
      <c r="EA7" s="38"/>
      <c r="EB7" s="38"/>
      <c r="EC7" s="38"/>
      <c r="ED7" s="38"/>
      <c r="EE7" s="38" t="s">
        <v>104</v>
      </c>
      <c r="EF7" s="38" t="s">
        <v>104</v>
      </c>
      <c r="EG7" s="38" t="s">
        <v>104</v>
      </c>
      <c r="EH7" s="38" t="s">
        <v>104</v>
      </c>
      <c r="EI7" s="38" t="s">
        <v>104</v>
      </c>
      <c r="EJ7" s="38" t="s">
        <v>104</v>
      </c>
      <c r="EK7" s="38" t="s">
        <v>104</v>
      </c>
      <c r="EL7" s="38" t="s">
        <v>104</v>
      </c>
      <c r="EM7" s="38" t="s">
        <v>104</v>
      </c>
      <c r="EN7" s="38" t="s">
        <v>104</v>
      </c>
      <c r="EO7" s="38" t="s">
        <v>104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2020-02-06T08:04:35Z</cp:lastPrinted>
  <dcterms:created xsi:type="dcterms:W3CDTF">2019-12-05T05:31:21Z</dcterms:created>
  <dcterms:modified xsi:type="dcterms:W3CDTF">2020-02-06T08:04:38Z</dcterms:modified>
  <cp:category/>
</cp:coreProperties>
</file>