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7 角田市★\"/>
    </mc:Choice>
  </mc:AlternateContent>
  <workbookProtection workbookAlgorithmName="SHA-512" workbookHashValue="eo/rXi5awj4vczSsWTERGF9OCWUspdr+W9rfg1QQg1/v+m+Bgr6OEhplN6Y632jTPgkmkhvXMHBOJ+NE+YHgqg==" workbookSaltValue="QTF98k2G3aW+4X340JXVLw=="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<sst xmlns="http://schemas.openxmlformats.org/spreadsheetml/2006/main" count="228" uniqueCount="114">
  <si>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</si>
  <si>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</si>
  <si>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</si>
  <si>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</si>
  <si>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</si>
  <si>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</si>
  <si>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</si>
  <si>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</si>
  <si>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</si>
  <si>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</si>
  <si>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</si>
  <si>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</si>
  <si>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</si>
  <si>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</si>
  <si>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</si>
  <si>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</si>
  <si>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</si>
  <si>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</si>
  <si>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</si>
  <si>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</si>
  <si>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</si>
  <si>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</si>
  <si>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</si>
  <si>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</si>
  <si>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</si>
  <si>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</si>
  <si>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</si>
  <si>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</si>
  <si>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</si>
  <si>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</si>
  <si>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</si>
  <si>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</si>
  <si>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</si>
  <si>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</si>
  <si>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</si>
  <si>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</si>
  <si>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</si>
  <si>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</si>
  <si>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</si>
  <si>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</si>
  <si>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</si>
  <si>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</si>
  <si>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</si>
  <si>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</si>
  <si>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</si>
  <si>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</si>
  <si>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</si>
  <si>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</si>
  <si>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</si>
  <si>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</si>
  <si>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</si>
  <si>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</si>
  <si>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</si>
  <si>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</si>
  <si>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</si>
  <si>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</si>
  <si>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</si>
  <si>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</si>
  <si>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</si>
  <si>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</si>
  <si>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</si>
  <si>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</si>
  <si>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</si>
  <si>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</si>
  <si>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</si>
  <si>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</si>
  <si>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</si>
  <si>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</si>
  <si>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</si>
  <si>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</si>
  <si>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</si>
  <si>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</si>
  <si>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</si>
  <si>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</si>
  <si>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</si>
  <si>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</si>
  <si>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</si>
  <si>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</si>
  <si>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</si>
  <si>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</si>
  <si>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</si>
  <si>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</si>
  <si>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</si>
  <si>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</si>
  <si>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</si>
  <si>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</si>
  <si>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</si>
  <si>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</si>
  <si>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</si>
  <si>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</si>
  <si>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</si>
  <si>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</si>
  <si>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</si>
  <si>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</si>
  <si>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</si>
  <si>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</si>
  <si>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</si>
  <si>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</si>
  <si>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</si>
  <si>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</si>
  <si>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</si>
  <si>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</si>
  <si>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</si>
  <si>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</si>
  <si>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</si>
  <si>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</si>
  <si>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</si>
  <si>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</si>
  <si>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</si>
  <si>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</si>
  <si>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</si>
  <si>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農業集落排水処理施設及びマンホールポンプの運転管理・保守点検は専門業者へ業務委託しており、機器類が故障した際はその都度修繕・更新を行っている。</t>
    <phoneticPr fontId="4"/>
  </si>
  <si>
    <t>市内２箇所に設けた農業集落排水処理施設は、共に今後人口減少の影響を受けることが予想される地域にあり、水洗化率を維持し有収水量を確保することが課題である。令和２年４月から公共下水道事業と併せて公営企業会計へ移行するが、現状と乖離してきた経営戦略の見直しを検討し、事業の安定した経営を目指していく。また、老朽化した処理施設の計画的な更新を行い、適切な維持管理に努めていく。</t>
    <rPh sb="76" eb="78">
      <t>レイワ</t>
    </rPh>
    <rPh sb="79" eb="80">
      <t>ネン</t>
    </rPh>
    <rPh sb="81" eb="82">
      <t>ガツ</t>
    </rPh>
    <rPh sb="84" eb="86">
      <t>コウキョウ</t>
    </rPh>
    <rPh sb="86" eb="89">
      <t>ゲスイドウ</t>
    </rPh>
    <rPh sb="89" eb="91">
      <t>ジギョウ</t>
    </rPh>
    <rPh sb="92" eb="93">
      <t>アワ</t>
    </rPh>
    <rPh sb="108" eb="110">
      <t>ゲンジョウ</t>
    </rPh>
    <rPh sb="111" eb="113">
      <t>カイリ</t>
    </rPh>
    <rPh sb="117" eb="119">
      <t>ケイエイ</t>
    </rPh>
    <rPh sb="119" eb="121">
      <t>センリャク</t>
    </rPh>
    <rPh sb="122" eb="124">
      <t>ミナオ</t>
    </rPh>
    <rPh sb="126" eb="128">
      <t>ケントウ</t>
    </rPh>
    <rPh sb="130" eb="132">
      <t>ジギョウ</t>
    </rPh>
    <rPh sb="133" eb="135">
      <t>アンテイ</t>
    </rPh>
    <rPh sb="137" eb="139">
      <t>ケイエイ</t>
    </rPh>
    <rPh sb="140" eb="142">
      <t>メザ</t>
    </rPh>
    <rPh sb="150" eb="153">
      <t>ロウキュウカ</t>
    </rPh>
    <rPh sb="157" eb="159">
      <t>シセツ</t>
    </rPh>
    <rPh sb="160" eb="163">
      <t>ケイカクテキ</t>
    </rPh>
    <rPh sb="164" eb="166">
      <t>コウシン</t>
    </rPh>
    <rPh sb="167" eb="168">
      <t>オコナ</t>
    </rPh>
    <rPh sb="170" eb="172">
      <t>テキセツ</t>
    </rPh>
    <rPh sb="173" eb="175">
      <t>イジ</t>
    </rPh>
    <rPh sb="175" eb="177">
      <t>カンリ</t>
    </rPh>
    <rPh sb="178" eb="179">
      <t>ツト</t>
    </rPh>
    <phoneticPr fontId="4"/>
  </si>
  <si>
    <r>
      <t>①収益的収支比率について、平成30年7月に使用料を改定したことによる使用料収入の増加が比率を上げた要因となっている。しかしながら新規接続件数が少なく、使用料収入の伸びが期待できないことから、今後も費用の抑制を意識した経営が求められる。
④企業債残高対事業規模比率について、軟弱地盤等で中継ポンプの設置数が多いことによる工事費の増加が影響し、類似団体より高い数値を示している。近年は減少傾向を維持しているが、今後は有収水量を確保し安定した使用料収入を得ることが課題である。
⑤経費回収率について、使用料収入は増加したものの公営企業会計移行に伴う費用が増加したため数値を下げている。</t>
    </r>
    <r>
      <rPr>
        <sz val="11"/>
        <color rgb="FFFF0000"/>
        <rFont val="ＭＳ ゴシック"/>
        <family val="3"/>
        <charset val="128"/>
      </rPr>
      <t>公営企業会計移行後も管路更新等を予定しているが、補助金の活用等により費用を抑制し、経費回収率の回復に努めていく。</t>
    </r>
    <r>
      <rPr>
        <sz val="11"/>
        <color theme="1"/>
        <rFont val="ＭＳ ゴシック"/>
        <family val="3"/>
        <charset val="128"/>
      </rPr>
      <t xml:space="preserve">
⑥汚水処理原価について、有収水量の減少と汚水処理費用の増加が前年度より数値を上げた要因である。今後も有収水量の維持に努め、引き続き費用の抑制を図っていく。
⑦施設利用率について、28年度の新規接続による処理水量の増加による上昇を維持している。
⑧水洗化率について、処理区域内人口が減ったために水洗便所設置済人口の割合が高くなっている。高齢者世帯が多い地域であるため、今後も大幅な向上は見込めない。</t>
    </r>
    <rPh sb="13" eb="15">
      <t>ヘイセイ</t>
    </rPh>
    <rPh sb="17" eb="18">
      <t>ネン</t>
    </rPh>
    <rPh sb="19" eb="20">
      <t>ガツ</t>
    </rPh>
    <rPh sb="21" eb="24">
      <t>シヨウリョウ</t>
    </rPh>
    <rPh sb="25" eb="27">
      <t>カイテイ</t>
    </rPh>
    <rPh sb="34" eb="37">
      <t>シヨウリョウ</t>
    </rPh>
    <rPh sb="37" eb="39">
      <t>シュウニュウ</t>
    </rPh>
    <rPh sb="40" eb="42">
      <t>ゾウカ</t>
    </rPh>
    <rPh sb="43" eb="45">
      <t>ヒリツ</t>
    </rPh>
    <rPh sb="46" eb="47">
      <t>ア</t>
    </rPh>
    <rPh sb="49" eb="51">
      <t>ヨウイン</t>
    </rPh>
    <rPh sb="64" eb="66">
      <t>シンキ</t>
    </rPh>
    <rPh sb="66" eb="68">
      <t>セツゾク</t>
    </rPh>
    <rPh sb="68" eb="70">
      <t>ケンスウ</t>
    </rPh>
    <rPh sb="71" eb="72">
      <t>スク</t>
    </rPh>
    <rPh sb="75" eb="78">
      <t>シヨウリョウ</t>
    </rPh>
    <rPh sb="78" eb="80">
      <t>シュウニュウ</t>
    </rPh>
    <rPh sb="81" eb="82">
      <t>ノ</t>
    </rPh>
    <rPh sb="84" eb="86">
      <t>キタイ</t>
    </rPh>
    <rPh sb="95" eb="97">
      <t>コンゴ</t>
    </rPh>
    <rPh sb="98" eb="100">
      <t>ヒヨウ</t>
    </rPh>
    <rPh sb="101" eb="103">
      <t>ヨクセイ</t>
    </rPh>
    <rPh sb="104" eb="106">
      <t>イシキ</t>
    </rPh>
    <rPh sb="108" eb="110">
      <t>ケイエイ</t>
    </rPh>
    <rPh sb="111" eb="112">
      <t>モト</t>
    </rPh>
    <rPh sb="187" eb="189">
      <t>キンネン</t>
    </rPh>
    <rPh sb="253" eb="255">
      <t>ゾウカ</t>
    </rPh>
    <rPh sb="260" eb="262">
      <t>コウエイ</t>
    </rPh>
    <rPh sb="262" eb="264">
      <t>キギョウ</t>
    </rPh>
    <rPh sb="264" eb="266">
      <t>カイケイ</t>
    </rPh>
    <rPh sb="266" eb="268">
      <t>イコウ</t>
    </rPh>
    <rPh sb="269" eb="270">
      <t>トモナ</t>
    </rPh>
    <rPh sb="271" eb="273">
      <t>ヒヨウ</t>
    </rPh>
    <rPh sb="274" eb="276">
      <t>ゾウカ</t>
    </rPh>
    <rPh sb="280" eb="282">
      <t>スウチ</t>
    </rPh>
    <rPh sb="283" eb="284">
      <t>サ</t>
    </rPh>
    <rPh sb="289" eb="291">
      <t>コウエイ</t>
    </rPh>
    <rPh sb="291" eb="293">
      <t>キギョウ</t>
    </rPh>
    <rPh sb="293" eb="295">
      <t>カイケイ</t>
    </rPh>
    <rPh sb="295" eb="297">
      <t>イコウ</t>
    </rPh>
    <rPh sb="297" eb="298">
      <t>ゴ</t>
    </rPh>
    <rPh sb="299" eb="301">
      <t>カンロ</t>
    </rPh>
    <rPh sb="301" eb="303">
      <t>コウシン</t>
    </rPh>
    <rPh sb="303" eb="304">
      <t>トウ</t>
    </rPh>
    <rPh sb="305" eb="307">
      <t>ヨテイ</t>
    </rPh>
    <rPh sb="313" eb="316">
      <t>ホジョキン</t>
    </rPh>
    <rPh sb="317" eb="319">
      <t>カツヨウ</t>
    </rPh>
    <rPh sb="319" eb="320">
      <t>トウ</t>
    </rPh>
    <rPh sb="323" eb="325">
      <t>ヒヨウ</t>
    </rPh>
    <rPh sb="326" eb="328">
      <t>ヨクセイ</t>
    </rPh>
    <rPh sb="330" eb="332">
      <t>ケイヒ</t>
    </rPh>
    <rPh sb="332" eb="334">
      <t>カイシュウ</t>
    </rPh>
    <rPh sb="334" eb="335">
      <t>リツ</t>
    </rPh>
    <rPh sb="336" eb="338">
      <t>カイフク</t>
    </rPh>
    <rPh sb="339" eb="340">
      <t>ツト</t>
    </rPh>
    <rPh sb="363" eb="365">
      <t>ゲンショウ</t>
    </rPh>
    <rPh sb="366" eb="368">
      <t>オスイ</t>
    </rPh>
    <rPh sb="368" eb="370">
      <t>ショリ</t>
    </rPh>
    <rPh sb="370" eb="372">
      <t>ヒヨウ</t>
    </rPh>
    <rPh sb="373" eb="375">
      <t>ゾウカ</t>
    </rPh>
    <rPh sb="381" eb="383">
      <t>スウチ</t>
    </rPh>
    <rPh sb="393" eb="395">
      <t>コンゴ</t>
    </rPh>
    <rPh sb="396" eb="398">
      <t>ユウシュウ</t>
    </rPh>
    <rPh sb="398" eb="400">
      <t>スイリョウ</t>
    </rPh>
    <rPh sb="401" eb="403">
      <t>イジ</t>
    </rPh>
    <rPh sb="404" eb="405">
      <t>ツト</t>
    </rPh>
    <rPh sb="407" eb="408">
      <t>ヒ</t>
    </rPh>
    <rPh sb="409" eb="410">
      <t>ツヅ</t>
    </rPh>
    <rPh sb="411" eb="413">
      <t>ヒヨウ</t>
    </rPh>
    <rPh sb="414" eb="416">
      <t>ヨクセイ</t>
    </rPh>
    <rPh sb="417" eb="418">
      <t>ハカ</t>
    </rPh>
    <rPh sb="460" eb="462">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</si>
</sst>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D2-4CCC-8559-F64E6F11F7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BD2-4CCC-8559-F64E6F11F7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33.590000000000003</c:v>
                </c:pt>
                <c:pt idx="1">
                  <c:v>34.1</c:v>
                </c:pt>
                <c:pt idx="2">
                  <c:v>44.53</c:v>
                </c:pt>
                <c:pt idx="3">
                  <c:v>45.31</c:v>
                </c:pt>
                <c:pt idx="4">
                  <c:v>44.06</c:v>
                </c:pt>
              </c:numCache>
            </c:numRef>
          </c:val>
          <c:extLst>
            <c:ext xmlns:c16="http://schemas.microsoft.com/office/drawing/2014/chart" uri="{C3380CC4-5D6E-409C-BE32-E72D297353CC}">
              <c16:uniqueId val="{00000000-8506-48EE-AF5F-D573A88D2E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8506-48EE-AF5F-D573A88D2E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77.61</c:v>
                </c:pt>
                <c:pt idx="1">
                  <c:v>78.959999999999994</c:v>
                </c:pt>
                <c:pt idx="2">
                  <c:v>80.430000000000007</c:v>
                </c:pt>
                <c:pt idx="3">
                  <c:v>81.02</c:v>
                </c:pt>
                <c:pt idx="4">
                  <c:v>81.67</c:v>
                </c:pt>
              </c:numCache>
            </c:numRef>
          </c:val>
          <c:extLst>
            <c:ext xmlns:c16="http://schemas.microsoft.com/office/drawing/2014/chart" uri="{C3380CC4-5D6E-409C-BE32-E72D297353CC}">
              <c16:uniqueId val="{00000000-1022-4265-AA50-20386890C6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022-4265-AA50-20386890C6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75.260000000000005</c:v>
                </c:pt>
                <c:pt idx="1">
                  <c:v>74.95</c:v>
                </c:pt>
                <c:pt idx="2">
                  <c:v>75.2</c:v>
                </c:pt>
                <c:pt idx="3">
                  <c:v>74.680000000000007</c:v>
                </c:pt>
                <c:pt idx="4">
                  <c:v>75.599999999999994</c:v>
                </c:pt>
              </c:numCache>
            </c:numRef>
          </c:val>
          <c:extLst>
            <c:ext xmlns:c16="http://schemas.microsoft.com/office/drawing/2014/chart" uri="{C3380CC4-5D6E-409C-BE32-E72D297353CC}">
              <c16:uniqueId val="{00000000-2C01-4BFC-A17C-01A0431E92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1-4BFC-A17C-01A0431E92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99-41B3-BA60-B99102D66E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99-41B3-BA60-B99102D66E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D8-4F8D-9C0A-5504CBFC4E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8-4F8D-9C0A-5504CBFC4E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49-4FDB-934C-0905CCCF83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49-4FDB-934C-0905CCCF83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C1-4804-9193-4CC970FCFC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C1-4804-9193-4CC970FCFC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2970.12</c:v>
                </c:pt>
                <c:pt idx="1">
                  <c:v>2878.49</c:v>
                </c:pt>
                <c:pt idx="2">
                  <c:v>2578.67</c:v>
                </c:pt>
                <c:pt idx="3">
                  <c:v>2196.0500000000002</c:v>
                </c:pt>
                <c:pt idx="4">
                  <c:v>1978.91</c:v>
                </c:pt>
              </c:numCache>
            </c:numRef>
          </c:val>
          <c:extLst>
            <c:ext xmlns:c16="http://schemas.microsoft.com/office/drawing/2014/chart" uri="{C3380CC4-5D6E-409C-BE32-E72D297353CC}">
              <c16:uniqueId val="{00000000-A7D5-4CBC-B06A-37FA8F1D89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7D5-4CBC-B06A-37FA8F1D89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38.590000000000003</c:v>
                </c:pt>
                <c:pt idx="1">
                  <c:v>40.71</c:v>
                </c:pt>
                <c:pt idx="2">
                  <c:v>53.16</c:v>
                </c:pt>
                <c:pt idx="3">
                  <c:v>48.87</c:v>
                </c:pt>
                <c:pt idx="4">
                  <c:v>46.97</c:v>
                </c:pt>
              </c:numCache>
            </c:numRef>
          </c:val>
          <c:extLst>
            <c:ext xmlns:c16="http://schemas.microsoft.com/office/drawing/2014/chart" uri="{C3380CC4-5D6E-409C-BE32-E72D297353CC}">
              <c16:uniqueId val="{00000000-929A-475A-94A1-657137D183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29A-475A-94A1-657137D183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404.2</c:v>
                </c:pt>
                <c:pt idx="1">
                  <c:v>389.11</c:v>
                </c:pt>
                <c:pt idx="2">
                  <c:v>301.85000000000002</c:v>
                </c:pt>
                <c:pt idx="3">
                  <c:v>331.72</c:v>
                </c:pt>
                <c:pt idx="4">
                  <c:v>358.54</c:v>
                </c:pt>
              </c:numCache>
            </c:numRef>
          </c:val>
          <c:extLst>
            <c:ext xmlns:c16="http://schemas.microsoft.com/office/drawing/2014/chart" uri="{C3380CC4-5D6E-409C-BE32-E72D297353CC}">
              <c16:uniqueId val="{00000000-007A-4800-ABB1-783D593C80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07A-4800-ABB1-783D593C80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角田市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29243</v>
      </c>
      <c r="AM8" s="68"/>
      <c r="AN8" s="68"/>
      <c r="AO8" s="68"/>
      <c r="AP8" s="68"/>
      <c r="AQ8" s="68"/>
      <c r="AR8" s="68"/>
      <c r="AS8" s="68"/>
      <c r="AT8" s="67">
        <f>データ!T6</f>
        <v>147.53</v>
      </c>
      <c r="AU8" s="67"/>
      <c r="AV8" s="67"/>
      <c r="AW8" s="67"/>
      <c r="AX8" s="67"/>
      <c r="AY8" s="67"/>
      <c r="AZ8" s="67"/>
      <c r="BA8" s="67"/>
      <c r="BB8" s="67">
        <f>データ!U6</f>
        <v>198.22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4.9800000000000004</v>
      </c>
      <c r="Q10" s="67"/>
      <c r="R10" s="67"/>
      <c r="S10" s="67"/>
      <c r="T10" s="67"/>
      <c r="U10" s="67"/>
      <c r="V10" s="67"/>
      <c r="W10" s="67">
        <f>データ!Q6</f>
        <v>99.48</v>
      </c>
      <c r="X10" s="67"/>
      <c r="Y10" s="67"/>
      <c r="Z10" s="67"/>
      <c r="AA10" s="67"/>
      <c r="AB10" s="67"/>
      <c r="AC10" s="67"/>
      <c r="AD10" s="68">
        <f>データ!R6</f>
        <v>3070</v>
      </c>
      <c r="AE10" s="68"/>
      <c r="AF10" s="68"/>
      <c r="AG10" s="68"/>
      <c r="AH10" s="68"/>
      <c r="AI10" s="68"/>
      <c r="AJ10" s="68"/>
      <c r="AK10" s="2"/>
      <c r="AL10" s="68">
        <f>データ!V6</f>
        <v>1451</v>
      </c>
      <c r="AM10" s="68"/>
      <c r="AN10" s="68"/>
      <c r="AO10" s="68"/>
      <c r="AP10" s="68"/>
      <c r="AQ10" s="68"/>
      <c r="AR10" s="68"/>
      <c r="AS10" s="68"/>
      <c r="AT10" s="67">
        <f>データ!W6</f>
        <v>1.1000000000000001</v>
      </c>
      <c r="AU10" s="67"/>
      <c r="AV10" s="67"/>
      <c r="AW10" s="67"/>
      <c r="AX10" s="67"/>
      <c r="AY10" s="67"/>
      <c r="AZ10" s="67"/>
      <c r="BA10" s="67"/>
      <c r="BB10" s="67">
        <f>データ!X6</f>
        <v>1319.09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6EGdzT4r/UR/iCxU0O0V7E0wsFxs6aLJWC9Iw/pA54JJ6jnsUcjEu+DaqRzKX9UB1wvU478OapyS0PLWvDgrzw==" saltValue="eYijuhasAn5zoOZsqXGP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42081</v>
      </c>
      <c r="D6" s="33">
        <f t="shared" si="3"/>
        <v>47</v>
      </c>
      <c r="E6" s="33">
        <f t="shared" si="3"/>
        <v>17</v>
      </c>
      <c r="F6" s="33">
        <f t="shared" si="3"/>
        <v>5</v>
      </c>
      <c r="G6" s="33">
        <f t="shared" si="3"/>
        <v>0</v>
      </c>
      <c r="H6" s="33" t="str">
        <f t="shared" si="3"/>
        <v>宮城県　角田市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4.9800000000000004</v>
      </c>
      <c r="Q6" s="34">
        <f t="shared" si="3"/>
        <v>99.48</v>
      </c>
      <c r="R6" s="34">
        <f t="shared" si="3"/>
        <v>3070</v>
      </c>
      <c r="S6" s="34">
        <f t="shared" si="3"/>
        <v>29243</v>
      </c>
      <c r="T6" s="34">
        <f t="shared" si="3"/>
        <v>147.53</v>
      </c>
      <c r="U6" s="34">
        <f t="shared" si="3"/>
        <v>198.22</v>
      </c>
      <c r="V6" s="34">
        <f t="shared" si="3"/>
        <v>1451</v>
      </c>
      <c r="W6" s="34">
        <f t="shared" si="3"/>
        <v>1.1000000000000001</v>
      </c>
      <c r="X6" s="34">
        <f t="shared" si="3"/>
        <v>1319.09</v>
      </c>
      <c r="Y6" s="35">
        <f>IF(Y7="",NA(),Y7)</f>
        <v>75.260000000000005</v>
      </c>
      <c r="Z6" s="35">
        <f t="shared" ref="Z6:AH6" si="4">IF(Z7="",NA(),Z7)</f>
        <v>74.95</v>
      </c>
      <c r="AA6" s="35">
        <f t="shared" si="4"/>
        <v>75.2</v>
      </c>
      <c r="AB6" s="35">
        <f t="shared" si="4"/>
        <v>74.680000000000007</v>
      </c>
      <c r="AC6" s="35">
        <f t="shared" si="4"/>
        <v>75.599999999999994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2970.12</v>
      </c>
      <c r="BG6" s="35">
        <f t="shared" ref="BG6:BO6" si="7">IF(BG7="",NA(),BG7)</f>
        <v>2878.49</v>
      </c>
      <c r="BH6" s="35">
        <f t="shared" si="7"/>
        <v>2578.67</v>
      </c>
      <c r="BI6" s="35">
        <f t="shared" si="7"/>
        <v>2196.0500000000002</v>
      </c>
      <c r="BJ6" s="35">
        <f t="shared" si="7"/>
        <v>1978.91</v>
      </c>
      <c r="BK6" s="35">
        <f t="shared" si="7"/>
        <v>1044.8</v>
      </c>
      <c r="BL6" s="35">
        <f t="shared" si="7"/>
        <v>1081.8</v>
      </c>
      <c r="BM6" s="35">
        <f t="shared" si="7"/>
        <v>974.93</v>
      </c>
      <c r="BN6" s="35">
        <f t="shared" si="7"/>
        <v>855.8</v>
      </c>
      <c r="BO6" s="35">
        <f t="shared" si="7"/>
        <v>789.46</v>
      </c>
      <c r="BP6" s="34" t="str">
        <f>IF(BP7="","",IF(BP7="-","【-】","【"&amp;SUBSTITUTE(TEXT(BP7,"#,##0.00"),"-","△")&amp;"】"))</f>
        <v>【747.76】</v>
      </c>
      <c r="BQ6" s="35">
        <f>IF(BQ7="",NA(),BQ7)</f>
        <v>38.590000000000003</v>
      </c>
      <c r="BR6" s="35">
        <f t="shared" ref="BR6:BZ6" si="8">IF(BR7="",NA(),BR7)</f>
        <v>40.71</v>
      </c>
      <c r="BS6" s="35">
        <f t="shared" si="8"/>
        <v>53.16</v>
      </c>
      <c r="BT6" s="35">
        <f t="shared" si="8"/>
        <v>48.87</v>
      </c>
      <c r="BU6" s="35">
        <f t="shared" si="8"/>
        <v>46.97</v>
      </c>
      <c r="BV6" s="35">
        <f t="shared" si="8"/>
        <v>50.82</v>
      </c>
      <c r="BW6" s="35">
        <f t="shared" si="8"/>
        <v>52.19</v>
      </c>
      <c r="BX6" s="35">
        <f t="shared" si="8"/>
        <v>55.32</v>
      </c>
      <c r="BY6" s="35">
        <f t="shared" si="8"/>
        <v>59.8</v>
      </c>
      <c r="BZ6" s="35">
        <f t="shared" si="8"/>
        <v>57.77</v>
      </c>
      <c r="CA6" s="34" t="str">
        <f>IF(CA7="","",IF(CA7="-","【-】","【"&amp;SUBSTITUTE(TEXT(CA7,"#,##0.00"),"-","△")&amp;"】"))</f>
        <v>【59.51】</v>
      </c>
      <c r="CB6" s="35">
        <f>IF(CB7="",NA(),CB7)</f>
        <v>404.2</v>
      </c>
      <c r="CC6" s="35">
        <f t="shared" ref="CC6:CK6" si="9">IF(CC7="",NA(),CC7)</f>
        <v>389.11</v>
      </c>
      <c r="CD6" s="35">
        <f t="shared" si="9"/>
        <v>301.85000000000002</v>
      </c>
      <c r="CE6" s="35">
        <f t="shared" si="9"/>
        <v>331.72</v>
      </c>
      <c r="CF6" s="35">
        <f t="shared" si="9"/>
        <v>358.54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33.590000000000003</v>
      </c>
      <c r="CN6" s="35">
        <f t="shared" ref="CN6:CV6" si="10">IF(CN7="",NA(),CN7)</f>
        <v>34.1</v>
      </c>
      <c r="CO6" s="35">
        <f t="shared" si="10"/>
        <v>44.53</v>
      </c>
      <c r="CP6" s="35">
        <f t="shared" si="10"/>
        <v>45.31</v>
      </c>
      <c r="CQ6" s="35">
        <f t="shared" si="10"/>
        <v>44.06</v>
      </c>
      <c r="CR6" s="35">
        <f t="shared" si="10"/>
        <v>53.24</v>
      </c>
      <c r="CS6" s="35">
        <f t="shared" si="10"/>
        <v>52.31</v>
      </c>
      <c r="CT6" s="35">
        <f t="shared" si="10"/>
        <v>60.65</v>
      </c>
      <c r="CU6" s="35">
        <f t="shared" si="10"/>
        <v>51.75</v>
      </c>
      <c r="CV6" s="35">
        <f t="shared" si="10"/>
        <v>50.68</v>
      </c>
      <c r="CW6" s="34" t="str">
        <f>IF(CW7="","",IF(CW7="-","【-】","【"&amp;SUBSTITUTE(TEXT(CW7,"#,##0.00"),"-","△")&amp;"】"))</f>
        <v>【52.23】</v>
      </c>
      <c r="CX6" s="35">
        <f>IF(CX7="",NA(),CX7)</f>
        <v>77.61</v>
      </c>
      <c r="CY6" s="35">
        <f t="shared" ref="CY6:DG6" si="11">IF(CY7="",NA(),CY7)</f>
        <v>78.959999999999994</v>
      </c>
      <c r="CZ6" s="35">
        <f t="shared" si="11"/>
        <v>80.430000000000007</v>
      </c>
      <c r="DA6" s="35">
        <f t="shared" si="11"/>
        <v>81.02</v>
      </c>
      <c r="DB6" s="35">
        <f t="shared" si="11"/>
        <v>81.67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42081</v>
      </c>
      <c r="D7" s="37">
        <v>47</v>
      </c>
      <c r="E7" s="37">
        <v>17</v>
      </c>
      <c r="F7" s="37">
        <v>5</v>
      </c>
      <c r="G7" s="37">
        <v>0</v>
      </c>
      <c r="H7" s="37" t="s">
        <v>98</v>
      </c>
      <c r="I7" s="37" t="s">
        <v>99</v>
      </c>
      <c r="J7" s="37" t="s">
        <v>100</v>
      </c>
      <c r="K7" s="37" t="s">
        <v>101</v>
      </c>
      <c r="L7" s="37" t="s">
        <v>102</v>
      </c>
      <c r="M7" s="37" t="s">
        <v>103</v>
      </c>
      <c r="N7" s="38" t="s">
        <v>104</v>
      </c>
      <c r="O7" s="38" t="s">
        <v>105</v>
      </c>
      <c r="P7" s="38">
        <v>4.9800000000000004</v>
      </c>
      <c r="Q7" s="38">
        <v>99.48</v>
      </c>
      <c r="R7" s="38">
        <v>3070</v>
      </c>
      <c r="S7" s="38">
        <v>29243</v>
      </c>
      <c r="T7" s="38">
        <v>147.53</v>
      </c>
      <c r="U7" s="38">
        <v>198.22</v>
      </c>
      <c r="V7" s="38">
        <v>1451</v>
      </c>
      <c r="W7" s="38">
        <v>1.1000000000000001</v>
      </c>
      <c r="X7" s="38">
        <v>1319.09</v>
      </c>
      <c r="Y7" s="38">
        <v>75.260000000000005</v>
      </c>
      <c r="Z7" s="38">
        <v>74.95</v>
      </c>
      <c r="AA7" s="38">
        <v>75.2</v>
      </c>
      <c r="AB7" s="38">
        <v>74.680000000000007</v>
      </c>
      <c r="AC7" s="38">
        <v>75.599999999999994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2970.12</v>
      </c>
      <c r="BG7" s="38">
        <v>2878.49</v>
      </c>
      <c r="BH7" s="38">
        <v>2578.67</v>
      </c>
      <c r="BI7" s="38">
        <v>2196.0500000000002</v>
      </c>
      <c r="BJ7" s="38">
        <v>1978.91</v>
      </c>
      <c r="BK7" s="38">
        <v>1044.8</v>
      </c>
      <c r="BL7" s="38">
        <v>1081.8</v>
      </c>
      <c r="BM7" s="38">
        <v>974.93</v>
      </c>
      <c r="BN7" s="38">
        <v>855.8</v>
      </c>
      <c r="BO7" s="38">
        <v>789.46</v>
      </c>
      <c r="BP7" s="38">
        <v>747.76</v>
      </c>
      <c r="BQ7" s="38">
        <v>38.590000000000003</v>
      </c>
      <c r="BR7" s="38">
        <v>40.71</v>
      </c>
      <c r="BS7" s="38">
        <v>53.16</v>
      </c>
      <c r="BT7" s="38">
        <v>48.87</v>
      </c>
      <c r="BU7" s="38">
        <v>46.97</v>
      </c>
      <c r="BV7" s="38">
        <v>50.82</v>
      </c>
      <c r="BW7" s="38">
        <v>52.19</v>
      </c>
      <c r="BX7" s="38">
        <v>55.32</v>
      </c>
      <c r="BY7" s="38">
        <v>59.8</v>
      </c>
      <c r="BZ7" s="38">
        <v>57.77</v>
      </c>
      <c r="CA7" s="38">
        <v>59.51</v>
      </c>
      <c r="CB7" s="38">
        <v>404.2</v>
      </c>
      <c r="CC7" s="38">
        <v>389.11</v>
      </c>
      <c r="CD7" s="38">
        <v>301.85000000000002</v>
      </c>
      <c r="CE7" s="38">
        <v>331.72</v>
      </c>
      <c r="CF7" s="38">
        <v>358.54</v>
      </c>
      <c r="CG7" s="38">
        <v>300.52</v>
      </c>
      <c r="CH7" s="38">
        <v>296.14</v>
      </c>
      <c r="CI7" s="38">
        <v>283.17</v>
      </c>
      <c r="CJ7" s="38">
        <v>263.76</v>
      </c>
      <c r="CK7" s="38">
        <v>274.35000000000002</v>
      </c>
      <c r="CL7" s="38">
        <v>261.45999999999998</v>
      </c>
      <c r="CM7" s="38">
        <v>33.590000000000003</v>
      </c>
      <c r="CN7" s="38">
        <v>34.1</v>
      </c>
      <c r="CO7" s="38">
        <v>44.53</v>
      </c>
      <c r="CP7" s="38">
        <v>45.31</v>
      </c>
      <c r="CQ7" s="38">
        <v>44.06</v>
      </c>
      <c r="CR7" s="38">
        <v>53.24</v>
      </c>
      <c r="CS7" s="38">
        <v>52.31</v>
      </c>
      <c r="CT7" s="38">
        <v>60.65</v>
      </c>
      <c r="CU7" s="38">
        <v>51.75</v>
      </c>
      <c r="CV7" s="38">
        <v>50.68</v>
      </c>
      <c r="CW7" s="38">
        <v>52.23</v>
      </c>
      <c r="CX7" s="38">
        <v>77.61</v>
      </c>
      <c r="CY7" s="38">
        <v>78.959999999999994</v>
      </c>
      <c r="CZ7" s="38">
        <v>80.430000000000007</v>
      </c>
      <c r="DA7" s="38">
        <v>81.02</v>
      </c>
      <c r="DB7" s="38">
        <v>81.67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2020-02-14T00:24:57Z</cp:lastPrinted>
  <dcterms:created xsi:type="dcterms:W3CDTF">2019-12-05T05:16:09Z</dcterms:created>
  <dcterms:modified xsi:type="dcterms:W3CDTF">2020-02-21T05:48:38Z</dcterms:modified>
  <cp:category/>
</cp:coreProperties>
</file>