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17-SUIDO02\Desktop\"/>
    </mc:Choice>
  </mc:AlternateContent>
  <workbookProtection workbookAlgorithmName="SHA-512" workbookHashValue="5gESNAXAXqjO8j4Wdtvu7332InlBU/jCCZKr3YaMLm1PA0aAFMZ18Jz/MObgbxO1IVU2Ta9f26RunJGnPlScJA==" workbookSaltValue="gyWRvYGWNNttw+7H7Ebek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<sst xmlns="http://schemas.openxmlformats.org/spreadsheetml/2006/main" count="220" uniqueCount="107">
  <si>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</si>
  <si>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</si>
  <si>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</si>
  <si>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</si>
  <si>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</si>
  <si>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</si>
  <si>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</si>
  <si>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</si>
  <si>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</si>
  <si>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</si>
  <si>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</si>
  <si>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</si>
  <si>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</si>
  <si>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</si>
  <si>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</si>
  <si>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</si>
  <si>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</si>
  <si>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</si>
  <si>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</si>
  <si>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</si>
  <si>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</si>
  <si>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</si>
  <si>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</si>
  <si>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</si>
  <si>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</si>
  <si>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</si>
  <si>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</si>
  <si>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</si>
  <si>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</si>
  <si>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</si>
  <si>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</si>
  <si>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</si>
  <si>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</si>
  <si>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</si>
  <si>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</si>
  <si>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</si>
  <si>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</si>
  <si>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</si>
  <si>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</si>
  <si>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</si>
  <si>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</si>
  <si>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</si>
  <si>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</si>
  <si>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</si>
  <si>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</si>
  <si>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</si>
  <si>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</si>
  <si>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</si>
  <si>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</si>
  <si>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</si>
  <si>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</si>
  <si>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</si>
  <si>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</si>
  <si>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</si>
  <si>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</si>
  <si>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</si>
  <si>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</si>
  <si>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</si>
  <si>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</si>
  <si>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</si>
  <si>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</si>
  <si>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</si>
  <si>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</si>
  <si>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</si>
  <si>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</si>
  <si>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</si>
  <si>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</si>
  <si>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</si>
  <si>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</si>
  <si>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</si>
  <si>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</si>
  <si>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</si>
  <si>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</si>
  <si>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</si>
  <si>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</si>
  <si>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</si>
  <si>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</si>
  <si>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</si>
  <si>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</si>
  <si>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</si>
  <si>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</si>
  <si>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</si>
  <si>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</si>
  <si>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</si>
  <si>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</si>
  <si>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</si>
  <si>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</si>
  <si>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</si>
  <si>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</si>
  <si>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</si>
  <si>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</si>
  <si>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</si>
  <si>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</si>
  <si>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</si>
  <si>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</si>
  <si>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</si>
  <si>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</si>
  <si>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</si>
  <si>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</si>
  <si>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</si>
  <si>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</si>
  <si>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</si>
  <si>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</si>
  <si>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</si>
  <si>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①経常収支比率については、類似団体よりも数値が上回っており健全な経営状況にあると言える。
②累積欠損金比率について、本市においては欠損金残高が無いため発生していない。
③流動比率は、流動資産（現金預金）の増加により上昇し、類似団体と比しても良好な数値である。
④企業債残高対給水収益比率は、類似団体と比して低い。新規の債務は発生しておらず、今後も減少が見込まれる。
</t>
    </r>
    <r>
      <rPr>
        <sz val="11"/>
        <rFont val="ＭＳ ゴシック"/>
        <family val="3"/>
        <charset val="128"/>
      </rPr>
      <t>⑤料金回収率については、給水原価の減（企業債利息の減など）に伴い増加したもの。類似団体平均及び100％を上回り、適切であると言える。</t>
    </r>
    <r>
      <rPr>
        <sz val="11"/>
        <color rgb="FFFF0000"/>
        <rFont val="ＭＳ ゴシック"/>
        <family val="3"/>
        <charset val="128"/>
      </rPr>
      <t xml:space="preserve">
</t>
    </r>
    <r>
      <rPr>
        <sz val="11"/>
        <rFont val="ＭＳ ゴシック"/>
        <family val="3"/>
        <charset val="128"/>
      </rPr>
      <t>⑥給水原価は、配水量の多くを受水で賄っていることから類似団体の平均より高くなっている。</t>
    </r>
    <r>
      <rPr>
        <sz val="11"/>
        <color rgb="FFFF0000"/>
        <rFont val="ＭＳ ゴシック"/>
        <family val="3"/>
        <charset val="128"/>
      </rPr>
      <t xml:space="preserve">
</t>
    </r>
    <r>
      <rPr>
        <sz val="11"/>
        <rFont val="ＭＳ ゴシック"/>
        <family val="3"/>
        <charset val="128"/>
      </rPr>
      <t>⑦施設利用率については、類似団体や全国の平均を大きく上回っており、稼動施設の規模や利用状況については適正であると見ている。</t>
    </r>
    <r>
      <rPr>
        <sz val="11"/>
        <color rgb="FFFF0000"/>
        <rFont val="ＭＳ ゴシック"/>
        <family val="3"/>
        <charset val="128"/>
      </rPr>
      <t xml:space="preserve">
</t>
    </r>
    <r>
      <rPr>
        <sz val="11"/>
        <rFont val="ＭＳ ゴシック"/>
        <family val="3"/>
        <charset val="128"/>
      </rPr>
      <t>⑧有収率については、類似団体より低い割合にある。平成30年度は、前年度と比較して震災地区（閖上）配水管水質保全の為の排水量増加また、本管漏水事故（植松字錦田）に伴う漏水量の増加などにより有収率が下がった。今後も引き続き、漏水調査や老朽配水管等の更新を行い、有収率向上の対策を講じていく。</t>
    </r>
    <rPh sb="40" eb="41">
      <t>イ</t>
    </rPh>
    <rPh sb="65" eb="68">
      <t>ケッソンキン</t>
    </rPh>
    <rPh sb="68" eb="70">
      <t>ザンダカ</t>
    </rPh>
    <rPh sb="71" eb="72">
      <t>ナ</t>
    </rPh>
    <rPh sb="91" eb="93">
      <t>リュウドウ</t>
    </rPh>
    <rPh sb="93" eb="95">
      <t>シサン</t>
    </rPh>
    <rPh sb="96" eb="98">
      <t>ゲンキン</t>
    </rPh>
    <rPh sb="98" eb="100">
      <t>ヨキン</t>
    </rPh>
    <rPh sb="102" eb="104">
      <t>ゾウカ</t>
    </rPh>
    <rPh sb="107" eb="109">
      <t>ジョウショウ</t>
    </rPh>
    <rPh sb="111" eb="113">
      <t>ルイジ</t>
    </rPh>
    <rPh sb="113" eb="115">
      <t>ダンタイ</t>
    </rPh>
    <rPh sb="116" eb="117">
      <t>ヒ</t>
    </rPh>
    <rPh sb="120" eb="122">
      <t>リョウコウ</t>
    </rPh>
    <rPh sb="123" eb="125">
      <t>スウチ</t>
    </rPh>
    <rPh sb="195" eb="197">
      <t>キュウスイ</t>
    </rPh>
    <rPh sb="197" eb="199">
      <t>ゲンカ</t>
    </rPh>
    <rPh sb="200" eb="201">
      <t>ゲン</t>
    </rPh>
    <rPh sb="202" eb="204">
      <t>キギョウ</t>
    </rPh>
    <rPh sb="204" eb="205">
      <t>サイ</t>
    </rPh>
    <rPh sb="205" eb="207">
      <t>リソク</t>
    </rPh>
    <rPh sb="208" eb="209">
      <t>ゲン</t>
    </rPh>
    <rPh sb="215" eb="217">
      <t>ゾウカ</t>
    </rPh>
    <rPh sb="245" eb="246">
      <t>イ</t>
    </rPh>
    <rPh sb="388" eb="391">
      <t>ゼンネンド</t>
    </rPh>
    <rPh sb="392" eb="394">
      <t>ヒカク</t>
    </rPh>
    <rPh sb="396" eb="398">
      <t>シンサイ</t>
    </rPh>
    <rPh sb="398" eb="400">
      <t>チク</t>
    </rPh>
    <rPh sb="401" eb="403">
      <t>ユリアゲ</t>
    </rPh>
    <rPh sb="404" eb="407">
      <t>ハイスイカン</t>
    </rPh>
    <rPh sb="407" eb="409">
      <t>スイシツ</t>
    </rPh>
    <rPh sb="409" eb="411">
      <t>ホゼン</t>
    </rPh>
    <rPh sb="412" eb="413">
      <t>タメ</t>
    </rPh>
    <rPh sb="414" eb="416">
      <t>ハイスイ</t>
    </rPh>
    <rPh sb="416" eb="417">
      <t>リョウ</t>
    </rPh>
    <rPh sb="417" eb="419">
      <t>ゾウカ</t>
    </rPh>
    <rPh sb="422" eb="424">
      <t>ホンカン</t>
    </rPh>
    <rPh sb="424" eb="426">
      <t>ロウスイ</t>
    </rPh>
    <rPh sb="426" eb="428">
      <t>ジコ</t>
    </rPh>
    <rPh sb="429" eb="431">
      <t>ウエマツ</t>
    </rPh>
    <rPh sb="431" eb="432">
      <t>ジ</t>
    </rPh>
    <rPh sb="432" eb="434">
      <t>ニシキダ</t>
    </rPh>
    <rPh sb="436" eb="437">
      <t>トモナ</t>
    </rPh>
    <rPh sb="438" eb="440">
      <t>ロウスイ</t>
    </rPh>
    <rPh sb="440" eb="441">
      <t>リョウ</t>
    </rPh>
    <rPh sb="442" eb="444">
      <t>ゾウカ</t>
    </rPh>
    <rPh sb="449" eb="452">
      <t>ユウシュウリツ</t>
    </rPh>
    <rPh sb="453" eb="454">
      <t>サ</t>
    </rPh>
    <rPh sb="458" eb="460">
      <t>コンゴ</t>
    </rPh>
    <rPh sb="461" eb="462">
      <t>ヒ</t>
    </rPh>
    <rPh sb="463" eb="464">
      <t>ツヅ</t>
    </rPh>
    <rPh sb="466" eb="468">
      <t>ロウスイ</t>
    </rPh>
    <rPh sb="468" eb="470">
      <t>チョウサ</t>
    </rPh>
    <rPh sb="471" eb="473">
      <t>ロウキュウ</t>
    </rPh>
    <rPh sb="473" eb="476">
      <t>ハイスイカン</t>
    </rPh>
    <rPh sb="476" eb="477">
      <t>トウ</t>
    </rPh>
    <rPh sb="478" eb="480">
      <t>コウシン</t>
    </rPh>
    <rPh sb="481" eb="482">
      <t>オコナ</t>
    </rPh>
    <rPh sb="484" eb="486">
      <t>ユウシュウ</t>
    </rPh>
    <rPh sb="486" eb="487">
      <t>リツ</t>
    </rPh>
    <rPh sb="487" eb="489">
      <t>コウジョウ</t>
    </rPh>
    <rPh sb="490" eb="492">
      <t>タイサク</t>
    </rPh>
    <rPh sb="493" eb="494">
      <t>コウ</t>
    </rPh>
    <phoneticPr fontId="4"/>
  </si>
  <si>
    <t>　国平均値、類似団体平均値と比しても、全体的に各種指標を通して健全な経営状況にあると言える。分析の数値的に見て、当市独自の状況として震災の復興工事関連の影響が一部あり、工事完了まで続くことが予測される。
　安定した経営のために、復興を進めつつ今後更に老朽化が進む施設更新の財源確保のため、経営の効率性向上を目指すと共に、限られた財源の中で計画的な更新を行うことが必要である。策定済の「アセットマネジメント」「新水道ビジョン」に基づき、計画的な経営と施設更新を進めているところである。</t>
    <rPh sb="79" eb="81">
      <t>イチブ</t>
    </rPh>
    <rPh sb="103" eb="105">
      <t>アンテイ</t>
    </rPh>
    <rPh sb="107" eb="109">
      <t>ケイエイ</t>
    </rPh>
    <rPh sb="123" eb="124">
      <t>サラ</t>
    </rPh>
    <rPh sb="187" eb="189">
      <t>サクテイ</t>
    </rPh>
    <rPh sb="189" eb="190">
      <t>ズ</t>
    </rPh>
    <rPh sb="204" eb="205">
      <t>シン</t>
    </rPh>
    <rPh sb="205" eb="207">
      <t>スイドウ</t>
    </rPh>
    <rPh sb="213" eb="214">
      <t>モト</t>
    </rPh>
    <rPh sb="221" eb="223">
      <t>ケイエイ</t>
    </rPh>
    <phoneticPr fontId="4"/>
  </si>
  <si>
    <r>
      <t xml:space="preserve">①有形固定資産減価償却率については、上昇しており施設の老朽化が進んでいる状況にある。今後も引き続き、施設状況を的確に把握した上で、日常的な修繕、補修による延命化を図りつつ、「アセットマネジメント」における更新需要に基づき、計画的に更新を行っていく。
②管路経年化率については、類似団体平均よりも下回っており、毎年継続した配水管更新事業を市内全域において計画的に行っている。ここ数年で上昇が見られるのは、昭和50年前後に布設された管路が耐用年数を迎えつつあること、それに対する更新が必要であることを示している。
</t>
    </r>
    <r>
      <rPr>
        <sz val="11"/>
        <rFont val="ＭＳ ゴシック"/>
        <family val="3"/>
        <charset val="128"/>
      </rPr>
      <t>③管路更新率については、復興事業を進めつつ「アセットマネジメント」における更新需要に基づき、管路における重要度及び管路劣化調査結果等から更新の優先順位を設定し、これに基づいた計画的な更新を行っている。</t>
    </r>
    <rPh sb="18" eb="20">
      <t>ジョウショウ</t>
    </rPh>
    <rPh sb="42" eb="44">
      <t>コンゴ</t>
    </rPh>
    <rPh sb="45" eb="46">
      <t>ヒ</t>
    </rPh>
    <rPh sb="47" eb="48">
      <t>ツヅ</t>
    </rPh>
    <rPh sb="50" eb="52">
      <t>シセツ</t>
    </rPh>
    <rPh sb="52" eb="54">
      <t>ジョウキョウ</t>
    </rPh>
    <rPh sb="55" eb="57">
      <t>テキカク</t>
    </rPh>
    <rPh sb="58" eb="60">
      <t>ハアク</t>
    </rPh>
    <rPh sb="62" eb="63">
      <t>ウエ</t>
    </rPh>
    <rPh sb="65" eb="68">
      <t>ニチジョウテキ</t>
    </rPh>
    <rPh sb="69" eb="71">
      <t>シュウゼン</t>
    </rPh>
    <rPh sb="72" eb="74">
      <t>ホシュウ</t>
    </rPh>
    <rPh sb="77" eb="79">
      <t>エンメイ</t>
    </rPh>
    <rPh sb="79" eb="80">
      <t>バ</t>
    </rPh>
    <rPh sb="81" eb="82">
      <t>ハカ</t>
    </rPh>
    <rPh sb="111" eb="114">
      <t>ケイカクテキ</t>
    </rPh>
    <rPh sb="115" eb="117">
      <t>コウシン</t>
    </rPh>
    <rPh sb="118" eb="119">
      <t>オコナ</t>
    </rPh>
    <rPh sb="260" eb="261">
      <t>リツ</t>
    </rPh>
    <rPh sb="292" eb="294">
      <t>コウシン</t>
    </rPh>
    <rPh sb="294" eb="296">
      <t>ジュヨウ</t>
    </rPh>
    <rPh sb="297" eb="298">
      <t>モト</t>
    </rPh>
    <rPh sb="301" eb="303">
      <t>カンロ</t>
    </rPh>
    <rPh sb="307" eb="310">
      <t>ジュウヨウド</t>
    </rPh>
    <rPh sb="310" eb="311">
      <t>オヨ</t>
    </rPh>
    <rPh sb="312" eb="314">
      <t>カンロ</t>
    </rPh>
    <rPh sb="314" eb="316">
      <t>レッカ</t>
    </rPh>
    <rPh sb="316" eb="318">
      <t>チョウサ</t>
    </rPh>
    <rPh sb="318" eb="320">
      <t>ケッカ</t>
    </rPh>
    <rPh sb="320" eb="321">
      <t>トウ</t>
    </rPh>
    <rPh sb="323" eb="325">
      <t>コウシン</t>
    </rPh>
    <rPh sb="326" eb="328">
      <t>ユウセン</t>
    </rPh>
    <rPh sb="328" eb="330">
      <t>ジュンイ</t>
    </rPh>
    <rPh sb="331" eb="333">
      <t>セッテイ</t>
    </rPh>
    <rPh sb="338" eb="339">
      <t>モト</t>
    </rPh>
    <rPh sb="342" eb="345">
      <t>ケイカクテキ</t>
    </rPh>
    <rPh sb="346" eb="348">
      <t>コウシン</t>
    </rPh>
    <rPh sb="349" eb="35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</si>
</sst>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1.64</c:v>
                </c:pt>
                <c:pt idx="1">
                  <c:v>0.05</c:v>
                </c:pt>
                <c:pt idx="2">
                  <c:v>1.17</c:v>
                </c:pt>
                <c:pt idx="3">
                  <c:v>0.01</c:v>
                </c:pt>
                <c:pt idx="4">
                  <c:v>0.36</c:v>
                </c:pt>
              </c:numCache>
            </c:numRef>
          </c:val>
          <c:extLst>
            <c:ext xmlns:c16="http://schemas.microsoft.com/office/drawing/2014/chart" uri="{C3380CC4-5D6E-409C-BE32-E72D297353CC}">
              <c16:uniqueId val="{00000000-9686-4FE7-A9A8-D353460F30C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9686-4FE7-A9A8-D353460F30C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64.47</c:v>
                </c:pt>
                <c:pt idx="1">
                  <c:v>68.599999999999994</c:v>
                </c:pt>
                <c:pt idx="2">
                  <c:v>68.08</c:v>
                </c:pt>
                <c:pt idx="3">
                  <c:v>70.650000000000006</c:v>
                </c:pt>
                <c:pt idx="4">
                  <c:v>70.760000000000005</c:v>
                </c:pt>
              </c:numCache>
            </c:numRef>
          </c:val>
          <c:extLst>
            <c:ext xmlns:c16="http://schemas.microsoft.com/office/drawing/2014/chart" uri="{C3380CC4-5D6E-409C-BE32-E72D297353CC}">
              <c16:uniqueId val="{00000000-FAE5-43E4-917C-B8848E955AE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FAE5-43E4-917C-B8848E955AE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83.31</c:v>
                </c:pt>
                <c:pt idx="1">
                  <c:v>85.12</c:v>
                </c:pt>
                <c:pt idx="2">
                  <c:v>86.72</c:v>
                </c:pt>
                <c:pt idx="3">
                  <c:v>84.37</c:v>
                </c:pt>
                <c:pt idx="4">
                  <c:v>84.15</c:v>
                </c:pt>
              </c:numCache>
            </c:numRef>
          </c:val>
          <c:extLst>
            <c:ext xmlns:c16="http://schemas.microsoft.com/office/drawing/2014/chart" uri="{C3380CC4-5D6E-409C-BE32-E72D297353CC}">
              <c16:uniqueId val="{00000000-4ADF-4C5E-B805-65AB578D033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4ADF-4C5E-B805-65AB578D033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130.80000000000001</c:v>
                </c:pt>
                <c:pt idx="1">
                  <c:v>132.26</c:v>
                </c:pt>
                <c:pt idx="2">
                  <c:v>141.16</c:v>
                </c:pt>
                <c:pt idx="3">
                  <c:v>134.47</c:v>
                </c:pt>
                <c:pt idx="4">
                  <c:v>135.5</c:v>
                </c:pt>
              </c:numCache>
            </c:numRef>
          </c:val>
          <c:extLst>
            <c:ext xmlns:c16="http://schemas.microsoft.com/office/drawing/2014/chart" uri="{C3380CC4-5D6E-409C-BE32-E72D297353CC}">
              <c16:uniqueId val="{00000000-2B37-41DD-B854-95B09BB3CE9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2B37-41DD-B854-95B09BB3CE9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48.89</c:v>
                </c:pt>
                <c:pt idx="1">
                  <c:v>49.9</c:v>
                </c:pt>
                <c:pt idx="2">
                  <c:v>49.86</c:v>
                </c:pt>
                <c:pt idx="3">
                  <c:v>50.69</c:v>
                </c:pt>
                <c:pt idx="4">
                  <c:v>51.81</c:v>
                </c:pt>
              </c:numCache>
            </c:numRef>
          </c:val>
          <c:extLst>
            <c:ext xmlns:c16="http://schemas.microsoft.com/office/drawing/2014/chart" uri="{C3380CC4-5D6E-409C-BE32-E72D297353CC}">
              <c16:uniqueId val="{00000000-81B0-4549-8956-02D2B50279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81B0-4549-8956-02D2B50279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4.08</c:v>
                </c:pt>
                <c:pt idx="1">
                  <c:v>6.36</c:v>
                </c:pt>
                <c:pt idx="2">
                  <c:v>7.11</c:v>
                </c:pt>
                <c:pt idx="3">
                  <c:v>7.09</c:v>
                </c:pt>
                <c:pt idx="4">
                  <c:v>8.66</c:v>
                </c:pt>
              </c:numCache>
            </c:numRef>
          </c:val>
          <c:extLst>
            <c:ext xmlns:c16="http://schemas.microsoft.com/office/drawing/2014/chart" uri="{C3380CC4-5D6E-409C-BE32-E72D297353CC}">
              <c16:uniqueId val="{00000000-F174-4163-81CC-BDDE1F0A66B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F174-4163-81CC-BDDE1F0A66B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5A-4AF8-8CDC-8A3B5BFAE41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5A5A-4AF8-8CDC-8A3B5BFAE41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568.98</c:v>
                </c:pt>
                <c:pt idx="1">
                  <c:v>496.84</c:v>
                </c:pt>
                <c:pt idx="2">
                  <c:v>495.81</c:v>
                </c:pt>
                <c:pt idx="3">
                  <c:v>855.19</c:v>
                </c:pt>
                <c:pt idx="4">
                  <c:v>989.34</c:v>
                </c:pt>
              </c:numCache>
            </c:numRef>
          </c:val>
          <c:extLst>
            <c:ext xmlns:c16="http://schemas.microsoft.com/office/drawing/2014/chart" uri="{C3380CC4-5D6E-409C-BE32-E72D297353CC}">
              <c16:uniqueId val="{00000000-A03E-46CD-ACF0-E6A47629F9F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A03E-46CD-ACF0-E6A47629F9F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67.2</c:v>
                </c:pt>
                <c:pt idx="1">
                  <c:v>51.26</c:v>
                </c:pt>
                <c:pt idx="2">
                  <c:v>37.71</c:v>
                </c:pt>
                <c:pt idx="3">
                  <c:v>26.96</c:v>
                </c:pt>
                <c:pt idx="4">
                  <c:v>16.43</c:v>
                </c:pt>
              </c:numCache>
            </c:numRef>
          </c:val>
          <c:extLst>
            <c:ext xmlns:c16="http://schemas.microsoft.com/office/drawing/2014/chart" uri="{C3380CC4-5D6E-409C-BE32-E72D297353CC}">
              <c16:uniqueId val="{00000000-19E8-467F-B73B-DC9690EED4C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19E8-467F-B73B-DC9690EED4C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122.67</c:v>
                </c:pt>
                <c:pt idx="1">
                  <c:v>129.07</c:v>
                </c:pt>
                <c:pt idx="2">
                  <c:v>133.30000000000001</c:v>
                </c:pt>
                <c:pt idx="3">
                  <c:v>128.44</c:v>
                </c:pt>
                <c:pt idx="4">
                  <c:v>131.21</c:v>
                </c:pt>
              </c:numCache>
            </c:numRef>
          </c:val>
          <c:extLst>
            <c:ext xmlns:c16="http://schemas.microsoft.com/office/drawing/2014/chart" uri="{C3380CC4-5D6E-409C-BE32-E72D297353CC}">
              <c16:uniqueId val="{00000000-39D1-49D5-AF08-8D0AC5938DB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39D1-49D5-AF08-8D0AC5938DB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216.96</c:v>
                </c:pt>
                <c:pt idx="1">
                  <c:v>206.21</c:v>
                </c:pt>
                <c:pt idx="2">
                  <c:v>199.44</c:v>
                </c:pt>
                <c:pt idx="3">
                  <c:v>200.06</c:v>
                </c:pt>
                <c:pt idx="4">
                  <c:v>195.73</c:v>
                </c:pt>
              </c:numCache>
            </c:numRef>
          </c:val>
          <c:extLst>
            <c:ext xmlns:c16="http://schemas.microsoft.com/office/drawing/2014/chart" uri="{C3380CC4-5D6E-409C-BE32-E72D297353CC}">
              <c16:uniqueId val="{00000000-8BF5-469E-B437-E94215B3A0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8BF5-469E-B437-E94215B3A0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宮城県　名取市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78544</v>
      </c>
      <c r="AM8" s="60"/>
      <c r="AN8" s="60"/>
      <c r="AO8" s="60"/>
      <c r="AP8" s="60"/>
      <c r="AQ8" s="60"/>
      <c r="AR8" s="60"/>
      <c r="AS8" s="60"/>
      <c r="AT8" s="51">
        <f>データ!$S$6</f>
        <v>98.17</v>
      </c>
      <c r="AU8" s="52"/>
      <c r="AV8" s="52"/>
      <c r="AW8" s="52"/>
      <c r="AX8" s="52"/>
      <c r="AY8" s="52"/>
      <c r="AZ8" s="52"/>
      <c r="BA8" s="52"/>
      <c r="BB8" s="53">
        <f>データ!$T$6</f>
        <v>800.08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95.53</v>
      </c>
      <c r="J10" s="52"/>
      <c r="K10" s="52"/>
      <c r="L10" s="52"/>
      <c r="M10" s="52"/>
      <c r="N10" s="52"/>
      <c r="O10" s="63"/>
      <c r="P10" s="53">
        <f>データ!$P$6</f>
        <v>99.69</v>
      </c>
      <c r="Q10" s="53"/>
      <c r="R10" s="53"/>
      <c r="S10" s="53"/>
      <c r="T10" s="53"/>
      <c r="U10" s="53"/>
      <c r="V10" s="53"/>
      <c r="W10" s="60">
        <f>データ!$Q$6</f>
        <v>3272</v>
      </c>
      <c r="X10" s="60"/>
      <c r="Y10" s="60"/>
      <c r="Z10" s="60"/>
      <c r="AA10" s="60"/>
      <c r="AB10" s="60"/>
      <c r="AC10" s="60"/>
      <c r="AD10" s="2"/>
      <c r="AE10" s="2"/>
      <c r="AF10" s="2"/>
      <c r="AG10" s="2"/>
      <c r="AH10" s="4"/>
      <c r="AI10" s="4"/>
      <c r="AJ10" s="4"/>
      <c r="AK10" s="4"/>
      <c r="AL10" s="60">
        <f>データ!$U$6</f>
        <v>78428</v>
      </c>
      <c r="AM10" s="60"/>
      <c r="AN10" s="60"/>
      <c r="AO10" s="60"/>
      <c r="AP10" s="60"/>
      <c r="AQ10" s="60"/>
      <c r="AR10" s="60"/>
      <c r="AS10" s="60"/>
      <c r="AT10" s="51">
        <f>データ!$V$6</f>
        <v>98.17</v>
      </c>
      <c r="AU10" s="52"/>
      <c r="AV10" s="52"/>
      <c r="AW10" s="52"/>
      <c r="AX10" s="52"/>
      <c r="AY10" s="52"/>
      <c r="AZ10" s="52"/>
      <c r="BA10" s="52"/>
      <c r="BB10" s="53">
        <f>データ!$W$6</f>
        <v>798.9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C206EcP0E73H8qbojas71QQCZ53OAuAgTJJEfzYNbNkwM6JHS1aaP849wpQWlqX96e1QykhLZjxYW57FIySsQ==" saltValue="KASKQKfrzC0bG7fMjWZH1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42072</v>
      </c>
      <c r="D6" s="34">
        <f t="shared" si="3"/>
        <v>46</v>
      </c>
      <c r="E6" s="34">
        <f t="shared" si="3"/>
        <v>1</v>
      </c>
      <c r="F6" s="34">
        <f t="shared" si="3"/>
        <v>0</v>
      </c>
      <c r="G6" s="34">
        <f t="shared" si="3"/>
        <v>1</v>
      </c>
      <c r="H6" s="34" t="str">
        <f t="shared" si="3"/>
        <v>宮城県　名取市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95.53</v>
      </c>
      <c r="P6" s="35">
        <f t="shared" si="3"/>
        <v>99.69</v>
      </c>
      <c r="Q6" s="35">
        <f t="shared" si="3"/>
        <v>3272</v>
      </c>
      <c r="R6" s="35">
        <f t="shared" si="3"/>
        <v>78544</v>
      </c>
      <c r="S6" s="35">
        <f t="shared" si="3"/>
        <v>98.17</v>
      </c>
      <c r="T6" s="35">
        <f t="shared" si="3"/>
        <v>800.08</v>
      </c>
      <c r="U6" s="35">
        <f t="shared" si="3"/>
        <v>78428</v>
      </c>
      <c r="V6" s="35">
        <f t="shared" si="3"/>
        <v>98.17</v>
      </c>
      <c r="W6" s="35">
        <f t="shared" si="3"/>
        <v>798.9</v>
      </c>
      <c r="X6" s="36">
        <f>IF(X7="",NA(),X7)</f>
        <v>130.80000000000001</v>
      </c>
      <c r="Y6" s="36">
        <f t="shared" ref="Y6:AG6" si="4">IF(Y7="",NA(),Y7)</f>
        <v>132.26</v>
      </c>
      <c r="Z6" s="36">
        <f t="shared" si="4"/>
        <v>141.16</v>
      </c>
      <c r="AA6" s="36">
        <f t="shared" si="4"/>
        <v>134.47</v>
      </c>
      <c r="AB6" s="36">
        <f t="shared" si="4"/>
        <v>135.5</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568.98</v>
      </c>
      <c r="AU6" s="36">
        <f t="shared" ref="AU6:BC6" si="6">IF(AU7="",NA(),AU7)</f>
        <v>496.84</v>
      </c>
      <c r="AV6" s="36">
        <f t="shared" si="6"/>
        <v>495.81</v>
      </c>
      <c r="AW6" s="36">
        <f t="shared" si="6"/>
        <v>855.19</v>
      </c>
      <c r="AX6" s="36">
        <f t="shared" si="6"/>
        <v>989.34</v>
      </c>
      <c r="AY6" s="36">
        <f t="shared" si="6"/>
        <v>335.95</v>
      </c>
      <c r="AZ6" s="36">
        <f t="shared" si="6"/>
        <v>346.59</v>
      </c>
      <c r="BA6" s="36">
        <f t="shared" si="6"/>
        <v>357.82</v>
      </c>
      <c r="BB6" s="36">
        <f t="shared" si="6"/>
        <v>355.5</v>
      </c>
      <c r="BC6" s="36">
        <f t="shared" si="6"/>
        <v>349.83</v>
      </c>
      <c r="BD6" s="35" t="str">
        <f>IF(BD7="","",IF(BD7="-","【-】","【"&amp;SUBSTITUTE(TEXT(BD7,"#,##0.00"),"-","△")&amp;"】"))</f>
        <v>【261.93】</v>
      </c>
      <c r="BE6" s="36">
        <f>IF(BE7="",NA(),BE7)</f>
        <v>67.2</v>
      </c>
      <c r="BF6" s="36">
        <f t="shared" ref="BF6:BN6" si="7">IF(BF7="",NA(),BF7)</f>
        <v>51.26</v>
      </c>
      <c r="BG6" s="36">
        <f t="shared" si="7"/>
        <v>37.71</v>
      </c>
      <c r="BH6" s="36">
        <f t="shared" si="7"/>
        <v>26.96</v>
      </c>
      <c r="BI6" s="36">
        <f t="shared" si="7"/>
        <v>16.43</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122.67</v>
      </c>
      <c r="BQ6" s="36">
        <f t="shared" ref="BQ6:BY6" si="8">IF(BQ7="",NA(),BQ7)</f>
        <v>129.07</v>
      </c>
      <c r="BR6" s="36">
        <f t="shared" si="8"/>
        <v>133.30000000000001</v>
      </c>
      <c r="BS6" s="36">
        <f t="shared" si="8"/>
        <v>128.44</v>
      </c>
      <c r="BT6" s="36">
        <f t="shared" si="8"/>
        <v>131.21</v>
      </c>
      <c r="BU6" s="36">
        <f t="shared" si="8"/>
        <v>105.21</v>
      </c>
      <c r="BV6" s="36">
        <f t="shared" si="8"/>
        <v>105.71</v>
      </c>
      <c r="BW6" s="36">
        <f t="shared" si="8"/>
        <v>106.01</v>
      </c>
      <c r="BX6" s="36">
        <f t="shared" si="8"/>
        <v>104.57</v>
      </c>
      <c r="BY6" s="36">
        <f t="shared" si="8"/>
        <v>103.54</v>
      </c>
      <c r="BZ6" s="35" t="str">
        <f>IF(BZ7="","",IF(BZ7="-","【-】","【"&amp;SUBSTITUTE(TEXT(BZ7,"#,##0.00"),"-","△")&amp;"】"))</f>
        <v>【103.91】</v>
      </c>
      <c r="CA6" s="36">
        <f>IF(CA7="",NA(),CA7)</f>
        <v>216.96</v>
      </c>
      <c r="CB6" s="36">
        <f t="shared" ref="CB6:CJ6" si="9">IF(CB7="",NA(),CB7)</f>
        <v>206.21</v>
      </c>
      <c r="CC6" s="36">
        <f t="shared" si="9"/>
        <v>199.44</v>
      </c>
      <c r="CD6" s="36">
        <f t="shared" si="9"/>
        <v>200.06</v>
      </c>
      <c r="CE6" s="36">
        <f t="shared" si="9"/>
        <v>195.73</v>
      </c>
      <c r="CF6" s="36">
        <f t="shared" si="9"/>
        <v>162.59</v>
      </c>
      <c r="CG6" s="36">
        <f t="shared" si="9"/>
        <v>162.15</v>
      </c>
      <c r="CH6" s="36">
        <f t="shared" si="9"/>
        <v>162.24</v>
      </c>
      <c r="CI6" s="36">
        <f t="shared" si="9"/>
        <v>165.47</v>
      </c>
      <c r="CJ6" s="36">
        <f t="shared" si="9"/>
        <v>167.46</v>
      </c>
      <c r="CK6" s="35" t="str">
        <f>IF(CK7="","",IF(CK7="-","【-】","【"&amp;SUBSTITUTE(TEXT(CK7,"#,##0.00"),"-","△")&amp;"】"))</f>
        <v>【167.11】</v>
      </c>
      <c r="CL6" s="36">
        <f>IF(CL7="",NA(),CL7)</f>
        <v>64.47</v>
      </c>
      <c r="CM6" s="36">
        <f t="shared" ref="CM6:CU6" si="10">IF(CM7="",NA(),CM7)</f>
        <v>68.599999999999994</v>
      </c>
      <c r="CN6" s="36">
        <f t="shared" si="10"/>
        <v>68.08</v>
      </c>
      <c r="CO6" s="36">
        <f t="shared" si="10"/>
        <v>70.650000000000006</v>
      </c>
      <c r="CP6" s="36">
        <f t="shared" si="10"/>
        <v>70.760000000000005</v>
      </c>
      <c r="CQ6" s="36">
        <f t="shared" si="10"/>
        <v>59.17</v>
      </c>
      <c r="CR6" s="36">
        <f t="shared" si="10"/>
        <v>59.34</v>
      </c>
      <c r="CS6" s="36">
        <f t="shared" si="10"/>
        <v>59.11</v>
      </c>
      <c r="CT6" s="36">
        <f t="shared" si="10"/>
        <v>59.74</v>
      </c>
      <c r="CU6" s="36">
        <f t="shared" si="10"/>
        <v>59.46</v>
      </c>
      <c r="CV6" s="35" t="str">
        <f>IF(CV7="","",IF(CV7="-","【-】","【"&amp;SUBSTITUTE(TEXT(CV7,"#,##0.00"),"-","△")&amp;"】"))</f>
        <v>【60.27】</v>
      </c>
      <c r="CW6" s="36">
        <f>IF(CW7="",NA(),CW7)</f>
        <v>83.31</v>
      </c>
      <c r="CX6" s="36">
        <f t="shared" ref="CX6:DF6" si="11">IF(CX7="",NA(),CX7)</f>
        <v>85.12</v>
      </c>
      <c r="CY6" s="36">
        <f t="shared" si="11"/>
        <v>86.72</v>
      </c>
      <c r="CZ6" s="36">
        <f t="shared" si="11"/>
        <v>84.37</v>
      </c>
      <c r="DA6" s="36">
        <f t="shared" si="11"/>
        <v>84.15</v>
      </c>
      <c r="DB6" s="36">
        <f t="shared" si="11"/>
        <v>87.6</v>
      </c>
      <c r="DC6" s="36">
        <f t="shared" si="11"/>
        <v>87.74</v>
      </c>
      <c r="DD6" s="36">
        <f t="shared" si="11"/>
        <v>87.91</v>
      </c>
      <c r="DE6" s="36">
        <f t="shared" si="11"/>
        <v>87.28</v>
      </c>
      <c r="DF6" s="36">
        <f t="shared" si="11"/>
        <v>87.41</v>
      </c>
      <c r="DG6" s="35" t="str">
        <f>IF(DG7="","",IF(DG7="-","【-】","【"&amp;SUBSTITUTE(TEXT(DG7,"#,##0.00"),"-","△")&amp;"】"))</f>
        <v>【89.92】</v>
      </c>
      <c r="DH6" s="36">
        <f>IF(DH7="",NA(),DH7)</f>
        <v>48.89</v>
      </c>
      <c r="DI6" s="36">
        <f t="shared" ref="DI6:DQ6" si="12">IF(DI7="",NA(),DI7)</f>
        <v>49.9</v>
      </c>
      <c r="DJ6" s="36">
        <f t="shared" si="12"/>
        <v>49.86</v>
      </c>
      <c r="DK6" s="36">
        <f t="shared" si="12"/>
        <v>50.69</v>
      </c>
      <c r="DL6" s="36">
        <f t="shared" si="12"/>
        <v>51.81</v>
      </c>
      <c r="DM6" s="36">
        <f t="shared" si="12"/>
        <v>45.25</v>
      </c>
      <c r="DN6" s="36">
        <f t="shared" si="12"/>
        <v>46.27</v>
      </c>
      <c r="DO6" s="36">
        <f t="shared" si="12"/>
        <v>46.88</v>
      </c>
      <c r="DP6" s="36">
        <f t="shared" si="12"/>
        <v>46.94</v>
      </c>
      <c r="DQ6" s="36">
        <f t="shared" si="12"/>
        <v>47.62</v>
      </c>
      <c r="DR6" s="35" t="str">
        <f>IF(DR7="","",IF(DR7="-","【-】","【"&amp;SUBSTITUTE(TEXT(DR7,"#,##0.00"),"-","△")&amp;"】"))</f>
        <v>【48.85】</v>
      </c>
      <c r="DS6" s="36">
        <f>IF(DS7="",NA(),DS7)</f>
        <v>4.08</v>
      </c>
      <c r="DT6" s="36">
        <f t="shared" ref="DT6:EB6" si="13">IF(DT7="",NA(),DT7)</f>
        <v>6.36</v>
      </c>
      <c r="DU6" s="36">
        <f t="shared" si="13"/>
        <v>7.11</v>
      </c>
      <c r="DV6" s="36">
        <f t="shared" si="13"/>
        <v>7.09</v>
      </c>
      <c r="DW6" s="36">
        <f t="shared" si="13"/>
        <v>8.66</v>
      </c>
      <c r="DX6" s="36">
        <f t="shared" si="13"/>
        <v>10.71</v>
      </c>
      <c r="DY6" s="36">
        <f t="shared" si="13"/>
        <v>10.93</v>
      </c>
      <c r="DZ6" s="36">
        <f t="shared" si="13"/>
        <v>13.39</v>
      </c>
      <c r="EA6" s="36">
        <f t="shared" si="13"/>
        <v>14.48</v>
      </c>
      <c r="EB6" s="36">
        <f t="shared" si="13"/>
        <v>16.27</v>
      </c>
      <c r="EC6" s="35" t="str">
        <f>IF(EC7="","",IF(EC7="-","【-】","【"&amp;SUBSTITUTE(TEXT(EC7,"#,##0.00"),"-","△")&amp;"】"))</f>
        <v>【17.80】</v>
      </c>
      <c r="ED6" s="36">
        <f>IF(ED7="",NA(),ED7)</f>
        <v>1.64</v>
      </c>
      <c r="EE6" s="36">
        <f t="shared" ref="EE6:EM6" si="14">IF(EE7="",NA(),EE7)</f>
        <v>0.05</v>
      </c>
      <c r="EF6" s="36">
        <f t="shared" si="14"/>
        <v>1.17</v>
      </c>
      <c r="EG6" s="36">
        <f t="shared" si="14"/>
        <v>0.01</v>
      </c>
      <c r="EH6" s="36">
        <f t="shared" si="14"/>
        <v>0.36</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42072</v>
      </c>
      <c r="D7" s="38">
        <v>46</v>
      </c>
      <c r="E7" s="38">
        <v>1</v>
      </c>
      <c r="F7" s="38">
        <v>0</v>
      </c>
      <c r="G7" s="38">
        <v>1</v>
      </c>
      <c r="H7" s="38" t="s">
        <v>92</v>
      </c>
      <c r="I7" s="38" t="s">
        <v>93</v>
      </c>
      <c r="J7" s="38" t="s">
        <v>94</v>
      </c>
      <c r="K7" s="38" t="s">
        <v>95</v>
      </c>
      <c r="L7" s="38" t="s">
        <v>96</v>
      </c>
      <c r="M7" s="38" t="s">
        <v>97</v>
      </c>
      <c r="N7" s="39" t="s">
        <v>98</v>
      </c>
      <c r="O7" s="39">
        <v>95.53</v>
      </c>
      <c r="P7" s="39">
        <v>99.69</v>
      </c>
      <c r="Q7" s="39">
        <v>3272</v>
      </c>
      <c r="R7" s="39">
        <v>78544</v>
      </c>
      <c r="S7" s="39">
        <v>98.17</v>
      </c>
      <c r="T7" s="39">
        <v>800.08</v>
      </c>
      <c r="U7" s="39">
        <v>78428</v>
      </c>
      <c r="V7" s="39">
        <v>98.17</v>
      </c>
      <c r="W7" s="39">
        <v>798.9</v>
      </c>
      <c r="X7" s="39">
        <v>130.80000000000001</v>
      </c>
      <c r="Y7" s="39">
        <v>132.26</v>
      </c>
      <c r="Z7" s="39">
        <v>141.16</v>
      </c>
      <c r="AA7" s="39">
        <v>134.47</v>
      </c>
      <c r="AB7" s="39">
        <v>135.5</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568.98</v>
      </c>
      <c r="AU7" s="39">
        <v>496.84</v>
      </c>
      <c r="AV7" s="39">
        <v>495.81</v>
      </c>
      <c r="AW7" s="39">
        <v>855.19</v>
      </c>
      <c r="AX7" s="39">
        <v>989.34</v>
      </c>
      <c r="AY7" s="39">
        <v>335.95</v>
      </c>
      <c r="AZ7" s="39">
        <v>346.59</v>
      </c>
      <c r="BA7" s="39">
        <v>357.82</v>
      </c>
      <c r="BB7" s="39">
        <v>355.5</v>
      </c>
      <c r="BC7" s="39">
        <v>349.83</v>
      </c>
      <c r="BD7" s="39">
        <v>261.93</v>
      </c>
      <c r="BE7" s="39">
        <v>67.2</v>
      </c>
      <c r="BF7" s="39">
        <v>51.26</v>
      </c>
      <c r="BG7" s="39">
        <v>37.71</v>
      </c>
      <c r="BH7" s="39">
        <v>26.96</v>
      </c>
      <c r="BI7" s="39">
        <v>16.43</v>
      </c>
      <c r="BJ7" s="39">
        <v>319.82</v>
      </c>
      <c r="BK7" s="39">
        <v>312.02999999999997</v>
      </c>
      <c r="BL7" s="39">
        <v>307.45999999999998</v>
      </c>
      <c r="BM7" s="39">
        <v>312.58</v>
      </c>
      <c r="BN7" s="39">
        <v>314.87</v>
      </c>
      <c r="BO7" s="39">
        <v>270.45999999999998</v>
      </c>
      <c r="BP7" s="39">
        <v>122.67</v>
      </c>
      <c r="BQ7" s="39">
        <v>129.07</v>
      </c>
      <c r="BR7" s="39">
        <v>133.30000000000001</v>
      </c>
      <c r="BS7" s="39">
        <v>128.44</v>
      </c>
      <c r="BT7" s="39">
        <v>131.21</v>
      </c>
      <c r="BU7" s="39">
        <v>105.21</v>
      </c>
      <c r="BV7" s="39">
        <v>105.71</v>
      </c>
      <c r="BW7" s="39">
        <v>106.01</v>
      </c>
      <c r="BX7" s="39">
        <v>104.57</v>
      </c>
      <c r="BY7" s="39">
        <v>103.54</v>
      </c>
      <c r="BZ7" s="39">
        <v>103.91</v>
      </c>
      <c r="CA7" s="39">
        <v>216.96</v>
      </c>
      <c r="CB7" s="39">
        <v>206.21</v>
      </c>
      <c r="CC7" s="39">
        <v>199.44</v>
      </c>
      <c r="CD7" s="39">
        <v>200.06</v>
      </c>
      <c r="CE7" s="39">
        <v>195.73</v>
      </c>
      <c r="CF7" s="39">
        <v>162.59</v>
      </c>
      <c r="CG7" s="39">
        <v>162.15</v>
      </c>
      <c r="CH7" s="39">
        <v>162.24</v>
      </c>
      <c r="CI7" s="39">
        <v>165.47</v>
      </c>
      <c r="CJ7" s="39">
        <v>167.46</v>
      </c>
      <c r="CK7" s="39">
        <v>167.11</v>
      </c>
      <c r="CL7" s="39">
        <v>64.47</v>
      </c>
      <c r="CM7" s="39">
        <v>68.599999999999994</v>
      </c>
      <c r="CN7" s="39">
        <v>68.08</v>
      </c>
      <c r="CO7" s="39">
        <v>70.650000000000006</v>
      </c>
      <c r="CP7" s="39">
        <v>70.760000000000005</v>
      </c>
      <c r="CQ7" s="39">
        <v>59.17</v>
      </c>
      <c r="CR7" s="39">
        <v>59.34</v>
      </c>
      <c r="CS7" s="39">
        <v>59.11</v>
      </c>
      <c r="CT7" s="39">
        <v>59.74</v>
      </c>
      <c r="CU7" s="39">
        <v>59.46</v>
      </c>
      <c r="CV7" s="39">
        <v>60.27</v>
      </c>
      <c r="CW7" s="39">
        <v>83.31</v>
      </c>
      <c r="CX7" s="39">
        <v>85.12</v>
      </c>
      <c r="CY7" s="39">
        <v>86.72</v>
      </c>
      <c r="CZ7" s="39">
        <v>84.37</v>
      </c>
      <c r="DA7" s="39">
        <v>84.15</v>
      </c>
      <c r="DB7" s="39">
        <v>87.6</v>
      </c>
      <c r="DC7" s="39">
        <v>87.74</v>
      </c>
      <c r="DD7" s="39">
        <v>87.91</v>
      </c>
      <c r="DE7" s="39">
        <v>87.28</v>
      </c>
      <c r="DF7" s="39">
        <v>87.41</v>
      </c>
      <c r="DG7" s="39">
        <v>89.92</v>
      </c>
      <c r="DH7" s="39">
        <v>48.89</v>
      </c>
      <c r="DI7" s="39">
        <v>49.9</v>
      </c>
      <c r="DJ7" s="39">
        <v>49.86</v>
      </c>
      <c r="DK7" s="39">
        <v>50.69</v>
      </c>
      <c r="DL7" s="39">
        <v>51.81</v>
      </c>
      <c r="DM7" s="39">
        <v>45.25</v>
      </c>
      <c r="DN7" s="39">
        <v>46.27</v>
      </c>
      <c r="DO7" s="39">
        <v>46.88</v>
      </c>
      <c r="DP7" s="39">
        <v>46.94</v>
      </c>
      <c r="DQ7" s="39">
        <v>47.62</v>
      </c>
      <c r="DR7" s="39">
        <v>48.85</v>
      </c>
      <c r="DS7" s="39">
        <v>4.08</v>
      </c>
      <c r="DT7" s="39">
        <v>6.36</v>
      </c>
      <c r="DU7" s="39">
        <v>7.11</v>
      </c>
      <c r="DV7" s="39">
        <v>7.09</v>
      </c>
      <c r="DW7" s="39">
        <v>8.66</v>
      </c>
      <c r="DX7" s="39">
        <v>10.71</v>
      </c>
      <c r="DY7" s="39">
        <v>10.93</v>
      </c>
      <c r="DZ7" s="39">
        <v>13.39</v>
      </c>
      <c r="EA7" s="39">
        <v>14.48</v>
      </c>
      <c r="EB7" s="39">
        <v>16.27</v>
      </c>
      <c r="EC7" s="39">
        <v>17.8</v>
      </c>
      <c r="ED7" s="39">
        <v>1.64</v>
      </c>
      <c r="EE7" s="39">
        <v>0.05</v>
      </c>
      <c r="EF7" s="39">
        <v>1.17</v>
      </c>
      <c r="EG7" s="39">
        <v>0.01</v>
      </c>
      <c r="EH7" s="39">
        <v>0.36</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市政情報課</cp:lastModifiedBy>
  <cp:lastPrinted>2020-01-17T08:29:28Z</cp:lastPrinted>
  <dcterms:created xsi:type="dcterms:W3CDTF">2019-12-05T04:09:10Z</dcterms:created>
  <dcterms:modified xsi:type="dcterms:W3CDTF">2020-01-17T08:29:43Z</dcterms:modified>
  <cp:category/>
</cp:coreProperties>
</file>