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athens-2018\share\上下水道事業所\004総務係\001上下水共通\012_照会・回答\026公営企業に係る「経営比較分析表」の分析等\H31(R1)\"/>
    </mc:Choice>
  </mc:AlternateContent>
  <xr:revisionPtr revIDLastSave="0" documentId="13_ncr:1_{5C544752-EF6E-456E-B7FF-4FF849AA0E15}" xr6:coauthVersionLast="36" xr6:coauthVersionMax="36" xr10:uidLastSave="{00000000-0000-0000-0000-000000000000}"/>
  <workbookProtection workbookAlgorithmName="SHA-512" workbookHashValue="IhDDqH2ZI7VkWoKv/RP6MNe6Hby2inLehn43pkDG/6usInIUPbODfxfI7DmWHWb7PQVJtBxSE7RWwYfhKpBWxw==" workbookSaltValue="gx4pobtIWEcQRbIbKLNK4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W10" i="4"/>
  <c r="P10" i="4"/>
  <c r="I10" i="4"/>
  <c r="BB8" i="4"/>
  <c r="AL8" i="4"/>
  <c r="AD8" i="4"/>
  <c r="P8" i="4"/>
  <c r="B8"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<sst xmlns="http://schemas.openxmlformats.org/spreadsheetml/2006/main" count="223" uniqueCount="110">
  <si>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</si>
  <si>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</si>
  <si>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</si>
  <si>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</si>
  <si>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</si>
  <si>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</si>
  <si>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</si>
  <si>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</si>
  <si>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</si>
  <si>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</si>
  <si>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</si>
  <si>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</si>
  <si>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</si>
  <si>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</si>
  <si>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</si>
  <si>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</si>
  <si>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</si>
  <si>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</si>
  <si>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</si>
  <si>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</si>
  <si>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</si>
  <si>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</si>
  <si>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</si>
  <si>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</si>
  <si>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</si>
  <si>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</si>
  <si>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</si>
  <si>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</si>
  <si>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</si>
  <si>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</si>
  <si>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</si>
  <si>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</si>
  <si>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</si>
  <si>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</si>
  <si>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</si>
  <si>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</si>
  <si>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</si>
  <si>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</si>
  <si>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</si>
  <si>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</si>
  <si>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</si>
  <si>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</si>
  <si>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</si>
  <si>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</si>
  <si>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</si>
  <si>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</si>
  <si>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</si>
  <si>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</si>
  <si>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</si>
  <si>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</si>
  <si>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</si>
  <si>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</si>
  <si>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</si>
  <si>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</si>
  <si>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</si>
  <si>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</si>
  <si>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</si>
  <si>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</si>
  <si>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</si>
  <si>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</si>
  <si>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</si>
  <si>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</si>
  <si>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</si>
  <si>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</si>
  <si>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</si>
  <si>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</si>
  <si>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</si>
  <si>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</si>
  <si>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</si>
  <si>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</si>
  <si>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</si>
  <si>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</si>
  <si>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</si>
  <si>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</si>
  <si>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</si>
  <si>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</si>
  <si>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</si>
  <si>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</si>
  <si>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</si>
  <si>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</si>
  <si>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</si>
  <si>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</si>
  <si>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</si>
  <si>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</si>
  <si>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</si>
  <si>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</si>
  <si>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</si>
  <si>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</si>
  <si>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</si>
  <si>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</si>
  <si>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</si>
  <si>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</si>
  <si>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</si>
  <si>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</si>
  <si>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</si>
  <si>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</si>
  <si>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</si>
  <si>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</si>
  <si>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</si>
  <si>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</si>
  <si>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</si>
  <si>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</si>
  <si>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</si>
  <si>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</si>
  <si>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</si>
  <si>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</si>
  <si>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</si>
  <si>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市内郊外の水田地帯である３地区の水質環境保全を目的に、３箇所の処理場を整備済みであるが、広大な面積に対し排水戸数が少ないため、投資した多額の経費が回収困難な状況である。改築経費を含めた維持管理費と公共下水道へ接続するための管渠敷設を比較した結果、後者が将来的に安価である見通しとなったため、一箇所（薬師堂地区）を公共下水道に接続予定（令和2年度）とし、経営の健全性・効率性を高め、持続可能な汚水処理システムの構築に努めていく。
　</t>
    <rPh sb="1" eb="3">
      <t>シナイ</t>
    </rPh>
    <rPh sb="3" eb="5">
      <t>コウガイ</t>
    </rPh>
    <rPh sb="6" eb="8">
      <t>スイデン</t>
    </rPh>
    <rPh sb="8" eb="10">
      <t>チタイ</t>
    </rPh>
    <rPh sb="14" eb="16">
      <t>チク</t>
    </rPh>
    <rPh sb="17" eb="19">
      <t>スイシツ</t>
    </rPh>
    <rPh sb="19" eb="21">
      <t>カンキョウ</t>
    </rPh>
    <rPh sb="21" eb="23">
      <t>ホゼン</t>
    </rPh>
    <rPh sb="24" eb="26">
      <t>モクテキ</t>
    </rPh>
    <rPh sb="29" eb="31">
      <t>カショ</t>
    </rPh>
    <rPh sb="32" eb="35">
      <t>ショリジョウ</t>
    </rPh>
    <rPh sb="36" eb="38">
      <t>セイビ</t>
    </rPh>
    <rPh sb="38" eb="39">
      <t>ズ</t>
    </rPh>
    <rPh sb="45" eb="47">
      <t>コウダイ</t>
    </rPh>
    <rPh sb="48" eb="50">
      <t>メンセキ</t>
    </rPh>
    <rPh sb="51" eb="52">
      <t>タイ</t>
    </rPh>
    <rPh sb="53" eb="55">
      <t>ハイスイ</t>
    </rPh>
    <rPh sb="55" eb="57">
      <t>コスウ</t>
    </rPh>
    <rPh sb="58" eb="59">
      <t>スク</t>
    </rPh>
    <rPh sb="64" eb="66">
      <t>トウシ</t>
    </rPh>
    <rPh sb="68" eb="70">
      <t>タガク</t>
    </rPh>
    <rPh sb="71" eb="73">
      <t>ケイヒ</t>
    </rPh>
    <rPh sb="74" eb="76">
      <t>カイシュウ</t>
    </rPh>
    <rPh sb="76" eb="78">
      <t>コンナン</t>
    </rPh>
    <rPh sb="79" eb="81">
      <t>ジョウキョウ</t>
    </rPh>
    <rPh sb="85" eb="87">
      <t>カイチク</t>
    </rPh>
    <rPh sb="87" eb="89">
      <t>ケイヒ</t>
    </rPh>
    <rPh sb="90" eb="91">
      <t>フク</t>
    </rPh>
    <rPh sb="93" eb="95">
      <t>イジ</t>
    </rPh>
    <rPh sb="95" eb="98">
      <t>カンリヒ</t>
    </rPh>
    <rPh sb="99" eb="101">
      <t>コウキョウ</t>
    </rPh>
    <rPh sb="101" eb="103">
      <t>ゲスイ</t>
    </rPh>
    <rPh sb="103" eb="104">
      <t>ドウ</t>
    </rPh>
    <rPh sb="105" eb="107">
      <t>セツゾク</t>
    </rPh>
    <rPh sb="112" eb="114">
      <t>カンキョ</t>
    </rPh>
    <rPh sb="114" eb="116">
      <t>フセツ</t>
    </rPh>
    <rPh sb="117" eb="119">
      <t>ヒカク</t>
    </rPh>
    <rPh sb="121" eb="123">
      <t>ケッカ</t>
    </rPh>
    <rPh sb="124" eb="126">
      <t>コウシャ</t>
    </rPh>
    <rPh sb="127" eb="130">
      <t>ショウライテキ</t>
    </rPh>
    <rPh sb="131" eb="133">
      <t>アンカ</t>
    </rPh>
    <rPh sb="136" eb="138">
      <t>ミトオ</t>
    </rPh>
    <rPh sb="146" eb="147">
      <t>イッ</t>
    </rPh>
    <rPh sb="147" eb="149">
      <t>カショ</t>
    </rPh>
    <rPh sb="150" eb="153">
      <t>ヤクシドウ</t>
    </rPh>
    <rPh sb="153" eb="155">
      <t>チク</t>
    </rPh>
    <rPh sb="157" eb="159">
      <t>コウキョウ</t>
    </rPh>
    <rPh sb="159" eb="162">
      <t>ゲスイドウ</t>
    </rPh>
    <rPh sb="163" eb="165">
      <t>セツゾク</t>
    </rPh>
    <rPh sb="165" eb="167">
      <t>ヨテイ</t>
    </rPh>
    <rPh sb="168" eb="170">
      <t>レイワ</t>
    </rPh>
    <rPh sb="171" eb="173">
      <t>ネンド</t>
    </rPh>
    <rPh sb="177" eb="179">
      <t>ケイエイ</t>
    </rPh>
    <rPh sb="180" eb="183">
      <t>ケンゼンセイ</t>
    </rPh>
    <rPh sb="184" eb="187">
      <t>コウリツセイ</t>
    </rPh>
    <rPh sb="188" eb="189">
      <t>タカ</t>
    </rPh>
    <rPh sb="191" eb="193">
      <t>ジゾク</t>
    </rPh>
    <rPh sb="193" eb="195">
      <t>カノウ</t>
    </rPh>
    <rPh sb="196" eb="198">
      <t>オスイ</t>
    </rPh>
    <rPh sb="198" eb="200">
      <t>ショリ</t>
    </rPh>
    <rPh sb="205" eb="207">
      <t>コウチク</t>
    </rPh>
    <rPh sb="208" eb="209">
      <t>ツト</t>
    </rPh>
    <phoneticPr fontId="4"/>
  </si>
  <si>
    <t>①経常収支比率は、100％未満であり類似団体平均値（以下「平均値」）を下回っている。平成29年度より2.12ポイント上回り、平成30年10月に行った使用料改定の効果が見えるが、依然として経営状況は厳しい。
②累積欠損金比率は、使用料改定により、営業収益は増加したものの、依然として多額の累積欠損金があり、短期的解消は難しい状況である。
③流動比率は、平均値を上回っているが、平成29年度よりも8.87ポイント減少している。経費削減等の経営努力が必要である。
④企業債残高対事業規模比率は、使用料収入に対し企業債残高の占める割合が高く、平均値を大きく上回っている。施設の計画的な更新に努める必要がある。
⑤⑥については、平成30年度は更新工事による除却があり、汚水処理費が平成29年度より増加した。その結果、⑤経費回収率は平均を下回り100%未満となり、⑥汚水処理原価は平均値を大きく上回った。今後、維持管理費や施設の計画的な更新による経費削減に努める必要がある。
⑦施設利用率及び⑧水洗化率は、平成29年度に引き続き、平均値を大きく下回っている。水洗化率については微増しているものの、戸別訪問等により、接続の普及促進に努める必要がある。</t>
    <rPh sb="1" eb="3">
      <t>ケイジョウ</t>
    </rPh>
    <rPh sb="3" eb="5">
      <t>シュウシ</t>
    </rPh>
    <rPh sb="5" eb="7">
      <t>ヒリツ</t>
    </rPh>
    <rPh sb="13" eb="15">
      <t>ミマン</t>
    </rPh>
    <rPh sb="18" eb="20">
      <t>ルイジ</t>
    </rPh>
    <rPh sb="20" eb="22">
      <t>ダンタイ</t>
    </rPh>
    <rPh sb="22" eb="25">
      <t>ヘイキンチ</t>
    </rPh>
    <rPh sb="26" eb="28">
      <t>イカ</t>
    </rPh>
    <rPh sb="29" eb="31">
      <t>ヘイキン</t>
    </rPh>
    <rPh sb="31" eb="32">
      <t>チ</t>
    </rPh>
    <rPh sb="35" eb="37">
      <t>シタマワ</t>
    </rPh>
    <rPh sb="42" eb="44">
      <t>ヘイセイ</t>
    </rPh>
    <rPh sb="46" eb="47">
      <t>ネン</t>
    </rPh>
    <rPh sb="47" eb="48">
      <t>ド</t>
    </rPh>
    <rPh sb="58" eb="60">
      <t>ウワマワ</t>
    </rPh>
    <rPh sb="62" eb="64">
      <t>ヘイセイ</t>
    </rPh>
    <rPh sb="66" eb="67">
      <t>ネン</t>
    </rPh>
    <rPh sb="69" eb="70">
      <t>ガツ</t>
    </rPh>
    <rPh sb="71" eb="72">
      <t>オコナ</t>
    </rPh>
    <rPh sb="74" eb="77">
      <t>シヨウリョウ</t>
    </rPh>
    <rPh sb="77" eb="79">
      <t>カイテイ</t>
    </rPh>
    <rPh sb="80" eb="82">
      <t>コウカ</t>
    </rPh>
    <rPh sb="83" eb="84">
      <t>ミ</t>
    </rPh>
    <rPh sb="88" eb="90">
      <t>イゼン</t>
    </rPh>
    <rPh sb="93" eb="95">
      <t>ケイエイ</t>
    </rPh>
    <rPh sb="95" eb="97">
      <t>ジョウキョウ</t>
    </rPh>
    <rPh sb="98" eb="99">
      <t>キビ</t>
    </rPh>
    <rPh sb="104" eb="106">
      <t>ルイセキ</t>
    </rPh>
    <rPh sb="106" eb="109">
      <t>ケッソンキン</t>
    </rPh>
    <rPh sb="109" eb="111">
      <t>ヒリツ</t>
    </rPh>
    <rPh sb="113" eb="116">
      <t>シヨウリョウ</t>
    </rPh>
    <rPh sb="116" eb="118">
      <t>カイテイ</t>
    </rPh>
    <rPh sb="122" eb="124">
      <t>エイギョウ</t>
    </rPh>
    <rPh sb="124" eb="126">
      <t>シュウエキ</t>
    </rPh>
    <rPh sb="127" eb="129">
      <t>ゾウカ</t>
    </rPh>
    <rPh sb="135" eb="137">
      <t>イゼン</t>
    </rPh>
    <rPh sb="140" eb="142">
      <t>タガク</t>
    </rPh>
    <rPh sb="143" eb="145">
      <t>ルイセキ</t>
    </rPh>
    <rPh sb="145" eb="148">
      <t>ケッソンキン</t>
    </rPh>
    <rPh sb="152" eb="155">
      <t>タンキテキ</t>
    </rPh>
    <rPh sb="155" eb="157">
      <t>カイショウ</t>
    </rPh>
    <rPh sb="158" eb="159">
      <t>ムズカ</t>
    </rPh>
    <rPh sb="161" eb="163">
      <t>ジョウキョウ</t>
    </rPh>
    <rPh sb="169" eb="171">
      <t>リュウドウ</t>
    </rPh>
    <rPh sb="171" eb="173">
      <t>ヒリツ</t>
    </rPh>
    <rPh sb="177" eb="178">
      <t>チ</t>
    </rPh>
    <rPh sb="179" eb="181">
      <t>ウワマワ</t>
    </rPh>
    <rPh sb="187" eb="189">
      <t>ヘイセイ</t>
    </rPh>
    <rPh sb="191" eb="193">
      <t>ネンド</t>
    </rPh>
    <rPh sb="204" eb="206">
      <t>ゲンショウ</t>
    </rPh>
    <rPh sb="211" eb="213">
      <t>ケイヒ</t>
    </rPh>
    <rPh sb="213" eb="215">
      <t>サクゲン</t>
    </rPh>
    <rPh sb="215" eb="216">
      <t>トウ</t>
    </rPh>
    <rPh sb="217" eb="219">
      <t>ケイエイ</t>
    </rPh>
    <rPh sb="219" eb="221">
      <t>ドリョク</t>
    </rPh>
    <rPh sb="222" eb="224">
      <t>ヒツヨウ</t>
    </rPh>
    <rPh sb="230" eb="233">
      <t>キギョウサイ</t>
    </rPh>
    <rPh sb="233" eb="235">
      <t>ザンダカ</t>
    </rPh>
    <rPh sb="235" eb="236">
      <t>タイ</t>
    </rPh>
    <rPh sb="236" eb="238">
      <t>ジギョウ</t>
    </rPh>
    <rPh sb="238" eb="240">
      <t>キボ</t>
    </rPh>
    <rPh sb="240" eb="242">
      <t>ヒリツ</t>
    </rPh>
    <rPh sb="269" eb="270">
      <t>チ</t>
    </rPh>
    <rPh sb="271" eb="272">
      <t>オオ</t>
    </rPh>
    <rPh sb="274" eb="276">
      <t>ウワマワ</t>
    </rPh>
    <rPh sb="281" eb="283">
      <t>シセツ</t>
    </rPh>
    <rPh sb="284" eb="287">
      <t>ケイカクテキ</t>
    </rPh>
    <rPh sb="288" eb="290">
      <t>コウシン</t>
    </rPh>
    <rPh sb="291" eb="292">
      <t>ツト</t>
    </rPh>
    <rPh sb="294" eb="296">
      <t>ヒツヨウ</t>
    </rPh>
    <rPh sb="350" eb="352">
      <t>ケッカ</t>
    </rPh>
    <rPh sb="354" eb="356">
      <t>ケイヒ</t>
    </rPh>
    <rPh sb="356" eb="359">
      <t>カイシュウリツ</t>
    </rPh>
    <rPh sb="363" eb="365">
      <t>シタマワ</t>
    </rPh>
    <rPh sb="370" eb="372">
      <t>ミマン</t>
    </rPh>
    <rPh sb="396" eb="398">
      <t>コンゴ</t>
    </rPh>
    <rPh sb="399" eb="401">
      <t>イジ</t>
    </rPh>
    <rPh sb="401" eb="403">
      <t>カンリ</t>
    </rPh>
    <rPh sb="403" eb="404">
      <t>ヒ</t>
    </rPh>
    <rPh sb="405" eb="407">
      <t>シセツ</t>
    </rPh>
    <rPh sb="408" eb="410">
      <t>ケイカク</t>
    </rPh>
    <rPh sb="410" eb="411">
      <t>テキ</t>
    </rPh>
    <rPh sb="412" eb="414">
      <t>コウシン</t>
    </rPh>
    <rPh sb="417" eb="419">
      <t>ケイヒ</t>
    </rPh>
    <rPh sb="419" eb="421">
      <t>サクゲン</t>
    </rPh>
    <rPh sb="422" eb="423">
      <t>ツト</t>
    </rPh>
    <rPh sb="425" eb="427">
      <t>ヒツヨウ</t>
    </rPh>
    <rPh sb="433" eb="435">
      <t>シセツ</t>
    </rPh>
    <rPh sb="435" eb="438">
      <t>リヨウリツ</t>
    </rPh>
    <rPh sb="438" eb="439">
      <t>オヨ</t>
    </rPh>
    <rPh sb="441" eb="444">
      <t>スイセンカ</t>
    </rPh>
    <rPh sb="444" eb="445">
      <t>リツ</t>
    </rPh>
    <rPh sb="447" eb="449">
      <t>ヘイセイ</t>
    </rPh>
    <rPh sb="454" eb="455">
      <t>ヒ</t>
    </rPh>
    <rPh sb="456" eb="457">
      <t>ツヅ</t>
    </rPh>
    <rPh sb="459" eb="462">
      <t>ヘイキンチ</t>
    </rPh>
    <rPh sb="463" eb="464">
      <t>オオ</t>
    </rPh>
    <rPh sb="466" eb="468">
      <t>シタマワ</t>
    </rPh>
    <rPh sb="473" eb="476">
      <t>スイセンカ</t>
    </rPh>
    <rPh sb="476" eb="477">
      <t>リツ</t>
    </rPh>
    <rPh sb="482" eb="484">
      <t>ビゾウ</t>
    </rPh>
    <rPh sb="492" eb="494">
      <t>コベツ</t>
    </rPh>
    <rPh sb="494" eb="496">
      <t>ホウモン</t>
    </rPh>
    <rPh sb="496" eb="497">
      <t>トウ</t>
    </rPh>
    <rPh sb="501" eb="503">
      <t>セツゾク</t>
    </rPh>
    <rPh sb="504" eb="506">
      <t>フキュウ</t>
    </rPh>
    <rPh sb="506" eb="508">
      <t>ソクシン</t>
    </rPh>
    <rPh sb="509" eb="510">
      <t>ツト</t>
    </rPh>
    <rPh sb="512" eb="514">
      <t>ヒツヨウ</t>
    </rPh>
    <phoneticPr fontId="4"/>
  </si>
  <si>
    <t xml:space="preserve">①有形固定資産原価償却率は、平均値を上回っており、資産の老朽化が進んでいる。今後更新時期を迎えるにあたり、計画的な維持管理と老朽化対策のため平成30年度に最適化整備構想を策定した。
③管渠改善率は、移設工事に伴う管渠延長があり、平均値をわずかに上回った。
</t>
    <rPh sb="1" eb="12">
      <t>ユウケイコテイシサンゲンカショウキャクリツ</t>
    </rPh>
    <rPh sb="16" eb="17">
      <t>チ</t>
    </rPh>
    <rPh sb="18" eb="20">
      <t>ウワマワ</t>
    </rPh>
    <rPh sb="25" eb="27">
      <t>シサン</t>
    </rPh>
    <rPh sb="28" eb="31">
      <t>ロウキュウカ</t>
    </rPh>
    <rPh sb="32" eb="33">
      <t>スス</t>
    </rPh>
    <rPh sb="38" eb="40">
      <t>コンゴ</t>
    </rPh>
    <rPh sb="40" eb="42">
      <t>コウシン</t>
    </rPh>
    <rPh sb="42" eb="44">
      <t>ジキ</t>
    </rPh>
    <rPh sb="45" eb="46">
      <t>ムカ</t>
    </rPh>
    <rPh sb="53" eb="56">
      <t>ケイカクテキ</t>
    </rPh>
    <rPh sb="57" eb="59">
      <t>イジ</t>
    </rPh>
    <rPh sb="59" eb="61">
      <t>カンリ</t>
    </rPh>
    <rPh sb="62" eb="65">
      <t>ロウキュウカ</t>
    </rPh>
    <rPh sb="65" eb="67">
      <t>タイサク</t>
    </rPh>
    <rPh sb="70" eb="72">
      <t>ヘイセイ</t>
    </rPh>
    <rPh sb="74" eb="76">
      <t>ネンド</t>
    </rPh>
    <rPh sb="77" eb="80">
      <t>サイテキカ</t>
    </rPh>
    <rPh sb="80" eb="82">
      <t>セイビ</t>
    </rPh>
    <rPh sb="82" eb="84">
      <t>コウソウ</t>
    </rPh>
    <rPh sb="85" eb="87">
      <t>サクテイ</t>
    </rPh>
    <rPh sb="92" eb="94">
      <t>カンキョ</t>
    </rPh>
    <rPh sb="94" eb="97">
      <t>カイゼンリツ</t>
    </rPh>
    <rPh sb="99" eb="101">
      <t>イセツ</t>
    </rPh>
    <rPh sb="101" eb="103">
      <t>コウジ</t>
    </rPh>
    <rPh sb="104" eb="105">
      <t>トモナ</t>
    </rPh>
    <rPh sb="106" eb="108">
      <t>カンキョ</t>
    </rPh>
    <rPh sb="108" eb="110">
      <t>エンチョウ</t>
    </rPh>
    <rPh sb="114" eb="116">
      <t>ヘイキン</t>
    </rPh>
    <rPh sb="116" eb="117">
      <t>チ</t>
    </rPh>
    <rPh sb="122" eb="12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</si>
</sst>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0.03</c:v>
                </c:pt>
              </c:numCache>
            </c:numRef>
          </c:val>
          <c:extLst>
            <c:ext xmlns:c16="http://schemas.microsoft.com/office/drawing/2014/chart" uri="{C3380CC4-5D6E-409C-BE32-E72D297353CC}">
              <c16:uniqueId val="{00000000-ABB5-4029-A4B0-345965E166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BB5-4029-A4B0-345965E166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35.159999999999997</c:v>
                </c:pt>
                <c:pt idx="1">
                  <c:v>35.65</c:v>
                </c:pt>
                <c:pt idx="2">
                  <c:v>35.9</c:v>
                </c:pt>
                <c:pt idx="3">
                  <c:v>35.65</c:v>
                </c:pt>
                <c:pt idx="4">
                  <c:v>34.53</c:v>
                </c:pt>
              </c:numCache>
            </c:numRef>
          </c:val>
          <c:extLst>
            <c:ext xmlns:c16="http://schemas.microsoft.com/office/drawing/2014/chart" uri="{C3380CC4-5D6E-409C-BE32-E72D297353CC}">
              <c16:uniqueId val="{00000000-BB63-4A45-ACFB-C502A9AD11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B63-4A45-ACFB-C502A9AD11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60.95</c:v>
                </c:pt>
                <c:pt idx="1">
                  <c:v>62.79</c:v>
                </c:pt>
                <c:pt idx="2">
                  <c:v>63.98</c:v>
                </c:pt>
                <c:pt idx="3">
                  <c:v>66.239999999999995</c:v>
                </c:pt>
                <c:pt idx="4">
                  <c:v>66.89</c:v>
                </c:pt>
              </c:numCache>
            </c:numRef>
          </c:val>
          <c:extLst>
            <c:ext xmlns:c16="http://schemas.microsoft.com/office/drawing/2014/chart" uri="{C3380CC4-5D6E-409C-BE32-E72D297353CC}">
              <c16:uniqueId val="{00000000-54E6-40DE-9802-FD5C183ED3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54E6-40DE-9802-FD5C183ED3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96.39</c:v>
                </c:pt>
                <c:pt idx="1">
                  <c:v>90.55</c:v>
                </c:pt>
                <c:pt idx="2">
                  <c:v>85.32</c:v>
                </c:pt>
                <c:pt idx="3">
                  <c:v>73.81</c:v>
                </c:pt>
                <c:pt idx="4">
                  <c:v>75.930000000000007</c:v>
                </c:pt>
              </c:numCache>
            </c:numRef>
          </c:val>
          <c:extLst>
            <c:ext xmlns:c16="http://schemas.microsoft.com/office/drawing/2014/chart" uri="{C3380CC4-5D6E-409C-BE32-E72D297353CC}">
              <c16:uniqueId val="{00000000-680F-449F-A2DB-EE1622E66B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680F-449F-A2DB-EE1622E66B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17.13</c:v>
                </c:pt>
                <c:pt idx="1">
                  <c:v>19.5</c:v>
                </c:pt>
                <c:pt idx="2">
                  <c:v>21.82</c:v>
                </c:pt>
                <c:pt idx="3">
                  <c:v>24.16</c:v>
                </c:pt>
                <c:pt idx="4">
                  <c:v>26.29</c:v>
                </c:pt>
              </c:numCache>
            </c:numRef>
          </c:val>
          <c:extLst>
            <c:ext xmlns:c16="http://schemas.microsoft.com/office/drawing/2014/chart" uri="{C3380CC4-5D6E-409C-BE32-E72D297353CC}">
              <c16:uniqueId val="{00000000-626F-4D4D-9AC3-5DC59693F3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626F-4D4D-9AC3-5DC59693F3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3F-4BD8-A626-E39DB2D997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EA3F-4BD8-A626-E39DB2D997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977.96</c:v>
                </c:pt>
                <c:pt idx="1">
                  <c:v>1047.73</c:v>
                </c:pt>
                <c:pt idx="2">
                  <c:v>1174.54</c:v>
                </c:pt>
                <c:pt idx="3">
                  <c:v>1384.48</c:v>
                </c:pt>
                <c:pt idx="4">
                  <c:v>1502.62</c:v>
                </c:pt>
              </c:numCache>
            </c:numRef>
          </c:val>
          <c:extLst>
            <c:ext xmlns:c16="http://schemas.microsoft.com/office/drawing/2014/chart" uri="{C3380CC4-5D6E-409C-BE32-E72D297353CC}">
              <c16:uniqueId val="{00000000-AB70-4DDC-AF79-A6A75198BA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AB70-4DDC-AF79-A6A75198BA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69.83</c:v>
                </c:pt>
                <c:pt idx="1">
                  <c:v>50.94</c:v>
                </c:pt>
                <c:pt idx="2">
                  <c:v>57.7</c:v>
                </c:pt>
                <c:pt idx="3">
                  <c:v>59.11</c:v>
                </c:pt>
                <c:pt idx="4">
                  <c:v>50.24</c:v>
                </c:pt>
              </c:numCache>
            </c:numRef>
          </c:val>
          <c:extLst>
            <c:ext xmlns:c16="http://schemas.microsoft.com/office/drawing/2014/chart" uri="{C3380CC4-5D6E-409C-BE32-E72D297353CC}">
              <c16:uniqueId val="{00000000-E2E8-4499-AEDF-BD720D4D8B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E2E8-4499-AEDF-BD720D4D8B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6644.55</c:v>
                </c:pt>
                <c:pt idx="1">
                  <c:v>6283.36</c:v>
                </c:pt>
                <c:pt idx="2">
                  <c:v>8615.85</c:v>
                </c:pt>
                <c:pt idx="3">
                  <c:v>8283.23</c:v>
                </c:pt>
                <c:pt idx="4">
                  <c:v>7328.65</c:v>
                </c:pt>
              </c:numCache>
            </c:numRef>
          </c:val>
          <c:extLst>
            <c:ext xmlns:c16="http://schemas.microsoft.com/office/drawing/2014/chart" uri="{C3380CC4-5D6E-409C-BE32-E72D297353CC}">
              <c16:uniqueId val="{00000000-051D-4A63-8947-BD327593E9A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51D-4A63-8947-BD327593E9A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21.75</c:v>
                </c:pt>
                <c:pt idx="1">
                  <c:v>66.87</c:v>
                </c:pt>
                <c:pt idx="2">
                  <c:v>47.05</c:v>
                </c:pt>
                <c:pt idx="3">
                  <c:v>33.5</c:v>
                </c:pt>
                <c:pt idx="4">
                  <c:v>23.51</c:v>
                </c:pt>
              </c:numCache>
            </c:numRef>
          </c:val>
          <c:extLst>
            <c:ext xmlns:c16="http://schemas.microsoft.com/office/drawing/2014/chart" uri="{C3380CC4-5D6E-409C-BE32-E72D297353CC}">
              <c16:uniqueId val="{00000000-BD73-4711-9F83-0F5A47B116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BD73-4711-9F83-0F5A47B116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723.29</c:v>
                </c:pt>
                <c:pt idx="1">
                  <c:v>236.1</c:v>
                </c:pt>
                <c:pt idx="2">
                  <c:v>335.44</c:v>
                </c:pt>
                <c:pt idx="3">
                  <c:v>472.07</c:v>
                </c:pt>
                <c:pt idx="4">
                  <c:v>752.69</c:v>
                </c:pt>
              </c:numCache>
            </c:numRef>
          </c:val>
          <c:extLst>
            <c:ext xmlns:c16="http://schemas.microsoft.com/office/drawing/2014/chart" uri="{C3380CC4-5D6E-409C-BE32-E72D297353CC}">
              <c16:uniqueId val="{00000000-F447-48FF-BAF9-DA24234518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447-48FF-BAF9-DA24234518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42" zoomScaleNormal="10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白石市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34243</v>
      </c>
      <c r="AM8" s="50"/>
      <c r="AN8" s="50"/>
      <c r="AO8" s="50"/>
      <c r="AP8" s="50"/>
      <c r="AQ8" s="50"/>
      <c r="AR8" s="50"/>
      <c r="AS8" s="50"/>
      <c r="AT8" s="45">
        <f>データ!T6</f>
        <v>286.48</v>
      </c>
      <c r="AU8" s="45"/>
      <c r="AV8" s="45"/>
      <c r="AW8" s="45"/>
      <c r="AX8" s="45"/>
      <c r="AY8" s="45"/>
      <c r="AZ8" s="45"/>
      <c r="BA8" s="45"/>
      <c r="BB8" s="45">
        <f>データ!U6</f>
        <v>119.53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49.05</v>
      </c>
      <c r="J10" s="45"/>
      <c r="K10" s="45"/>
      <c r="L10" s="45"/>
      <c r="M10" s="45"/>
      <c r="N10" s="45"/>
      <c r="O10" s="45"/>
      <c r="P10" s="45">
        <f>データ!P6</f>
        <v>5.33</v>
      </c>
      <c r="Q10" s="45"/>
      <c r="R10" s="45"/>
      <c r="S10" s="45"/>
      <c r="T10" s="45"/>
      <c r="U10" s="45"/>
      <c r="V10" s="45"/>
      <c r="W10" s="45">
        <f>データ!Q6</f>
        <v>96.78</v>
      </c>
      <c r="X10" s="45"/>
      <c r="Y10" s="45"/>
      <c r="Z10" s="45"/>
      <c r="AA10" s="45"/>
      <c r="AB10" s="45"/>
      <c r="AC10" s="45"/>
      <c r="AD10" s="50">
        <f>データ!R6</f>
        <v>4158</v>
      </c>
      <c r="AE10" s="50"/>
      <c r="AF10" s="50"/>
      <c r="AG10" s="50"/>
      <c r="AH10" s="50"/>
      <c r="AI10" s="50"/>
      <c r="AJ10" s="50"/>
      <c r="AK10" s="2"/>
      <c r="AL10" s="50">
        <f>データ!V6</f>
        <v>1815</v>
      </c>
      <c r="AM10" s="50"/>
      <c r="AN10" s="50"/>
      <c r="AO10" s="50"/>
      <c r="AP10" s="50"/>
      <c r="AQ10" s="50"/>
      <c r="AR10" s="50"/>
      <c r="AS10" s="50"/>
      <c r="AT10" s="45">
        <f>データ!W6</f>
        <v>2.5099999999999998</v>
      </c>
      <c r="AU10" s="45"/>
      <c r="AV10" s="45"/>
      <c r="AW10" s="45"/>
      <c r="AX10" s="45"/>
      <c r="AY10" s="45"/>
      <c r="AZ10" s="45"/>
      <c r="BA10" s="45"/>
      <c r="BB10" s="45">
        <f>データ!X6</f>
        <v>723.11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107</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MSKgy58zD0ZCiRAoeMkKLlal43wF8GPvnZEzSPY4pwy0jNDL4CPxB9rkQrXZ7VovyA17A+oYVs2M9NbBr8MLbg==" saltValue="Iha7wm0kmfk8Cp2Zg4TB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42064</v>
      </c>
      <c r="D6" s="33">
        <f t="shared" si="3"/>
        <v>46</v>
      </c>
      <c r="E6" s="33">
        <f t="shared" si="3"/>
        <v>17</v>
      </c>
      <c r="F6" s="33">
        <f t="shared" si="3"/>
        <v>5</v>
      </c>
      <c r="G6" s="33">
        <f t="shared" si="3"/>
        <v>0</v>
      </c>
      <c r="H6" s="33" t="str">
        <f t="shared" si="3"/>
        <v>宮城県　白石市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49.05</v>
      </c>
      <c r="P6" s="34">
        <f t="shared" si="3"/>
        <v>5.33</v>
      </c>
      <c r="Q6" s="34">
        <f t="shared" si="3"/>
        <v>96.78</v>
      </c>
      <c r="R6" s="34">
        <f t="shared" si="3"/>
        <v>4158</v>
      </c>
      <c r="S6" s="34">
        <f t="shared" si="3"/>
        <v>34243</v>
      </c>
      <c r="T6" s="34">
        <f t="shared" si="3"/>
        <v>286.48</v>
      </c>
      <c r="U6" s="34">
        <f t="shared" si="3"/>
        <v>119.53</v>
      </c>
      <c r="V6" s="34">
        <f t="shared" si="3"/>
        <v>1815</v>
      </c>
      <c r="W6" s="34">
        <f t="shared" si="3"/>
        <v>2.5099999999999998</v>
      </c>
      <c r="X6" s="34">
        <f t="shared" si="3"/>
        <v>723.11</v>
      </c>
      <c r="Y6" s="35">
        <f>IF(Y7="",NA(),Y7)</f>
        <v>96.39</v>
      </c>
      <c r="Z6" s="35">
        <f t="shared" ref="Z6:AH6" si="4">IF(Z7="",NA(),Z7)</f>
        <v>90.55</v>
      </c>
      <c r="AA6" s="35">
        <f t="shared" si="4"/>
        <v>85.32</v>
      </c>
      <c r="AB6" s="35">
        <f t="shared" si="4"/>
        <v>73.81</v>
      </c>
      <c r="AC6" s="35">
        <f t="shared" si="4"/>
        <v>75.930000000000007</v>
      </c>
      <c r="AD6" s="35">
        <f t="shared" si="4"/>
        <v>97.53</v>
      </c>
      <c r="AE6" s="35">
        <f t="shared" si="4"/>
        <v>99.64</v>
      </c>
      <c r="AF6" s="35">
        <f t="shared" si="4"/>
        <v>99.66</v>
      </c>
      <c r="AG6" s="35">
        <f t="shared" si="4"/>
        <v>100.95</v>
      </c>
      <c r="AH6" s="35">
        <f t="shared" si="4"/>
        <v>101.77</v>
      </c>
      <c r="AI6" s="34" t="str">
        <f>IF(AI7="","",IF(AI7="-","【-】","【"&amp;SUBSTITUTE(TEXT(AI7,"#,##0.00"),"-","△")&amp;"】"))</f>
        <v>【101.60】</v>
      </c>
      <c r="AJ6" s="35">
        <f>IF(AJ7="",NA(),AJ7)</f>
        <v>977.96</v>
      </c>
      <c r="AK6" s="35">
        <f t="shared" ref="AK6:AS6" si="5">IF(AK7="",NA(),AK7)</f>
        <v>1047.73</v>
      </c>
      <c r="AL6" s="35">
        <f t="shared" si="5"/>
        <v>1174.54</v>
      </c>
      <c r="AM6" s="35">
        <f t="shared" si="5"/>
        <v>1384.48</v>
      </c>
      <c r="AN6" s="35">
        <f t="shared" si="5"/>
        <v>1502.62</v>
      </c>
      <c r="AO6" s="35">
        <f t="shared" si="5"/>
        <v>223.09</v>
      </c>
      <c r="AP6" s="35">
        <f t="shared" si="5"/>
        <v>214.61</v>
      </c>
      <c r="AQ6" s="35">
        <f t="shared" si="5"/>
        <v>225.39</v>
      </c>
      <c r="AR6" s="35">
        <f t="shared" si="5"/>
        <v>224.04</v>
      </c>
      <c r="AS6" s="35">
        <f t="shared" si="5"/>
        <v>227.4</v>
      </c>
      <c r="AT6" s="34" t="str">
        <f>IF(AT7="","",IF(AT7="-","【-】","【"&amp;SUBSTITUTE(TEXT(AT7,"#,##0.00"),"-","△")&amp;"】"))</f>
        <v>【195.44】</v>
      </c>
      <c r="AU6" s="35">
        <f>IF(AU7="",NA(),AU7)</f>
        <v>69.83</v>
      </c>
      <c r="AV6" s="35">
        <f t="shared" ref="AV6:BD6" si="6">IF(AV7="",NA(),AV7)</f>
        <v>50.94</v>
      </c>
      <c r="AW6" s="35">
        <f t="shared" si="6"/>
        <v>57.7</v>
      </c>
      <c r="AX6" s="35">
        <f t="shared" si="6"/>
        <v>59.11</v>
      </c>
      <c r="AY6" s="35">
        <f t="shared" si="6"/>
        <v>50.24</v>
      </c>
      <c r="AZ6" s="35">
        <f t="shared" si="6"/>
        <v>33.03</v>
      </c>
      <c r="BA6" s="35">
        <f t="shared" si="6"/>
        <v>29.45</v>
      </c>
      <c r="BB6" s="35">
        <f t="shared" si="6"/>
        <v>31.84</v>
      </c>
      <c r="BC6" s="35">
        <f t="shared" si="6"/>
        <v>29.91</v>
      </c>
      <c r="BD6" s="35">
        <f t="shared" si="6"/>
        <v>29.54</v>
      </c>
      <c r="BE6" s="34" t="str">
        <f>IF(BE7="","",IF(BE7="-","【-】","【"&amp;SUBSTITUTE(TEXT(BE7,"#,##0.00"),"-","△")&amp;"】"))</f>
        <v>【34.27】</v>
      </c>
      <c r="BF6" s="35">
        <f>IF(BF7="",NA(),BF7)</f>
        <v>6644.55</v>
      </c>
      <c r="BG6" s="35">
        <f t="shared" ref="BG6:BO6" si="7">IF(BG7="",NA(),BG7)</f>
        <v>6283.36</v>
      </c>
      <c r="BH6" s="35">
        <f t="shared" si="7"/>
        <v>8615.85</v>
      </c>
      <c r="BI6" s="35">
        <f t="shared" si="7"/>
        <v>8283.23</v>
      </c>
      <c r="BJ6" s="35">
        <f t="shared" si="7"/>
        <v>7328.65</v>
      </c>
      <c r="BK6" s="35">
        <f t="shared" si="7"/>
        <v>1044.8</v>
      </c>
      <c r="BL6" s="35">
        <f t="shared" si="7"/>
        <v>1081.8</v>
      </c>
      <c r="BM6" s="35">
        <f t="shared" si="7"/>
        <v>974.93</v>
      </c>
      <c r="BN6" s="35">
        <f t="shared" si="7"/>
        <v>855.8</v>
      </c>
      <c r="BO6" s="35">
        <f t="shared" si="7"/>
        <v>789.46</v>
      </c>
      <c r="BP6" s="34" t="str">
        <f>IF(BP7="","",IF(BP7="-","【-】","【"&amp;SUBSTITUTE(TEXT(BP7,"#,##0.00"),"-","△")&amp;"】"))</f>
        <v>【747.76】</v>
      </c>
      <c r="BQ6" s="35">
        <f>IF(BQ7="",NA(),BQ7)</f>
        <v>21.75</v>
      </c>
      <c r="BR6" s="35">
        <f t="shared" ref="BR6:BZ6" si="8">IF(BR7="",NA(),BR7)</f>
        <v>66.87</v>
      </c>
      <c r="BS6" s="35">
        <f t="shared" si="8"/>
        <v>47.05</v>
      </c>
      <c r="BT6" s="35">
        <f t="shared" si="8"/>
        <v>33.5</v>
      </c>
      <c r="BU6" s="35">
        <f t="shared" si="8"/>
        <v>23.51</v>
      </c>
      <c r="BV6" s="35">
        <f t="shared" si="8"/>
        <v>50.82</v>
      </c>
      <c r="BW6" s="35">
        <f t="shared" si="8"/>
        <v>52.19</v>
      </c>
      <c r="BX6" s="35">
        <f t="shared" si="8"/>
        <v>55.32</v>
      </c>
      <c r="BY6" s="35">
        <f t="shared" si="8"/>
        <v>59.8</v>
      </c>
      <c r="BZ6" s="35">
        <f t="shared" si="8"/>
        <v>57.77</v>
      </c>
      <c r="CA6" s="34" t="str">
        <f>IF(CA7="","",IF(CA7="-","【-】","【"&amp;SUBSTITUTE(TEXT(CA7,"#,##0.00"),"-","△")&amp;"】"))</f>
        <v>【59.51】</v>
      </c>
      <c r="CB6" s="35">
        <f>IF(CB7="",NA(),CB7)</f>
        <v>723.29</v>
      </c>
      <c r="CC6" s="35">
        <f t="shared" ref="CC6:CK6" si="9">IF(CC7="",NA(),CC7)</f>
        <v>236.1</v>
      </c>
      <c r="CD6" s="35">
        <f t="shared" si="9"/>
        <v>335.44</v>
      </c>
      <c r="CE6" s="35">
        <f t="shared" si="9"/>
        <v>472.07</v>
      </c>
      <c r="CF6" s="35">
        <f t="shared" si="9"/>
        <v>752.69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35.159999999999997</v>
      </c>
      <c r="CN6" s="35">
        <f t="shared" ref="CN6:CV6" si="10">IF(CN7="",NA(),CN7)</f>
        <v>35.65</v>
      </c>
      <c r="CO6" s="35">
        <f t="shared" si="10"/>
        <v>35.9</v>
      </c>
      <c r="CP6" s="35">
        <f t="shared" si="10"/>
        <v>35.65</v>
      </c>
      <c r="CQ6" s="35">
        <f t="shared" si="10"/>
        <v>34.53</v>
      </c>
      <c r="CR6" s="35">
        <f t="shared" si="10"/>
        <v>53.24</v>
      </c>
      <c r="CS6" s="35">
        <f t="shared" si="10"/>
        <v>52.31</v>
      </c>
      <c r="CT6" s="35">
        <f t="shared" si="10"/>
        <v>60.65</v>
      </c>
      <c r="CU6" s="35">
        <f t="shared" si="10"/>
        <v>51.75</v>
      </c>
      <c r="CV6" s="35">
        <f t="shared" si="10"/>
        <v>50.68</v>
      </c>
      <c r="CW6" s="34" t="str">
        <f>IF(CW7="","",IF(CW7="-","【-】","【"&amp;SUBSTITUTE(TEXT(CW7,"#,##0.00"),"-","△")&amp;"】"))</f>
        <v>【52.23】</v>
      </c>
      <c r="CX6" s="35">
        <f>IF(CX7="",NA(),CX7)</f>
        <v>60.95</v>
      </c>
      <c r="CY6" s="35">
        <f t="shared" ref="CY6:DG6" si="11">IF(CY7="",NA(),CY7)</f>
        <v>62.79</v>
      </c>
      <c r="CZ6" s="35">
        <f t="shared" si="11"/>
        <v>63.98</v>
      </c>
      <c r="DA6" s="35">
        <f t="shared" si="11"/>
        <v>66.239999999999995</v>
      </c>
      <c r="DB6" s="35">
        <f t="shared" si="11"/>
        <v>66.89</v>
      </c>
      <c r="DC6" s="35">
        <f t="shared" si="11"/>
        <v>84.07</v>
      </c>
      <c r="DD6" s="35">
        <f t="shared" si="11"/>
        <v>84.32</v>
      </c>
      <c r="DE6" s="35">
        <f t="shared" si="11"/>
        <v>84.58</v>
      </c>
      <c r="DF6" s="35">
        <f t="shared" si="11"/>
        <v>84.84</v>
      </c>
      <c r="DG6" s="35">
        <f t="shared" si="11"/>
        <v>84.86</v>
      </c>
      <c r="DH6" s="34" t="str">
        <f>IF(DH7="","",IF(DH7="-","【-】","【"&amp;SUBSTITUTE(TEXT(DH7,"#,##0.00"),"-","△")&amp;"】"))</f>
        <v>【85.82】</v>
      </c>
      <c r="DI6" s="35">
        <f>IF(DI7="",NA(),DI7)</f>
        <v>17.13</v>
      </c>
      <c r="DJ6" s="35">
        <f t="shared" ref="DJ6:DR6" si="12">IF(DJ7="",NA(),DJ7)</f>
        <v>19.5</v>
      </c>
      <c r="DK6" s="35">
        <f t="shared" si="12"/>
        <v>21.82</v>
      </c>
      <c r="DL6" s="35">
        <f t="shared" si="12"/>
        <v>24.16</v>
      </c>
      <c r="DM6" s="35">
        <f t="shared" si="12"/>
        <v>26.29</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5">
        <f t="shared" si="14"/>
        <v>0.03</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42064</v>
      </c>
      <c r="D7" s="37">
        <v>46</v>
      </c>
      <c r="E7" s="37">
        <v>17</v>
      </c>
      <c r="F7" s="37">
        <v>5</v>
      </c>
      <c r="G7" s="37">
        <v>0</v>
      </c>
      <c r="H7" s="37" t="s">
        <v>95</v>
      </c>
      <c r="I7" s="37" t="s">
        <v>96</v>
      </c>
      <c r="J7" s="37" t="s">
        <v>97</v>
      </c>
      <c r="K7" s="37" t="s">
        <v>98</v>
      </c>
      <c r="L7" s="37" t="s">
        <v>99</v>
      </c>
      <c r="M7" s="37" t="s">
        <v>100</v>
      </c>
      <c r="N7" s="38" t="s">
        <v>101</v>
      </c>
      <c r="O7" s="38">
        <v>49.05</v>
      </c>
      <c r="P7" s="38">
        <v>5.33</v>
      </c>
      <c r="Q7" s="38">
        <v>96.78</v>
      </c>
      <c r="R7" s="38">
        <v>4158</v>
      </c>
      <c r="S7" s="38">
        <v>34243</v>
      </c>
      <c r="T7" s="38">
        <v>286.48</v>
      </c>
      <c r="U7" s="38">
        <v>119.53</v>
      </c>
      <c r="V7" s="38">
        <v>1815</v>
      </c>
      <c r="W7" s="38">
        <v>2.5099999999999998</v>
      </c>
      <c r="X7" s="38">
        <v>723.11</v>
      </c>
      <c r="Y7" s="38">
        <v>96.39</v>
      </c>
      <c r="Z7" s="38">
        <v>90.55</v>
      </c>
      <c r="AA7" s="38">
        <v>85.32</v>
      </c>
      <c r="AB7" s="38">
        <v>73.81</v>
      </c>
      <c r="AC7" s="38">
        <v>75.930000000000007</v>
      </c>
      <c r="AD7" s="38">
        <v>97.53</v>
      </c>
      <c r="AE7" s="38">
        <v>99.64</v>
      </c>
      <c r="AF7" s="38">
        <v>99.66</v>
      </c>
      <c r="AG7" s="38">
        <v>100.95</v>
      </c>
      <c r="AH7" s="38">
        <v>101.77</v>
      </c>
      <c r="AI7" s="38">
        <v>101.6</v>
      </c>
      <c r="AJ7" s="38">
        <v>977.96</v>
      </c>
      <c r="AK7" s="38">
        <v>1047.73</v>
      </c>
      <c r="AL7" s="38">
        <v>1174.54</v>
      </c>
      <c r="AM7" s="38">
        <v>1384.48</v>
      </c>
      <c r="AN7" s="38">
        <v>1502.62</v>
      </c>
      <c r="AO7" s="38">
        <v>223.09</v>
      </c>
      <c r="AP7" s="38">
        <v>214.61</v>
      </c>
      <c r="AQ7" s="38">
        <v>225.39</v>
      </c>
      <c r="AR7" s="38">
        <v>224.04</v>
      </c>
      <c r="AS7" s="38">
        <v>227.4</v>
      </c>
      <c r="AT7" s="38">
        <v>195.44</v>
      </c>
      <c r="AU7" s="38">
        <v>69.83</v>
      </c>
      <c r="AV7" s="38">
        <v>50.94</v>
      </c>
      <c r="AW7" s="38">
        <v>57.7</v>
      </c>
      <c r="AX7" s="38">
        <v>59.11</v>
      </c>
      <c r="AY7" s="38">
        <v>50.24</v>
      </c>
      <c r="AZ7" s="38">
        <v>33.03</v>
      </c>
      <c r="BA7" s="38">
        <v>29.45</v>
      </c>
      <c r="BB7" s="38">
        <v>31.84</v>
      </c>
      <c r="BC7" s="38">
        <v>29.91</v>
      </c>
      <c r="BD7" s="38">
        <v>29.54</v>
      </c>
      <c r="BE7" s="38">
        <v>34.270000000000003</v>
      </c>
      <c r="BF7" s="38">
        <v>6644.55</v>
      </c>
      <c r="BG7" s="38">
        <v>6283.36</v>
      </c>
      <c r="BH7" s="38">
        <v>8615.85</v>
      </c>
      <c r="BI7" s="38">
        <v>8283.23</v>
      </c>
      <c r="BJ7" s="38">
        <v>7328.65</v>
      </c>
      <c r="BK7" s="38">
        <v>1044.8</v>
      </c>
      <c r="BL7" s="38">
        <v>1081.8</v>
      </c>
      <c r="BM7" s="38">
        <v>974.93</v>
      </c>
      <c r="BN7" s="38">
        <v>855.8</v>
      </c>
      <c r="BO7" s="38">
        <v>789.46</v>
      </c>
      <c r="BP7" s="38">
        <v>747.76</v>
      </c>
      <c r="BQ7" s="38">
        <v>21.75</v>
      </c>
      <c r="BR7" s="38">
        <v>66.87</v>
      </c>
      <c r="BS7" s="38">
        <v>47.05</v>
      </c>
      <c r="BT7" s="38">
        <v>33.5</v>
      </c>
      <c r="BU7" s="38">
        <v>23.51</v>
      </c>
      <c r="BV7" s="38">
        <v>50.82</v>
      </c>
      <c r="BW7" s="38">
        <v>52.19</v>
      </c>
      <c r="BX7" s="38">
        <v>55.32</v>
      </c>
      <c r="BY7" s="38">
        <v>59.8</v>
      </c>
      <c r="BZ7" s="38">
        <v>57.77</v>
      </c>
      <c r="CA7" s="38">
        <v>59.51</v>
      </c>
      <c r="CB7" s="38">
        <v>723.29</v>
      </c>
      <c r="CC7" s="38">
        <v>236.1</v>
      </c>
      <c r="CD7" s="38">
        <v>335.44</v>
      </c>
      <c r="CE7" s="38">
        <v>472.07</v>
      </c>
      <c r="CF7" s="38">
        <v>752.69</v>
      </c>
      <c r="CG7" s="38">
        <v>300.52</v>
      </c>
      <c r="CH7" s="38">
        <v>296.14</v>
      </c>
      <c r="CI7" s="38">
        <v>283.17</v>
      </c>
      <c r="CJ7" s="38">
        <v>263.76</v>
      </c>
      <c r="CK7" s="38">
        <v>274.35000000000002</v>
      </c>
      <c r="CL7" s="38">
        <v>261.45999999999998</v>
      </c>
      <c r="CM7" s="38">
        <v>35.159999999999997</v>
      </c>
      <c r="CN7" s="38">
        <v>35.65</v>
      </c>
      <c r="CO7" s="38">
        <v>35.9</v>
      </c>
      <c r="CP7" s="38">
        <v>35.65</v>
      </c>
      <c r="CQ7" s="38">
        <v>34.53</v>
      </c>
      <c r="CR7" s="38">
        <v>53.24</v>
      </c>
      <c r="CS7" s="38">
        <v>52.31</v>
      </c>
      <c r="CT7" s="38">
        <v>60.65</v>
      </c>
      <c r="CU7" s="38">
        <v>51.75</v>
      </c>
      <c r="CV7" s="38">
        <v>50.68</v>
      </c>
      <c r="CW7" s="38">
        <v>52.23</v>
      </c>
      <c r="CX7" s="38">
        <v>60.95</v>
      </c>
      <c r="CY7" s="38">
        <v>62.79</v>
      </c>
      <c r="CZ7" s="38">
        <v>63.98</v>
      </c>
      <c r="DA7" s="38">
        <v>66.239999999999995</v>
      </c>
      <c r="DB7" s="38">
        <v>66.89</v>
      </c>
      <c r="DC7" s="38">
        <v>84.07</v>
      </c>
      <c r="DD7" s="38">
        <v>84.32</v>
      </c>
      <c r="DE7" s="38">
        <v>84.58</v>
      </c>
      <c r="DF7" s="38">
        <v>84.84</v>
      </c>
      <c r="DG7" s="38">
        <v>84.86</v>
      </c>
      <c r="DH7" s="38">
        <v>85.82</v>
      </c>
      <c r="DI7" s="38">
        <v>17.13</v>
      </c>
      <c r="DJ7" s="38">
        <v>19.5</v>
      </c>
      <c r="DK7" s="38">
        <v>21.82</v>
      </c>
      <c r="DL7" s="38">
        <v>24.16</v>
      </c>
      <c r="DM7" s="38">
        <v>26.29</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0.03</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和山  敦子</cp:lastModifiedBy>
  <cp:lastPrinted>2020-02-07T06:50:31Z</cp:lastPrinted>
  <dcterms:created xsi:type="dcterms:W3CDTF">2019-12-05T04:52:43Z</dcterms:created>
  <dcterms:modified xsi:type="dcterms:W3CDTF">2020-02-07T06:51:24Z</dcterms:modified>
  <cp:category/>
</cp:coreProperties>
</file>