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5 白石市★\"/>
    </mc:Choice>
  </mc:AlternateContent>
  <workbookProtection workbookAlgorithmName="SHA-512" workbookHashValue="CKcytmYl/1zZMaP0VOfSxfnaJS3l6ftDJSFo+YuT7in2kL/kfV04b5gIXKRaX5BgBQQkNviaVqJ2KCUb98XueQ==" workbookSaltValue="QtrJRF2ByfOSFPod/r0+Kw==" workbookSpinCount="100000" lockStructure="1"/>
  <bookViews>
    <workbookView xWindow="0" yWindow="0" windowWidth="20490" windowHeight="715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 r="C10" i="5" l="1"/>
  <c r="D10" i="5"/>
  <c r="E10" i="5"/>
  <c r="B10" i="5"/>
</calcChain>
</file>

<file path=xl/sharedStrings.xml><?xml version="1.0" encoding="utf-8"?>
<sst xmlns="http://schemas.openxmlformats.org/spreadsheetml/2006/main" count="220" uniqueCount="108">
  <si>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</si>
  <si>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</si>
  <si>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</si>
  <si>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</si>
  <si>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</si>
  <si>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</si>
  <si>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</si>
  <si>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</si>
  <si>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</si>
  <si>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</si>
  <si>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</si>
  <si>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</si>
  <si>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</si>
  <si>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</si>
  <si>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</si>
  <si>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</si>
  <si>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</si>
  <si>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</si>
  <si>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</si>
  <si>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</si>
  <si>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</si>
  <si>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</si>
  <si>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</si>
  <si>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</si>
  <si>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</si>
  <si>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</si>
  <si>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</si>
  <si>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</si>
  <si>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</si>
  <si>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</si>
  <si>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</si>
  <si>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</si>
  <si>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</si>
  <si>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</si>
  <si>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</si>
  <si>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</si>
  <si>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</si>
  <si>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</si>
  <si>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</si>
  <si>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</si>
  <si>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</si>
  <si>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</si>
  <si>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</si>
  <si>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</si>
  <si>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</si>
  <si>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</si>
  <si>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</si>
  <si>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</si>
  <si>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</si>
  <si>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</si>
  <si>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</si>
  <si>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</si>
  <si>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</si>
  <si>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</si>
  <si>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</si>
  <si>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</si>
  <si>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</si>
  <si>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</si>
  <si>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</si>
  <si>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</si>
  <si>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</si>
  <si>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</si>
  <si>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</si>
  <si>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</si>
  <si>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</si>
  <si>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</si>
  <si>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</si>
  <si>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</si>
  <si>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</si>
  <si>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</si>
  <si>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</si>
  <si>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</si>
  <si>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</si>
  <si>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</si>
  <si>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</si>
  <si>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</si>
  <si>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</si>
  <si>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</si>
  <si>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</si>
  <si>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</si>
  <si>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</si>
  <si>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</si>
  <si>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</si>
  <si>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</si>
  <si>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</si>
  <si>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</si>
  <si>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</si>
  <si>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</si>
  <si>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</si>
  <si>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</si>
  <si>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</si>
  <si>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</si>
  <si>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</si>
  <si>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白石市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</si>
  <si>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</si>
  <si>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</si>
  <si>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</si>
  <si>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</si>
  <si>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</si>
  <si>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</si>
  <si>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</si>
  <si>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</si>
  <si>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</si>
  <si>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</si>
  <si>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</si>
  <si>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②有形固定資産減価償却率と管路経年化率は、平均を上回っていることから、施設や管路の老朽化が進んでおり、耐用年数が過ぎている資産が多い状況である。また、更新が進んだ分、管路経年化率は、平成29年度に比べ1.37ポイントの減となった。
③管路更新率は、平均値を下回っている。現在管路の更新を進めているが、平成30年度は翌年度に繰越している管路更新工事がいくつかあることから、平成29年度に比べ0.60ポイントの減となった。
　今後も、耐震耐久性や経済性を勘案しながら老朽化した施設や管路の更新を実施していく。</t>
    <rPh sb="3" eb="5">
      <t>ユウケイ</t>
    </rPh>
    <rPh sb="5" eb="9">
      <t>コテイシサン</t>
    </rPh>
    <rPh sb="9" eb="11">
      <t>ゲンカ</t>
    </rPh>
    <rPh sb="11" eb="14">
      <t>ショウキャクリツ</t>
    </rPh>
    <rPh sb="15" eb="17">
      <t>カンロ</t>
    </rPh>
    <rPh sb="17" eb="19">
      <t>ケイネン</t>
    </rPh>
    <rPh sb="19" eb="20">
      <t>カ</t>
    </rPh>
    <rPh sb="20" eb="21">
      <t>リツ</t>
    </rPh>
    <rPh sb="23" eb="25">
      <t>ヘイキン</t>
    </rPh>
    <rPh sb="26" eb="28">
      <t>ウワマワ</t>
    </rPh>
    <rPh sb="37" eb="39">
      <t>シセツ</t>
    </rPh>
    <rPh sb="40" eb="42">
      <t>カンロ</t>
    </rPh>
    <rPh sb="43" eb="46">
      <t>ロウキュウカ</t>
    </rPh>
    <rPh sb="47" eb="48">
      <t>スス</t>
    </rPh>
    <rPh sb="53" eb="55">
      <t>タイヨウ</t>
    </rPh>
    <rPh sb="55" eb="57">
      <t>ネンスウ</t>
    </rPh>
    <rPh sb="58" eb="59">
      <t>ス</t>
    </rPh>
    <rPh sb="63" eb="65">
      <t>シサン</t>
    </rPh>
    <rPh sb="66" eb="67">
      <t>オオ</t>
    </rPh>
    <rPh sb="68" eb="70">
      <t>ジョウキョウ</t>
    </rPh>
    <rPh sb="77" eb="79">
      <t>コウシン</t>
    </rPh>
    <rPh sb="80" eb="81">
      <t>スス</t>
    </rPh>
    <rPh sb="83" eb="84">
      <t>ブン</t>
    </rPh>
    <rPh sb="85" eb="87">
      <t>カンロ</t>
    </rPh>
    <rPh sb="87" eb="89">
      <t>ケイネン</t>
    </rPh>
    <rPh sb="89" eb="90">
      <t>カ</t>
    </rPh>
    <rPh sb="90" eb="91">
      <t>リツ</t>
    </rPh>
    <rPh sb="93" eb="95">
      <t>ヘイセイ</t>
    </rPh>
    <rPh sb="97" eb="99">
      <t>ネンド</t>
    </rPh>
    <rPh sb="100" eb="101">
      <t>クラ</t>
    </rPh>
    <rPh sb="111" eb="112">
      <t>ゲン</t>
    </rPh>
    <rPh sb="119" eb="121">
      <t>カンロ</t>
    </rPh>
    <rPh sb="121" eb="123">
      <t>コウシン</t>
    </rPh>
    <rPh sb="123" eb="124">
      <t>リツ</t>
    </rPh>
    <rPh sb="126" eb="128">
      <t>ヘイキン</t>
    </rPh>
    <rPh sb="128" eb="129">
      <t>チ</t>
    </rPh>
    <rPh sb="130" eb="132">
      <t>シタマワ</t>
    </rPh>
    <rPh sb="137" eb="139">
      <t>ゲンザイ</t>
    </rPh>
    <rPh sb="139" eb="141">
      <t>カンロ</t>
    </rPh>
    <rPh sb="142" eb="144">
      <t>コウシン</t>
    </rPh>
    <rPh sb="145" eb="146">
      <t>スス</t>
    </rPh>
    <rPh sb="152" eb="154">
      <t>ヘイセイ</t>
    </rPh>
    <rPh sb="156" eb="158">
      <t>ネンド</t>
    </rPh>
    <rPh sb="159" eb="162">
      <t>ヨクネンド</t>
    </rPh>
    <rPh sb="163" eb="164">
      <t>ク</t>
    </rPh>
    <rPh sb="164" eb="165">
      <t>コ</t>
    </rPh>
    <rPh sb="169" eb="171">
      <t>カンロ</t>
    </rPh>
    <rPh sb="171" eb="173">
      <t>コウシン</t>
    </rPh>
    <rPh sb="173" eb="175">
      <t>コウジ</t>
    </rPh>
    <rPh sb="194" eb="195">
      <t>クラ</t>
    </rPh>
    <rPh sb="205" eb="206">
      <t>ゲン</t>
    </rPh>
    <rPh sb="213" eb="215">
      <t>コンゴ</t>
    </rPh>
    <rPh sb="217" eb="219">
      <t>タイシン</t>
    </rPh>
    <rPh sb="219" eb="222">
      <t>タイキュウセイ</t>
    </rPh>
    <rPh sb="223" eb="226">
      <t>ケイザイセイ</t>
    </rPh>
    <rPh sb="227" eb="229">
      <t>カンアン</t>
    </rPh>
    <rPh sb="244" eb="246">
      <t>コウシン</t>
    </rPh>
    <rPh sb="247" eb="249">
      <t>ジッシ</t>
    </rPh>
    <phoneticPr fontId="4"/>
  </si>
  <si>
    <t>　給水人口の減少や節水型機器の普及による水需要の減少により、給水収益の大幅な伸びは見込めない状況である。一方で、老朽化した施設や管路の更新にはさらなる投資が必要となり、また、維持管理にかかる費用も増加傾向にあることから、当市における水道事業の経営環境は厳しいものになることが予想される。
　このような課題に対応するため、引き続き事業の効率化を進めるとともに、中長期的な視点に立って、計画的な施設の整備や統廃合、管路の更新等を実施し、安定かつ健全な事業運営に努めていく。（平成31年度にアセットマネジメント策定に着手している）</t>
    <rPh sb="1" eb="3">
      <t>キュウスイ</t>
    </rPh>
    <rPh sb="3" eb="5">
      <t>ジンコウ</t>
    </rPh>
    <rPh sb="6" eb="8">
      <t>ゲンショウ</t>
    </rPh>
    <rPh sb="9" eb="12">
      <t>セッスイガタ</t>
    </rPh>
    <rPh sb="12" eb="14">
      <t>キキ</t>
    </rPh>
    <rPh sb="15" eb="17">
      <t>フキュウ</t>
    </rPh>
    <rPh sb="20" eb="21">
      <t>ミズ</t>
    </rPh>
    <rPh sb="21" eb="23">
      <t>ジュヨウ</t>
    </rPh>
    <rPh sb="24" eb="26">
      <t>ゲンショウ</t>
    </rPh>
    <rPh sb="30" eb="32">
      <t>キュウスイ</t>
    </rPh>
    <rPh sb="32" eb="34">
      <t>シュウエキ</t>
    </rPh>
    <rPh sb="35" eb="37">
      <t>オオハバ</t>
    </rPh>
    <rPh sb="38" eb="39">
      <t>ノ</t>
    </rPh>
    <rPh sb="41" eb="43">
      <t>ミコ</t>
    </rPh>
    <rPh sb="46" eb="48">
      <t>ジョウキョウ</t>
    </rPh>
    <rPh sb="52" eb="54">
      <t>イッポウ</t>
    </rPh>
    <rPh sb="56" eb="59">
      <t>ロウキュウカ</t>
    </rPh>
    <rPh sb="61" eb="63">
      <t>シセツ</t>
    </rPh>
    <rPh sb="64" eb="66">
      <t>カンロ</t>
    </rPh>
    <rPh sb="67" eb="69">
      <t>コウシン</t>
    </rPh>
    <rPh sb="75" eb="77">
      <t>トウシ</t>
    </rPh>
    <rPh sb="78" eb="80">
      <t>ヒツヨウ</t>
    </rPh>
    <rPh sb="87" eb="89">
      <t>イジ</t>
    </rPh>
    <rPh sb="89" eb="91">
      <t>カンリ</t>
    </rPh>
    <rPh sb="95" eb="97">
      <t>ヒヨウ</t>
    </rPh>
    <rPh sb="98" eb="100">
      <t>ゾウカ</t>
    </rPh>
    <rPh sb="100" eb="102">
      <t>ケイコウ</t>
    </rPh>
    <rPh sb="110" eb="112">
      <t>トウシ</t>
    </rPh>
    <rPh sb="116" eb="118">
      <t>スイドウ</t>
    </rPh>
    <rPh sb="118" eb="120">
      <t>ジギョウ</t>
    </rPh>
    <rPh sb="121" eb="123">
      <t>ケイエイ</t>
    </rPh>
    <rPh sb="123" eb="125">
      <t>カンキョウ</t>
    </rPh>
    <rPh sb="126" eb="127">
      <t>キビ</t>
    </rPh>
    <rPh sb="137" eb="139">
      <t>ヨソウ</t>
    </rPh>
    <rPh sb="150" eb="152">
      <t>カダイ</t>
    </rPh>
    <rPh sb="153" eb="155">
      <t>タイオウ</t>
    </rPh>
    <rPh sb="160" eb="161">
      <t>ヒ</t>
    </rPh>
    <rPh sb="162" eb="163">
      <t>ツヅ</t>
    </rPh>
    <rPh sb="164" eb="166">
      <t>ジギョウ</t>
    </rPh>
    <rPh sb="167" eb="170">
      <t>コウリツカ</t>
    </rPh>
    <rPh sb="171" eb="172">
      <t>スス</t>
    </rPh>
    <rPh sb="179" eb="183">
      <t>チュウチョウキテキ</t>
    </rPh>
    <rPh sb="184" eb="186">
      <t>シテン</t>
    </rPh>
    <rPh sb="187" eb="188">
      <t>タ</t>
    </rPh>
    <rPh sb="191" eb="194">
      <t>ケイカクテキ</t>
    </rPh>
    <rPh sb="195" eb="197">
      <t>シセツ</t>
    </rPh>
    <rPh sb="198" eb="200">
      <t>セイビ</t>
    </rPh>
    <rPh sb="201" eb="204">
      <t>トウハイゴウ</t>
    </rPh>
    <rPh sb="205" eb="207">
      <t>カンロ</t>
    </rPh>
    <rPh sb="208" eb="210">
      <t>コウシン</t>
    </rPh>
    <rPh sb="210" eb="211">
      <t>トウ</t>
    </rPh>
    <rPh sb="212" eb="214">
      <t>ジッシ</t>
    </rPh>
    <rPh sb="216" eb="218">
      <t>アンテイ</t>
    </rPh>
    <rPh sb="220" eb="222">
      <t>ケンゼン</t>
    </rPh>
    <rPh sb="223" eb="225">
      <t>ジギョウ</t>
    </rPh>
    <rPh sb="225" eb="227">
      <t>ウンエイ</t>
    </rPh>
    <rPh sb="228" eb="229">
      <t>ツト</t>
    </rPh>
    <rPh sb="235" eb="237">
      <t>ヘイセイ</t>
    </rPh>
    <rPh sb="239" eb="241">
      <t>ネンド</t>
    </rPh>
    <rPh sb="252" eb="254">
      <t>サクテイ</t>
    </rPh>
    <rPh sb="255" eb="257">
      <t>チャクシュ</t>
    </rPh>
    <phoneticPr fontId="4"/>
  </si>
  <si>
    <t>①経常収支比率は、類似団体平均値(以下｢平均値｣)を下回っている。人口減少、節水型機器の普及による給水収益の減と、漏水修繕費や委託料の増により、経常収支比率が100％を割り込んだ。適正な料金水準を検討し、経費削減に努めていく必要がある。
③流動比率は、平均値を上回っている。今後、老朽化した施設や管路の更新と修繕等、現金支出が増えることが予想されることから、比率が100％を割り込むことがないように慎重に管理していく必要がある。
④企業債残高対給水収益比率は、平均値を下回っている。施設や管路の老朽化が進み更新工事の増加や給水収益の減少が予想されるため、更新工事にかかる投資規模や適正な料金水準を検討していく。
⑤,⑥料金回収率は、平均値を下回っており、給水原価は平均値を上回っている。平成29年度に比べ給水収益が減少し修繕費や委託料等の経常費用が増加したことにより、料金回収率が低下した。給水収益は大幅な増加は見込めないことから、経費削減と有収率の向上に努めていく。
⑦施設利用率は、平均値を上回っている。今後もダウンサイジングや施設の統廃合を実施し、施設の有効利用を図っていく。
⑧有収率は、平均値を下回っている。そのため漏水調査を進め老朽管の更新等を行い、平成29年度に比べ0.91ポイントの増となった。今後も調査、更新を実施し有収率の向上に努めていく。</t>
    <rPh sb="1" eb="7">
      <t>ケイジョウシュウシヒリツ</t>
    </rPh>
    <rPh sb="9" eb="13">
      <t>ルイジダンタイ</t>
    </rPh>
    <rPh sb="13" eb="16">
      <t>ヘイキンチ</t>
    </rPh>
    <rPh sb="17" eb="19">
      <t>イカ</t>
    </rPh>
    <rPh sb="20" eb="22">
      <t>ヘイキン</t>
    </rPh>
    <rPh sb="22" eb="23">
      <t>チ</t>
    </rPh>
    <rPh sb="26" eb="28">
      <t>シタマワ</t>
    </rPh>
    <rPh sb="33" eb="35">
      <t>ジンコウ</t>
    </rPh>
    <rPh sb="35" eb="37">
      <t>ゲンショウ</t>
    </rPh>
    <rPh sb="38" eb="40">
      <t>セッスイ</t>
    </rPh>
    <rPh sb="40" eb="41">
      <t>ガタ</t>
    </rPh>
    <rPh sb="41" eb="43">
      <t>キキ</t>
    </rPh>
    <rPh sb="44" eb="46">
      <t>フキュウ</t>
    </rPh>
    <rPh sb="49" eb="51">
      <t>キュウスイ</t>
    </rPh>
    <rPh sb="51" eb="53">
      <t>シュウエキ</t>
    </rPh>
    <rPh sb="54" eb="55">
      <t>ゲン</t>
    </rPh>
    <rPh sb="57" eb="59">
      <t>ロウスイ</t>
    </rPh>
    <rPh sb="59" eb="61">
      <t>シュウゼン</t>
    </rPh>
    <rPh sb="61" eb="62">
      <t>ヒ</t>
    </rPh>
    <rPh sb="63" eb="66">
      <t>イタクリョウ</t>
    </rPh>
    <rPh sb="67" eb="68">
      <t>ゾウ</t>
    </rPh>
    <rPh sb="72" eb="78">
      <t>ケイジョウシュウシヒリツ</t>
    </rPh>
    <rPh sb="84" eb="85">
      <t>ワ</t>
    </rPh>
    <rPh sb="86" eb="87">
      <t>コ</t>
    </rPh>
    <rPh sb="90" eb="92">
      <t>テキセイ</t>
    </rPh>
    <rPh sb="93" eb="95">
      <t>リョウキン</t>
    </rPh>
    <rPh sb="95" eb="97">
      <t>スイジュン</t>
    </rPh>
    <rPh sb="102" eb="106">
      <t>ケイヒサクゲン</t>
    </rPh>
    <rPh sb="107" eb="108">
      <t>ツト</t>
    </rPh>
    <rPh sb="120" eb="122">
      <t>リュウドウ</t>
    </rPh>
    <rPh sb="122" eb="124">
      <t>ヒリツ</t>
    </rPh>
    <rPh sb="126" eb="128">
      <t>ヘイキン</t>
    </rPh>
    <rPh sb="128" eb="129">
      <t>チ</t>
    </rPh>
    <rPh sb="130" eb="132">
      <t>ウワマワ</t>
    </rPh>
    <rPh sb="137" eb="139">
      <t>コンゴ</t>
    </rPh>
    <rPh sb="140" eb="143">
      <t>ロウキュウカ</t>
    </rPh>
    <rPh sb="145" eb="147">
      <t>シセツ</t>
    </rPh>
    <rPh sb="148" eb="150">
      <t>カンロ</t>
    </rPh>
    <rPh sb="151" eb="153">
      <t>コウシン</t>
    </rPh>
    <rPh sb="154" eb="156">
      <t>シュウゼン</t>
    </rPh>
    <rPh sb="156" eb="157">
      <t>トウ</t>
    </rPh>
    <rPh sb="158" eb="160">
      <t>ゲンキン</t>
    </rPh>
    <rPh sb="160" eb="162">
      <t>シシュツ</t>
    </rPh>
    <rPh sb="163" eb="164">
      <t>フ</t>
    </rPh>
    <rPh sb="169" eb="171">
      <t>ヨソウ</t>
    </rPh>
    <rPh sb="179" eb="181">
      <t>ヒリツ</t>
    </rPh>
    <rPh sb="187" eb="188">
      <t>ワ</t>
    </rPh>
    <rPh sb="189" eb="190">
      <t>コ</t>
    </rPh>
    <rPh sb="199" eb="201">
      <t>シンチョウ</t>
    </rPh>
    <rPh sb="202" eb="204">
      <t>カンリ</t>
    </rPh>
    <rPh sb="208" eb="210">
      <t>ヒツヨウ</t>
    </rPh>
    <rPh sb="216" eb="219">
      <t>キギョウサイ</t>
    </rPh>
    <rPh sb="219" eb="221">
      <t>ザンダカ</t>
    </rPh>
    <rPh sb="221" eb="222">
      <t>タイ</t>
    </rPh>
    <rPh sb="222" eb="224">
      <t>キュウスイ</t>
    </rPh>
    <rPh sb="224" eb="226">
      <t>シュウエキ</t>
    </rPh>
    <rPh sb="226" eb="228">
      <t>ヒリツ</t>
    </rPh>
    <rPh sb="230" eb="232">
      <t>ヘイキン</t>
    </rPh>
    <rPh sb="232" eb="233">
      <t>チ</t>
    </rPh>
    <rPh sb="234" eb="236">
      <t>シタマワ</t>
    </rPh>
    <rPh sb="241" eb="243">
      <t>シセツ</t>
    </rPh>
    <rPh sb="244" eb="246">
      <t>カンロ</t>
    </rPh>
    <rPh sb="247" eb="250">
      <t>ロウキュウカ</t>
    </rPh>
    <rPh sb="251" eb="252">
      <t>スス</t>
    </rPh>
    <rPh sb="253" eb="255">
      <t>コウシン</t>
    </rPh>
    <rPh sb="255" eb="257">
      <t>コウジ</t>
    </rPh>
    <rPh sb="258" eb="260">
      <t>ゾウカ</t>
    </rPh>
    <rPh sb="261" eb="263">
      <t>キュウスイ</t>
    </rPh>
    <rPh sb="263" eb="265">
      <t>シュウエキ</t>
    </rPh>
    <rPh sb="266" eb="268">
      <t>ゲンショウ</t>
    </rPh>
    <rPh sb="269" eb="271">
      <t>ヨソウ</t>
    </rPh>
    <rPh sb="277" eb="279">
      <t>コウシン</t>
    </rPh>
    <rPh sb="279" eb="281">
      <t>コウジ</t>
    </rPh>
    <rPh sb="285" eb="287">
      <t>トウシ</t>
    </rPh>
    <rPh sb="287" eb="289">
      <t>キボ</t>
    </rPh>
    <rPh sb="290" eb="292">
      <t>テキセイ</t>
    </rPh>
    <rPh sb="293" eb="295">
      <t>リョウキン</t>
    </rPh>
    <rPh sb="295" eb="297">
      <t>スイジュン</t>
    </rPh>
    <rPh sb="309" eb="311">
      <t>リョウキン</t>
    </rPh>
    <rPh sb="311" eb="314">
      <t>カイシュウリツ</t>
    </rPh>
    <rPh sb="316" eb="319">
      <t>ヘイキンチ</t>
    </rPh>
    <rPh sb="320" eb="322">
      <t>シタマワ</t>
    </rPh>
    <rPh sb="327" eb="331">
      <t>キュウスイゲンカ</t>
    </rPh>
    <rPh sb="332" eb="335">
      <t>ヘイキンチ</t>
    </rPh>
    <rPh sb="336" eb="338">
      <t>ウワマワ</t>
    </rPh>
    <rPh sb="343" eb="345">
      <t>ヘイセイ</t>
    </rPh>
    <rPh sb="347" eb="349">
      <t>ネンド</t>
    </rPh>
    <rPh sb="350" eb="351">
      <t>クラ</t>
    </rPh>
    <rPh sb="352" eb="354">
      <t>キュウスイ</t>
    </rPh>
    <rPh sb="354" eb="356">
      <t>シュウエキ</t>
    </rPh>
    <rPh sb="357" eb="359">
      <t>ゲンショウ</t>
    </rPh>
    <rPh sb="360" eb="363">
      <t>シュウゼンヒ</t>
    </rPh>
    <rPh sb="364" eb="367">
      <t>イタクリョウ</t>
    </rPh>
    <rPh sb="367" eb="368">
      <t>トウ</t>
    </rPh>
    <rPh sb="369" eb="371">
      <t>ケイジョウ</t>
    </rPh>
    <rPh sb="371" eb="373">
      <t>ヒヨウ</t>
    </rPh>
    <rPh sb="374" eb="376">
      <t>ゾウカ</t>
    </rPh>
    <rPh sb="384" eb="386">
      <t>リョウキン</t>
    </rPh>
    <rPh sb="386" eb="389">
      <t>カイシュウリツ</t>
    </rPh>
    <rPh sb="390" eb="392">
      <t>テイカ</t>
    </rPh>
    <rPh sb="395" eb="397">
      <t>キュウスイ</t>
    </rPh>
    <rPh sb="397" eb="399">
      <t>シュウエキ</t>
    </rPh>
    <rPh sb="400" eb="402">
      <t>オオハバ</t>
    </rPh>
    <rPh sb="403" eb="405">
      <t>ゾウカ</t>
    </rPh>
    <rPh sb="406" eb="408">
      <t>ミコ</t>
    </rPh>
    <rPh sb="416" eb="418">
      <t>ケイヒ</t>
    </rPh>
    <rPh sb="418" eb="420">
      <t>サクゲン</t>
    </rPh>
    <rPh sb="421" eb="423">
      <t>ユウシュウ</t>
    </rPh>
    <rPh sb="423" eb="424">
      <t>リツ</t>
    </rPh>
    <rPh sb="425" eb="427">
      <t>コウジョウ</t>
    </rPh>
    <rPh sb="428" eb="429">
      <t>ツト</t>
    </rPh>
    <rPh sb="436" eb="441">
      <t>シセツリヨウリツ</t>
    </rPh>
    <rPh sb="443" eb="445">
      <t>ヘイキン</t>
    </rPh>
    <rPh sb="445" eb="446">
      <t>チ</t>
    </rPh>
    <rPh sb="447" eb="449">
      <t>ウワマワ</t>
    </rPh>
    <rPh sb="454" eb="456">
      <t>コンゴ</t>
    </rPh>
    <rPh sb="466" eb="468">
      <t>シセツ</t>
    </rPh>
    <rPh sb="469" eb="472">
      <t>トウハイゴウ</t>
    </rPh>
    <rPh sb="473" eb="475">
      <t>ジッシ</t>
    </rPh>
    <rPh sb="477" eb="479">
      <t>シセツ</t>
    </rPh>
    <rPh sb="480" eb="482">
      <t>ユウコウ</t>
    </rPh>
    <rPh sb="482" eb="484">
      <t>リヨウ</t>
    </rPh>
    <rPh sb="485" eb="486">
      <t>ハカ</t>
    </rPh>
    <rPh sb="493" eb="494">
      <t>ユウ</t>
    </rPh>
    <rPh sb="494" eb="496">
      <t>シュウリツ</t>
    </rPh>
    <rPh sb="498" eb="500">
      <t>ヘイキン</t>
    </rPh>
    <rPh sb="500" eb="501">
      <t>チ</t>
    </rPh>
    <rPh sb="502" eb="504">
      <t>シタマワ</t>
    </rPh>
    <rPh sb="513" eb="515">
      <t>ロウスイ</t>
    </rPh>
    <rPh sb="515" eb="517">
      <t>チョウサ</t>
    </rPh>
    <rPh sb="518" eb="519">
      <t>スス</t>
    </rPh>
    <rPh sb="520" eb="523">
      <t>ロウキュウカン</t>
    </rPh>
    <rPh sb="524" eb="526">
      <t>コウシン</t>
    </rPh>
    <rPh sb="526" eb="527">
      <t>トウ</t>
    </rPh>
    <rPh sb="528" eb="529">
      <t>オコナ</t>
    </rPh>
    <rPh sb="538" eb="539">
      <t>クラ</t>
    </rPh>
    <rPh sb="549" eb="550">
      <t>ゾウ</t>
    </rPh>
    <rPh sb="555" eb="557">
      <t>コンゴ</t>
    </rPh>
    <rPh sb="558" eb="560">
      <t>チョウサ</t>
    </rPh>
    <rPh sb="561" eb="563">
      <t>コウシン</t>
    </rPh>
    <rPh sb="564" eb="566">
      <t>ジッシ</t>
    </rPh>
    <rPh sb="567" eb="568">
      <t>ユウ</t>
    </rPh>
    <rPh sb="568" eb="570">
      <t>シュウリツ</t>
    </rPh>
    <rPh sb="571" eb="573">
      <t>コウジョウ</t>
    </rPh>
    <rPh sb="574" eb="575">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</si>
</sst>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quot;△ &quot;#,##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c:v>0.11</c:v>
                </c:pt>
                <c:pt idx="1">
                  <c:v>0.08</c:v>
                </c:pt>
                <c:pt idx="2">
                  <c:v>1.1499999999999999</c:v>
                </c:pt>
                <c:pt idx="3">
                  <c:v>0.99</c:v>
                </c:pt>
                <c:pt idx="4">
                  <c:v>0.39</c:v>
                </c:pt>
              </c:numCache>
            </c:numRef>
          </c:val>
          <c:extLst>
            <c:ext xmlns:c16="http://schemas.microsoft.com/office/drawing/2014/chart" uri="{C3380CC4-5D6E-409C-BE32-E72D297353CC}">
              <c16:uniqueId val="{00000000-4D8E-4334-96B4-127297A6A73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0.56000000000000005</c:v>
                </c:pt>
                <c:pt idx="2">
                  <c:v>0.61</c:v>
                </c:pt>
                <c:pt idx="3">
                  <c:v>0.51</c:v>
                </c:pt>
                <c:pt idx="4">
                  <c:v>0.57999999999999996</c:v>
                </c:pt>
              </c:numCache>
            </c:numRef>
          </c:val>
          <c:smooth val="0"/>
          <c:extLst>
            <c:ext xmlns:c16="http://schemas.microsoft.com/office/drawing/2014/chart" uri="{C3380CC4-5D6E-409C-BE32-E72D297353CC}">
              <c16:uniqueId val="{00000001-4D8E-4334-96B4-127297A6A73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ge"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48.24</c:v>
                </c:pt>
                <c:pt idx="1">
                  <c:v>50.14</c:v>
                </c:pt>
                <c:pt idx="2">
                  <c:v>55.55</c:v>
                </c:pt>
                <c:pt idx="3">
                  <c:v>84.46</c:v>
                </c:pt>
                <c:pt idx="4">
                  <c:v>82.53</c:v>
                </c:pt>
              </c:numCache>
            </c:numRef>
          </c:val>
          <c:extLst>
            <c:ext xmlns:c16="http://schemas.microsoft.com/office/drawing/2014/chart" uri="{C3380CC4-5D6E-409C-BE32-E72D297353CC}">
              <c16:uniqueId val="{00000000-4C5C-4AB7-A587-935075930E3B}"/>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58.58</c:v>
                </c:pt>
                <c:pt idx="1">
                  <c:v>58.53</c:v>
                </c:pt>
                <c:pt idx="2">
                  <c:v>59.01</c:v>
                </c:pt>
                <c:pt idx="3">
                  <c:v>60.03</c:v>
                </c:pt>
                <c:pt idx="4">
                  <c:v>59.74</c:v>
                </c:pt>
              </c:numCache>
            </c:numRef>
          </c:val>
          <c:smooth val="0"/>
          <c:extLst>
            <c:ext xmlns:c16="http://schemas.microsoft.com/office/drawing/2014/chart" uri="{C3380CC4-5D6E-409C-BE32-E72D297353CC}">
              <c16:uniqueId val="{00000001-4C5C-4AB7-A587-935075930E3B}"/>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ge"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75.400000000000006</c:v>
                </c:pt>
                <c:pt idx="1">
                  <c:v>72.83</c:v>
                </c:pt>
                <c:pt idx="2">
                  <c:v>70.790000000000006</c:v>
                </c:pt>
                <c:pt idx="3">
                  <c:v>72.22</c:v>
                </c:pt>
                <c:pt idx="4">
                  <c:v>73.13</c:v>
                </c:pt>
              </c:numCache>
            </c:numRef>
          </c:val>
          <c:extLst>
            <c:ext xmlns:c16="http://schemas.microsoft.com/office/drawing/2014/chart" uri="{C3380CC4-5D6E-409C-BE32-E72D297353CC}">
              <c16:uniqueId val="{00000000-DD76-4CFE-9C53-E628CDBD632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85.23</c:v>
                </c:pt>
                <c:pt idx="1">
                  <c:v>85.26</c:v>
                </c:pt>
                <c:pt idx="2">
                  <c:v>85.37</c:v>
                </c:pt>
                <c:pt idx="3">
                  <c:v>84.81</c:v>
                </c:pt>
                <c:pt idx="4">
                  <c:v>84.8</c:v>
                </c:pt>
              </c:numCache>
            </c:numRef>
          </c:val>
          <c:smooth val="0"/>
          <c:extLst>
            <c:ext xmlns:c16="http://schemas.microsoft.com/office/drawing/2014/chart" uri="{C3380CC4-5D6E-409C-BE32-E72D297353CC}">
              <c16:uniqueId val="{00000001-DD76-4CFE-9C53-E628CDBD632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ge"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106.51</c:v>
                </c:pt>
                <c:pt idx="1">
                  <c:v>112.77</c:v>
                </c:pt>
                <c:pt idx="2">
                  <c:v>119.78</c:v>
                </c:pt>
                <c:pt idx="3">
                  <c:v>105.52</c:v>
                </c:pt>
                <c:pt idx="4">
                  <c:v>96.42</c:v>
                </c:pt>
              </c:numCache>
            </c:numRef>
          </c:val>
          <c:extLst>
            <c:ext xmlns:c16="http://schemas.microsoft.com/office/drawing/2014/chart" uri="{C3380CC4-5D6E-409C-BE32-E72D297353CC}">
              <c16:uniqueId val="{00000000-5AEA-44C3-8A2D-50F04CFFB234}"/>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109.04</c:v>
                </c:pt>
                <c:pt idx="1">
                  <c:v>109.64</c:v>
                </c:pt>
                <c:pt idx="2">
                  <c:v>110.95</c:v>
                </c:pt>
                <c:pt idx="3">
                  <c:v>110.68</c:v>
                </c:pt>
                <c:pt idx="4">
                  <c:v>110.66</c:v>
                </c:pt>
              </c:numCache>
            </c:numRef>
          </c:val>
          <c:smooth val="0"/>
          <c:extLst>
            <c:ext xmlns:c16="http://schemas.microsoft.com/office/drawing/2014/chart" uri="{C3380CC4-5D6E-409C-BE32-E72D297353CC}">
              <c16:uniqueId val="{00000001-5AEA-44C3-8A2D-50F04CFFB234}"/>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ge"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60.5</c:v>
                </c:pt>
                <c:pt idx="1">
                  <c:v>60.69</c:v>
                </c:pt>
                <c:pt idx="2">
                  <c:v>60.68</c:v>
                </c:pt>
                <c:pt idx="3">
                  <c:v>61.46</c:v>
                </c:pt>
                <c:pt idx="4">
                  <c:v>61.86</c:v>
                </c:pt>
              </c:numCache>
            </c:numRef>
          </c:val>
          <c:extLst>
            <c:ext xmlns:c16="http://schemas.microsoft.com/office/drawing/2014/chart" uri="{C3380CC4-5D6E-409C-BE32-E72D297353CC}">
              <c16:uniqueId val="{00000000-61ED-4728-AACF-C9A8FA779293}"/>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44.31</c:v>
                </c:pt>
                <c:pt idx="1">
                  <c:v>45.75</c:v>
                </c:pt>
                <c:pt idx="2">
                  <c:v>46.9</c:v>
                </c:pt>
                <c:pt idx="3">
                  <c:v>47.28</c:v>
                </c:pt>
                <c:pt idx="4">
                  <c:v>47.66</c:v>
                </c:pt>
              </c:numCache>
            </c:numRef>
          </c:val>
          <c:smooth val="0"/>
          <c:extLst>
            <c:ext xmlns:c16="http://schemas.microsoft.com/office/drawing/2014/chart" uri="{C3380CC4-5D6E-409C-BE32-E72D297353CC}">
              <c16:uniqueId val="{00000001-61ED-4728-AACF-C9A8FA779293}"/>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ge"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56.6</c:v>
                </c:pt>
                <c:pt idx="1">
                  <c:v>54.64</c:v>
                </c:pt>
                <c:pt idx="2">
                  <c:v>57.36</c:v>
                </c:pt>
                <c:pt idx="3">
                  <c:v>61.17</c:v>
                </c:pt>
                <c:pt idx="4">
                  <c:v>59.8</c:v>
                </c:pt>
              </c:numCache>
            </c:numRef>
          </c:val>
          <c:extLst>
            <c:ext xmlns:c16="http://schemas.microsoft.com/office/drawing/2014/chart" uri="{C3380CC4-5D6E-409C-BE32-E72D297353CC}">
              <c16:uniqueId val="{00000000-E343-4C85-91DE-13659C5C4784}"/>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10.09</c:v>
                </c:pt>
                <c:pt idx="1">
                  <c:v>10.54</c:v>
                </c:pt>
                <c:pt idx="2">
                  <c:v>12.03</c:v>
                </c:pt>
                <c:pt idx="3">
                  <c:v>12.19</c:v>
                </c:pt>
                <c:pt idx="4">
                  <c:v>15.1</c:v>
                </c:pt>
              </c:numCache>
            </c:numRef>
          </c:val>
          <c:smooth val="0"/>
          <c:extLst>
            <c:ext xmlns:c16="http://schemas.microsoft.com/office/drawing/2014/chart" uri="{C3380CC4-5D6E-409C-BE32-E72D297353CC}">
              <c16:uniqueId val="{00000001-E343-4C85-91DE-13659C5C4784}"/>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ge"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040-4DE0-91BD-D2A87A8A557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3.77</c:v>
                </c:pt>
                <c:pt idx="1">
                  <c:v>3.62</c:v>
                </c:pt>
                <c:pt idx="2">
                  <c:v>3.91</c:v>
                </c:pt>
                <c:pt idx="3">
                  <c:v>3.56</c:v>
                </c:pt>
                <c:pt idx="4">
                  <c:v>2.74</c:v>
                </c:pt>
              </c:numCache>
            </c:numRef>
          </c:val>
          <c:smooth val="0"/>
          <c:extLst>
            <c:ext xmlns:c16="http://schemas.microsoft.com/office/drawing/2014/chart" uri="{C3380CC4-5D6E-409C-BE32-E72D297353CC}">
              <c16:uniqueId val="{00000001-A040-4DE0-91BD-D2A87A8A557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ge"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349.72</c:v>
                </c:pt>
                <c:pt idx="1">
                  <c:v>439.19</c:v>
                </c:pt>
                <c:pt idx="2">
                  <c:v>541.70000000000005</c:v>
                </c:pt>
                <c:pt idx="3">
                  <c:v>511.27</c:v>
                </c:pt>
                <c:pt idx="4">
                  <c:v>478.05</c:v>
                </c:pt>
              </c:numCache>
            </c:numRef>
          </c:val>
          <c:extLst>
            <c:ext xmlns:c16="http://schemas.microsoft.com/office/drawing/2014/chart" uri="{C3380CC4-5D6E-409C-BE32-E72D297353CC}">
              <c16:uniqueId val="{00000000-42E4-4922-91B1-57688D20CEEE}"/>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382.09</c:v>
                </c:pt>
                <c:pt idx="1">
                  <c:v>371.31</c:v>
                </c:pt>
                <c:pt idx="2">
                  <c:v>377.63</c:v>
                </c:pt>
                <c:pt idx="3">
                  <c:v>357.34</c:v>
                </c:pt>
                <c:pt idx="4">
                  <c:v>366.03</c:v>
                </c:pt>
              </c:numCache>
            </c:numRef>
          </c:val>
          <c:smooth val="0"/>
          <c:extLst>
            <c:ext xmlns:c16="http://schemas.microsoft.com/office/drawing/2014/chart" uri="{C3380CC4-5D6E-409C-BE32-E72D297353CC}">
              <c16:uniqueId val="{00000001-42E4-4922-91B1-57688D20CEEE}"/>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ge"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121.46</c:v>
                </c:pt>
                <c:pt idx="1">
                  <c:v>138.08000000000001</c:v>
                </c:pt>
                <c:pt idx="2">
                  <c:v>150.22</c:v>
                </c:pt>
                <c:pt idx="3">
                  <c:v>155.37</c:v>
                </c:pt>
                <c:pt idx="4">
                  <c:v>170.02</c:v>
                </c:pt>
              </c:numCache>
            </c:numRef>
          </c:val>
          <c:extLst>
            <c:ext xmlns:c16="http://schemas.microsoft.com/office/drawing/2014/chart" uri="{C3380CC4-5D6E-409C-BE32-E72D297353CC}">
              <c16:uniqueId val="{00000000-F863-4D7F-A90C-17FAABADFE7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385.06</c:v>
                </c:pt>
                <c:pt idx="1">
                  <c:v>373.09</c:v>
                </c:pt>
                <c:pt idx="2">
                  <c:v>364.71</c:v>
                </c:pt>
                <c:pt idx="3">
                  <c:v>373.69</c:v>
                </c:pt>
                <c:pt idx="4">
                  <c:v>370.12</c:v>
                </c:pt>
              </c:numCache>
            </c:numRef>
          </c:val>
          <c:smooth val="0"/>
          <c:extLst>
            <c:ext xmlns:c16="http://schemas.microsoft.com/office/drawing/2014/chart" uri="{C3380CC4-5D6E-409C-BE32-E72D297353CC}">
              <c16:uniqueId val="{00000001-F863-4D7F-A90C-17FAABADFE7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ge"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96.58</c:v>
                </c:pt>
                <c:pt idx="1">
                  <c:v>106.73</c:v>
                </c:pt>
                <c:pt idx="2">
                  <c:v>101.98</c:v>
                </c:pt>
                <c:pt idx="3">
                  <c:v>100.86</c:v>
                </c:pt>
                <c:pt idx="4">
                  <c:v>94.31</c:v>
                </c:pt>
              </c:numCache>
            </c:numRef>
          </c:val>
          <c:extLst>
            <c:ext xmlns:c16="http://schemas.microsoft.com/office/drawing/2014/chart" uri="{C3380CC4-5D6E-409C-BE32-E72D297353CC}">
              <c16:uniqueId val="{00000000-97F2-43F5-A643-B1198994C27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99.07</c:v>
                </c:pt>
                <c:pt idx="1">
                  <c:v>99.99</c:v>
                </c:pt>
                <c:pt idx="2">
                  <c:v>100.65</c:v>
                </c:pt>
                <c:pt idx="3">
                  <c:v>99.87</c:v>
                </c:pt>
                <c:pt idx="4">
                  <c:v>100.42</c:v>
                </c:pt>
              </c:numCache>
            </c:numRef>
          </c:val>
          <c:smooth val="0"/>
          <c:extLst>
            <c:ext xmlns:c16="http://schemas.microsoft.com/office/drawing/2014/chart" uri="{C3380CC4-5D6E-409C-BE32-E72D297353CC}">
              <c16:uniqueId val="{00000001-97F2-43F5-A643-B1198994C27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ge"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267.52999999999997</c:v>
                </c:pt>
                <c:pt idx="1">
                  <c:v>241.96</c:v>
                </c:pt>
                <c:pt idx="2">
                  <c:v>253.16</c:v>
                </c:pt>
                <c:pt idx="3">
                  <c:v>258.85000000000002</c:v>
                </c:pt>
                <c:pt idx="4">
                  <c:v>278.95</c:v>
                </c:pt>
              </c:numCache>
            </c:numRef>
          </c:val>
          <c:extLst>
            <c:ext xmlns:c16="http://schemas.microsoft.com/office/drawing/2014/chart" uri="{C3380CC4-5D6E-409C-BE32-E72D297353CC}">
              <c16:uniqueId val="{00000000-BC7B-4DA3-ACEB-29A83CA03F3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173.03</c:v>
                </c:pt>
                <c:pt idx="1">
                  <c:v>171.15</c:v>
                </c:pt>
                <c:pt idx="2">
                  <c:v>170.19</c:v>
                </c:pt>
                <c:pt idx="3">
                  <c:v>171.81</c:v>
                </c:pt>
                <c:pt idx="4">
                  <c:v>171.67</c:v>
                </c:pt>
              </c:numCache>
            </c:numRef>
          </c:val>
          <c:smooth val="0"/>
          <c:extLst>
            <c:ext xmlns:c16="http://schemas.microsoft.com/office/drawing/2014/chart" uri="{C3380CC4-5D6E-409C-BE32-E72D297353CC}">
              <c16:uniqueId val="{00000001-BC7B-4DA3-ACEB-29A83CA03F3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ge"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【112.83】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【89.92】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【167.11】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【17.80】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5" t="str">
        <f>データ!H6</f>
        <v>宮城県　白石市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4"/>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3"/>
      <c r="BK7" s="3"/>
      <c r="BL7" s="5" t="s">
        <v>9</v>
      </c>
      <c r="BM7" s="6"/>
      <c r="BN7" s="6"/>
      <c r="BO7" s="6"/>
      <c r="BP7" s="6"/>
      <c r="BQ7" s="6"/>
      <c r="BR7" s="6"/>
      <c r="BS7" s="6"/>
      <c r="BT7" s="6"/>
      <c r="BU7" s="6"/>
      <c r="BV7" s="6"/>
      <c r="BW7" s="6"/>
      <c r="BX7" s="6"/>
      <c r="BY7" s="7"/>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A5</v>
      </c>
      <c r="X8" s="59"/>
      <c r="Y8" s="59"/>
      <c r="Z8" s="59"/>
      <c r="AA8" s="59"/>
      <c r="AB8" s="59"/>
      <c r="AC8" s="59"/>
      <c r="AD8" s="59" t="str">
        <f>データ!$M$6</f>
        <v>非設置</v>
      </c>
      <c r="AE8" s="59"/>
      <c r="AF8" s="59"/>
      <c r="AG8" s="59"/>
      <c r="AH8" s="59"/>
      <c r="AI8" s="59"/>
      <c r="AJ8" s="59"/>
      <c r="AK8" s="4"/>
      <c r="AL8" s="60">
        <f>データ!$R$6</f>
        <v>34243</v>
      </c>
      <c r="AM8" s="60"/>
      <c r="AN8" s="60"/>
      <c r="AO8" s="60"/>
      <c r="AP8" s="60"/>
      <c r="AQ8" s="60"/>
      <c r="AR8" s="60"/>
      <c r="AS8" s="60"/>
      <c r="AT8" s="51">
        <f>データ!$S$6</f>
        <v>286.48</v>
      </c>
      <c r="AU8" s="52"/>
      <c r="AV8" s="52"/>
      <c r="AW8" s="52"/>
      <c r="AX8" s="52"/>
      <c r="AY8" s="52"/>
      <c r="AZ8" s="52"/>
      <c r="BA8" s="52"/>
      <c r="BB8" s="53">
        <f>データ!$T$6</f>
        <v>119.53</v>
      </c>
      <c r="BC8" s="53"/>
      <c r="BD8" s="53"/>
      <c r="BE8" s="53"/>
      <c r="BF8" s="53"/>
      <c r="BG8" s="53"/>
      <c r="BH8" s="53"/>
      <c r="BI8" s="53"/>
      <c r="BJ8" s="3"/>
      <c r="BK8" s="3"/>
      <c r="BL8" s="54" t="s">
        <v>10</v>
      </c>
      <c r="BM8" s="55"/>
      <c r="BN8" s="8" t="s">
        <v>11</v>
      </c>
      <c r="BO8" s="9"/>
      <c r="BP8" s="9"/>
      <c r="BQ8" s="9"/>
      <c r="BR8" s="9"/>
      <c r="BS8" s="9"/>
      <c r="BT8" s="9"/>
      <c r="BU8" s="9"/>
      <c r="BV8" s="9"/>
      <c r="BW8" s="9"/>
      <c r="BX8" s="9"/>
      <c r="BY8" s="10"/>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4"/>
      <c r="AI9" s="4"/>
      <c r="AJ9" s="4"/>
      <c r="AK9" s="4"/>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3"/>
      <c r="BK9" s="3"/>
      <c r="BL9" s="61" t="s">
        <v>19</v>
      </c>
      <c r="BM9" s="62"/>
      <c r="BN9" s="11" t="s">
        <v>20</v>
      </c>
      <c r="BO9" s="12"/>
      <c r="BP9" s="12"/>
      <c r="BQ9" s="12"/>
      <c r="BR9" s="12"/>
      <c r="BS9" s="12"/>
      <c r="BT9" s="12"/>
      <c r="BU9" s="12"/>
      <c r="BV9" s="12"/>
      <c r="BW9" s="12"/>
      <c r="BX9" s="12"/>
      <c r="BY9" s="13"/>
    </row>
    <row r="10" spans="1:78" ht="18.75" customHeight="1" x14ac:dyDescent="0.15">
      <c r="A10" s="2"/>
      <c r="B10" s="51" t="str">
        <f>データ!$N$6</f>
        <v>-</v>
      </c>
      <c r="C10" s="52"/>
      <c r="D10" s="52"/>
      <c r="E10" s="52"/>
      <c r="F10" s="52"/>
      <c r="G10" s="52"/>
      <c r="H10" s="52"/>
      <c r="I10" s="51">
        <f>データ!$O$6</f>
        <v>66.16</v>
      </c>
      <c r="J10" s="52"/>
      <c r="K10" s="52"/>
      <c r="L10" s="52"/>
      <c r="M10" s="52"/>
      <c r="N10" s="52"/>
      <c r="O10" s="63"/>
      <c r="P10" s="53">
        <f>データ!$P$6</f>
        <v>95.96</v>
      </c>
      <c r="Q10" s="53"/>
      <c r="R10" s="53"/>
      <c r="S10" s="53"/>
      <c r="T10" s="53"/>
      <c r="U10" s="53"/>
      <c r="V10" s="53"/>
      <c r="W10" s="60">
        <f>データ!$Q$6</f>
        <v>4104</v>
      </c>
      <c r="X10" s="60"/>
      <c r="Y10" s="60"/>
      <c r="Z10" s="60"/>
      <c r="AA10" s="60"/>
      <c r="AB10" s="60"/>
      <c r="AC10" s="60"/>
      <c r="AD10" s="2"/>
      <c r="AE10" s="2"/>
      <c r="AF10" s="2"/>
      <c r="AG10" s="2"/>
      <c r="AH10" s="4"/>
      <c r="AI10" s="4"/>
      <c r="AJ10" s="4"/>
      <c r="AK10" s="4"/>
      <c r="AL10" s="60">
        <f>データ!$U$6</f>
        <v>32654</v>
      </c>
      <c r="AM10" s="60"/>
      <c r="AN10" s="60"/>
      <c r="AO10" s="60"/>
      <c r="AP10" s="60"/>
      <c r="AQ10" s="60"/>
      <c r="AR10" s="60"/>
      <c r="AS10" s="60"/>
      <c r="AT10" s="51">
        <f>データ!$V$6</f>
        <v>49.62</v>
      </c>
      <c r="AU10" s="52"/>
      <c r="AV10" s="52"/>
      <c r="AW10" s="52"/>
      <c r="AX10" s="52"/>
      <c r="AY10" s="52"/>
      <c r="AZ10" s="52"/>
      <c r="BA10" s="52"/>
      <c r="BB10" s="53">
        <f>データ!$W$6</f>
        <v>658.08</v>
      </c>
      <c r="BC10" s="53"/>
      <c r="BD10" s="53"/>
      <c r="BE10" s="53"/>
      <c r="BF10" s="53"/>
      <c r="BG10" s="53"/>
      <c r="BH10" s="53"/>
      <c r="BI10" s="53"/>
      <c r="BJ10" s="2"/>
      <c r="BK10" s="2"/>
      <c r="BL10" s="64" t="s">
        <v>21</v>
      </c>
      <c r="BM10" s="65"/>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8" t="s">
        <v>23</v>
      </c>
      <c r="BM11" s="78"/>
      <c r="BN11" s="78"/>
      <c r="BO11" s="78"/>
      <c r="BP11" s="78"/>
      <c r="BQ11" s="78"/>
      <c r="BR11" s="78"/>
      <c r="BS11" s="78"/>
      <c r="BT11" s="78"/>
      <c r="BU11" s="78"/>
      <c r="BV11" s="78"/>
      <c r="BW11" s="78"/>
      <c r="BX11" s="78"/>
      <c r="BY11" s="78"/>
      <c r="BZ11" s="78"/>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8"/>
      <c r="BM12" s="78"/>
      <c r="BN12" s="78"/>
      <c r="BO12" s="78"/>
      <c r="BP12" s="78"/>
      <c r="BQ12" s="78"/>
      <c r="BR12" s="78"/>
      <c r="BS12" s="78"/>
      <c r="BT12" s="78"/>
      <c r="BU12" s="78"/>
      <c r="BV12" s="78"/>
      <c r="BW12" s="78"/>
      <c r="BX12" s="78"/>
      <c r="BY12" s="78"/>
      <c r="BZ12" s="78"/>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9"/>
      <c r="BM13" s="79"/>
      <c r="BN13" s="79"/>
      <c r="BO13" s="79"/>
      <c r="BP13" s="79"/>
      <c r="BQ13" s="79"/>
      <c r="BR13" s="79"/>
      <c r="BS13" s="79"/>
      <c r="BT13" s="79"/>
      <c r="BU13" s="79"/>
      <c r="BV13" s="79"/>
      <c r="BW13" s="79"/>
      <c r="BX13" s="79"/>
      <c r="BY13" s="79"/>
      <c r="BZ13" s="79"/>
    </row>
    <row r="14" spans="1:78" ht="13.5" customHeight="1" x14ac:dyDescent="0.15">
      <c r="A14" s="2"/>
      <c r="B14" s="80" t="s">
        <v>24</v>
      </c>
      <c r="C14" s="81"/>
      <c r="D14" s="81"/>
      <c r="E14" s="81"/>
      <c r="F14" s="81"/>
      <c r="G14" s="81"/>
      <c r="H14" s="81"/>
      <c r="I14" s="81"/>
      <c r="J14" s="81"/>
      <c r="K14" s="81"/>
      <c r="L14" s="81"/>
      <c r="M14" s="81"/>
      <c r="N14" s="81"/>
      <c r="O14" s="81"/>
      <c r="P14" s="81"/>
      <c r="Q14" s="81"/>
      <c r="R14" s="81"/>
      <c r="S14" s="81"/>
      <c r="T14" s="81"/>
      <c r="U14" s="81"/>
      <c r="V14" s="81"/>
      <c r="W14" s="81"/>
      <c r="X14" s="81"/>
      <c r="Y14" s="81"/>
      <c r="Z14" s="81"/>
      <c r="AA14" s="81"/>
      <c r="AB14" s="81"/>
      <c r="AC14" s="81"/>
      <c r="AD14" s="81"/>
      <c r="AE14" s="81"/>
      <c r="AF14" s="81"/>
      <c r="AG14" s="81"/>
      <c r="AH14" s="81"/>
      <c r="AI14" s="81"/>
      <c r="AJ14" s="81"/>
      <c r="AK14" s="81"/>
      <c r="AL14" s="81"/>
      <c r="AM14" s="81"/>
      <c r="AN14" s="81"/>
      <c r="AO14" s="81"/>
      <c r="AP14" s="81"/>
      <c r="AQ14" s="81"/>
      <c r="AR14" s="81"/>
      <c r="AS14" s="81"/>
      <c r="AT14" s="81"/>
      <c r="AU14" s="81"/>
      <c r="AV14" s="81"/>
      <c r="AW14" s="81"/>
      <c r="AX14" s="81"/>
      <c r="AY14" s="81"/>
      <c r="AZ14" s="81"/>
      <c r="BA14" s="81"/>
      <c r="BB14" s="81"/>
      <c r="BC14" s="81"/>
      <c r="BD14" s="81"/>
      <c r="BE14" s="81"/>
      <c r="BF14" s="81"/>
      <c r="BG14" s="81"/>
      <c r="BH14" s="81"/>
      <c r="BI14" s="81"/>
      <c r="BJ14" s="82"/>
      <c r="BK14" s="2"/>
      <c r="BL14" s="66" t="s">
        <v>25</v>
      </c>
      <c r="BM14" s="67"/>
      <c r="BN14" s="67"/>
      <c r="BO14" s="67"/>
      <c r="BP14" s="67"/>
      <c r="BQ14" s="67"/>
      <c r="BR14" s="67"/>
      <c r="BS14" s="67"/>
      <c r="BT14" s="67"/>
      <c r="BU14" s="67"/>
      <c r="BV14" s="67"/>
      <c r="BW14" s="67"/>
      <c r="BX14" s="67"/>
      <c r="BY14" s="67"/>
      <c r="BZ14" s="68"/>
    </row>
    <row r="15" spans="1:78" ht="13.5" customHeight="1" x14ac:dyDescent="0.15">
      <c r="A15" s="2"/>
      <c r="B15" s="83"/>
      <c r="C15" s="84"/>
      <c r="D15" s="84"/>
      <c r="E15" s="84"/>
      <c r="F15" s="84"/>
      <c r="G15" s="84"/>
      <c r="H15" s="84"/>
      <c r="I15" s="84"/>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4"/>
      <c r="BD15" s="84"/>
      <c r="BE15" s="84"/>
      <c r="BF15" s="84"/>
      <c r="BG15" s="84"/>
      <c r="BH15" s="84"/>
      <c r="BI15" s="84"/>
      <c r="BJ15" s="85"/>
      <c r="BK15" s="2"/>
      <c r="BL15" s="69"/>
      <c r="BM15" s="70"/>
      <c r="BN15" s="70"/>
      <c r="BO15" s="70"/>
      <c r="BP15" s="70"/>
      <c r="BQ15" s="70"/>
      <c r="BR15" s="70"/>
      <c r="BS15" s="70"/>
      <c r="BT15" s="70"/>
      <c r="BU15" s="70"/>
      <c r="BV15" s="70"/>
      <c r="BW15" s="70"/>
      <c r="BX15" s="70"/>
      <c r="BY15" s="70"/>
      <c r="BZ15" s="71"/>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2" t="s">
        <v>107</v>
      </c>
      <c r="BM16" s="73"/>
      <c r="BN16" s="73"/>
      <c r="BO16" s="73"/>
      <c r="BP16" s="73"/>
      <c r="BQ16" s="73"/>
      <c r="BR16" s="73"/>
      <c r="BS16" s="73"/>
      <c r="BT16" s="73"/>
      <c r="BU16" s="73"/>
      <c r="BV16" s="73"/>
      <c r="BW16" s="73"/>
      <c r="BX16" s="73"/>
      <c r="BY16" s="73"/>
      <c r="BZ16" s="74"/>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2"/>
      <c r="BM17" s="73"/>
      <c r="BN17" s="73"/>
      <c r="BO17" s="73"/>
      <c r="BP17" s="73"/>
      <c r="BQ17" s="73"/>
      <c r="BR17" s="73"/>
      <c r="BS17" s="73"/>
      <c r="BT17" s="73"/>
      <c r="BU17" s="73"/>
      <c r="BV17" s="73"/>
      <c r="BW17" s="73"/>
      <c r="BX17" s="73"/>
      <c r="BY17" s="73"/>
      <c r="BZ17" s="74"/>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2"/>
      <c r="BM18" s="73"/>
      <c r="BN18" s="73"/>
      <c r="BO18" s="73"/>
      <c r="BP18" s="73"/>
      <c r="BQ18" s="73"/>
      <c r="BR18" s="73"/>
      <c r="BS18" s="73"/>
      <c r="BT18" s="73"/>
      <c r="BU18" s="73"/>
      <c r="BV18" s="73"/>
      <c r="BW18" s="73"/>
      <c r="BX18" s="73"/>
      <c r="BY18" s="73"/>
      <c r="BZ18" s="74"/>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2"/>
      <c r="BM19" s="73"/>
      <c r="BN19" s="73"/>
      <c r="BO19" s="73"/>
      <c r="BP19" s="73"/>
      <c r="BQ19" s="73"/>
      <c r="BR19" s="73"/>
      <c r="BS19" s="73"/>
      <c r="BT19" s="73"/>
      <c r="BU19" s="73"/>
      <c r="BV19" s="73"/>
      <c r="BW19" s="73"/>
      <c r="BX19" s="73"/>
      <c r="BY19" s="73"/>
      <c r="BZ19" s="74"/>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2"/>
      <c r="BM20" s="73"/>
      <c r="BN20" s="73"/>
      <c r="BO20" s="73"/>
      <c r="BP20" s="73"/>
      <c r="BQ20" s="73"/>
      <c r="BR20" s="73"/>
      <c r="BS20" s="73"/>
      <c r="BT20" s="73"/>
      <c r="BU20" s="73"/>
      <c r="BV20" s="73"/>
      <c r="BW20" s="73"/>
      <c r="BX20" s="73"/>
      <c r="BY20" s="73"/>
      <c r="BZ20" s="74"/>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2"/>
      <c r="BM21" s="73"/>
      <c r="BN21" s="73"/>
      <c r="BO21" s="73"/>
      <c r="BP21" s="73"/>
      <c r="BQ21" s="73"/>
      <c r="BR21" s="73"/>
      <c r="BS21" s="73"/>
      <c r="BT21" s="73"/>
      <c r="BU21" s="73"/>
      <c r="BV21" s="73"/>
      <c r="BW21" s="73"/>
      <c r="BX21" s="73"/>
      <c r="BY21" s="73"/>
      <c r="BZ21" s="74"/>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2"/>
      <c r="BM22" s="73"/>
      <c r="BN22" s="73"/>
      <c r="BO22" s="73"/>
      <c r="BP22" s="73"/>
      <c r="BQ22" s="73"/>
      <c r="BR22" s="73"/>
      <c r="BS22" s="73"/>
      <c r="BT22" s="73"/>
      <c r="BU22" s="73"/>
      <c r="BV22" s="73"/>
      <c r="BW22" s="73"/>
      <c r="BX22" s="73"/>
      <c r="BY22" s="73"/>
      <c r="BZ22" s="74"/>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2"/>
      <c r="BM23" s="73"/>
      <c r="BN23" s="73"/>
      <c r="BO23" s="73"/>
      <c r="BP23" s="73"/>
      <c r="BQ23" s="73"/>
      <c r="BR23" s="73"/>
      <c r="BS23" s="73"/>
      <c r="BT23" s="73"/>
      <c r="BU23" s="73"/>
      <c r="BV23" s="73"/>
      <c r="BW23" s="73"/>
      <c r="BX23" s="73"/>
      <c r="BY23" s="73"/>
      <c r="BZ23" s="74"/>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2"/>
      <c r="BM24" s="73"/>
      <c r="BN24" s="73"/>
      <c r="BO24" s="73"/>
      <c r="BP24" s="73"/>
      <c r="BQ24" s="73"/>
      <c r="BR24" s="73"/>
      <c r="BS24" s="73"/>
      <c r="BT24" s="73"/>
      <c r="BU24" s="73"/>
      <c r="BV24" s="73"/>
      <c r="BW24" s="73"/>
      <c r="BX24" s="73"/>
      <c r="BY24" s="73"/>
      <c r="BZ24" s="74"/>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2"/>
      <c r="BM25" s="73"/>
      <c r="BN25" s="73"/>
      <c r="BO25" s="73"/>
      <c r="BP25" s="73"/>
      <c r="BQ25" s="73"/>
      <c r="BR25" s="73"/>
      <c r="BS25" s="73"/>
      <c r="BT25" s="73"/>
      <c r="BU25" s="73"/>
      <c r="BV25" s="73"/>
      <c r="BW25" s="73"/>
      <c r="BX25" s="73"/>
      <c r="BY25" s="73"/>
      <c r="BZ25" s="74"/>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2"/>
      <c r="BM26" s="73"/>
      <c r="BN26" s="73"/>
      <c r="BO26" s="73"/>
      <c r="BP26" s="73"/>
      <c r="BQ26" s="73"/>
      <c r="BR26" s="73"/>
      <c r="BS26" s="73"/>
      <c r="BT26" s="73"/>
      <c r="BU26" s="73"/>
      <c r="BV26" s="73"/>
      <c r="BW26" s="73"/>
      <c r="BX26" s="73"/>
      <c r="BY26" s="73"/>
      <c r="BZ26" s="74"/>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2"/>
      <c r="BM27" s="73"/>
      <c r="BN27" s="73"/>
      <c r="BO27" s="73"/>
      <c r="BP27" s="73"/>
      <c r="BQ27" s="73"/>
      <c r="BR27" s="73"/>
      <c r="BS27" s="73"/>
      <c r="BT27" s="73"/>
      <c r="BU27" s="73"/>
      <c r="BV27" s="73"/>
      <c r="BW27" s="73"/>
      <c r="BX27" s="73"/>
      <c r="BY27" s="73"/>
      <c r="BZ27" s="74"/>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2"/>
      <c r="BM28" s="73"/>
      <c r="BN28" s="73"/>
      <c r="BO28" s="73"/>
      <c r="BP28" s="73"/>
      <c r="BQ28" s="73"/>
      <c r="BR28" s="73"/>
      <c r="BS28" s="73"/>
      <c r="BT28" s="73"/>
      <c r="BU28" s="73"/>
      <c r="BV28" s="73"/>
      <c r="BW28" s="73"/>
      <c r="BX28" s="73"/>
      <c r="BY28" s="73"/>
      <c r="BZ28" s="74"/>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2"/>
      <c r="BM29" s="73"/>
      <c r="BN29" s="73"/>
      <c r="BO29" s="73"/>
      <c r="BP29" s="73"/>
      <c r="BQ29" s="73"/>
      <c r="BR29" s="73"/>
      <c r="BS29" s="73"/>
      <c r="BT29" s="73"/>
      <c r="BU29" s="73"/>
      <c r="BV29" s="73"/>
      <c r="BW29" s="73"/>
      <c r="BX29" s="73"/>
      <c r="BY29" s="73"/>
      <c r="BZ29" s="74"/>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2"/>
      <c r="BM30" s="73"/>
      <c r="BN30" s="73"/>
      <c r="BO30" s="73"/>
      <c r="BP30" s="73"/>
      <c r="BQ30" s="73"/>
      <c r="BR30" s="73"/>
      <c r="BS30" s="73"/>
      <c r="BT30" s="73"/>
      <c r="BU30" s="73"/>
      <c r="BV30" s="73"/>
      <c r="BW30" s="73"/>
      <c r="BX30" s="73"/>
      <c r="BY30" s="73"/>
      <c r="BZ30" s="74"/>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2"/>
      <c r="BM31" s="73"/>
      <c r="BN31" s="73"/>
      <c r="BO31" s="73"/>
      <c r="BP31" s="73"/>
      <c r="BQ31" s="73"/>
      <c r="BR31" s="73"/>
      <c r="BS31" s="73"/>
      <c r="BT31" s="73"/>
      <c r="BU31" s="73"/>
      <c r="BV31" s="73"/>
      <c r="BW31" s="73"/>
      <c r="BX31" s="73"/>
      <c r="BY31" s="73"/>
      <c r="BZ31" s="74"/>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2"/>
      <c r="BM32" s="73"/>
      <c r="BN32" s="73"/>
      <c r="BO32" s="73"/>
      <c r="BP32" s="73"/>
      <c r="BQ32" s="73"/>
      <c r="BR32" s="73"/>
      <c r="BS32" s="73"/>
      <c r="BT32" s="73"/>
      <c r="BU32" s="73"/>
      <c r="BV32" s="73"/>
      <c r="BW32" s="73"/>
      <c r="BX32" s="73"/>
      <c r="BY32" s="73"/>
      <c r="BZ32" s="74"/>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2"/>
      <c r="BM33" s="73"/>
      <c r="BN33" s="73"/>
      <c r="BO33" s="73"/>
      <c r="BP33" s="73"/>
      <c r="BQ33" s="73"/>
      <c r="BR33" s="73"/>
      <c r="BS33" s="73"/>
      <c r="BT33" s="73"/>
      <c r="BU33" s="73"/>
      <c r="BV33" s="73"/>
      <c r="BW33" s="73"/>
      <c r="BX33" s="73"/>
      <c r="BY33" s="73"/>
      <c r="BZ33" s="74"/>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2"/>
      <c r="BM34" s="73"/>
      <c r="BN34" s="73"/>
      <c r="BO34" s="73"/>
      <c r="BP34" s="73"/>
      <c r="BQ34" s="73"/>
      <c r="BR34" s="73"/>
      <c r="BS34" s="73"/>
      <c r="BT34" s="73"/>
      <c r="BU34" s="73"/>
      <c r="BV34" s="73"/>
      <c r="BW34" s="73"/>
      <c r="BX34" s="73"/>
      <c r="BY34" s="73"/>
      <c r="BZ34" s="74"/>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2"/>
      <c r="BM35" s="73"/>
      <c r="BN35" s="73"/>
      <c r="BO35" s="73"/>
      <c r="BP35" s="73"/>
      <c r="BQ35" s="73"/>
      <c r="BR35" s="73"/>
      <c r="BS35" s="73"/>
      <c r="BT35" s="73"/>
      <c r="BU35" s="73"/>
      <c r="BV35" s="73"/>
      <c r="BW35" s="73"/>
      <c r="BX35" s="73"/>
      <c r="BY35" s="73"/>
      <c r="BZ35" s="74"/>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2"/>
      <c r="BM36" s="73"/>
      <c r="BN36" s="73"/>
      <c r="BO36" s="73"/>
      <c r="BP36" s="73"/>
      <c r="BQ36" s="73"/>
      <c r="BR36" s="73"/>
      <c r="BS36" s="73"/>
      <c r="BT36" s="73"/>
      <c r="BU36" s="73"/>
      <c r="BV36" s="73"/>
      <c r="BW36" s="73"/>
      <c r="BX36" s="73"/>
      <c r="BY36" s="73"/>
      <c r="BZ36" s="74"/>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2"/>
      <c r="BM37" s="73"/>
      <c r="BN37" s="73"/>
      <c r="BO37" s="73"/>
      <c r="BP37" s="73"/>
      <c r="BQ37" s="73"/>
      <c r="BR37" s="73"/>
      <c r="BS37" s="73"/>
      <c r="BT37" s="73"/>
      <c r="BU37" s="73"/>
      <c r="BV37" s="73"/>
      <c r="BW37" s="73"/>
      <c r="BX37" s="73"/>
      <c r="BY37" s="73"/>
      <c r="BZ37" s="74"/>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2"/>
      <c r="BM38" s="73"/>
      <c r="BN38" s="73"/>
      <c r="BO38" s="73"/>
      <c r="BP38" s="73"/>
      <c r="BQ38" s="73"/>
      <c r="BR38" s="73"/>
      <c r="BS38" s="73"/>
      <c r="BT38" s="73"/>
      <c r="BU38" s="73"/>
      <c r="BV38" s="73"/>
      <c r="BW38" s="73"/>
      <c r="BX38" s="73"/>
      <c r="BY38" s="73"/>
      <c r="BZ38" s="74"/>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2"/>
      <c r="BM39" s="73"/>
      <c r="BN39" s="73"/>
      <c r="BO39" s="73"/>
      <c r="BP39" s="73"/>
      <c r="BQ39" s="73"/>
      <c r="BR39" s="73"/>
      <c r="BS39" s="73"/>
      <c r="BT39" s="73"/>
      <c r="BU39" s="73"/>
      <c r="BV39" s="73"/>
      <c r="BW39" s="73"/>
      <c r="BX39" s="73"/>
      <c r="BY39" s="73"/>
      <c r="BZ39" s="74"/>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2"/>
      <c r="BM40" s="73"/>
      <c r="BN40" s="73"/>
      <c r="BO40" s="73"/>
      <c r="BP40" s="73"/>
      <c r="BQ40" s="73"/>
      <c r="BR40" s="73"/>
      <c r="BS40" s="73"/>
      <c r="BT40" s="73"/>
      <c r="BU40" s="73"/>
      <c r="BV40" s="73"/>
      <c r="BW40" s="73"/>
      <c r="BX40" s="73"/>
      <c r="BY40" s="73"/>
      <c r="BZ40" s="74"/>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2"/>
      <c r="BM41" s="73"/>
      <c r="BN41" s="73"/>
      <c r="BO41" s="73"/>
      <c r="BP41" s="73"/>
      <c r="BQ41" s="73"/>
      <c r="BR41" s="73"/>
      <c r="BS41" s="73"/>
      <c r="BT41" s="73"/>
      <c r="BU41" s="73"/>
      <c r="BV41" s="73"/>
      <c r="BW41" s="73"/>
      <c r="BX41" s="73"/>
      <c r="BY41" s="73"/>
      <c r="BZ41" s="74"/>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2"/>
      <c r="BM42" s="73"/>
      <c r="BN42" s="73"/>
      <c r="BO42" s="73"/>
      <c r="BP42" s="73"/>
      <c r="BQ42" s="73"/>
      <c r="BR42" s="73"/>
      <c r="BS42" s="73"/>
      <c r="BT42" s="73"/>
      <c r="BU42" s="73"/>
      <c r="BV42" s="73"/>
      <c r="BW42" s="73"/>
      <c r="BX42" s="73"/>
      <c r="BY42" s="73"/>
      <c r="BZ42" s="74"/>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2"/>
      <c r="BM43" s="73"/>
      <c r="BN43" s="73"/>
      <c r="BO43" s="73"/>
      <c r="BP43" s="73"/>
      <c r="BQ43" s="73"/>
      <c r="BR43" s="73"/>
      <c r="BS43" s="73"/>
      <c r="BT43" s="73"/>
      <c r="BU43" s="73"/>
      <c r="BV43" s="73"/>
      <c r="BW43" s="73"/>
      <c r="BX43" s="73"/>
      <c r="BY43" s="73"/>
      <c r="BZ43" s="74"/>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2"/>
      <c r="BM44" s="73"/>
      <c r="BN44" s="73"/>
      <c r="BO44" s="73"/>
      <c r="BP44" s="73"/>
      <c r="BQ44" s="73"/>
      <c r="BR44" s="73"/>
      <c r="BS44" s="73"/>
      <c r="BT44" s="73"/>
      <c r="BU44" s="73"/>
      <c r="BV44" s="73"/>
      <c r="BW44" s="73"/>
      <c r="BX44" s="73"/>
      <c r="BY44" s="73"/>
      <c r="BZ44" s="74"/>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6" t="s">
        <v>26</v>
      </c>
      <c r="BM45" s="67"/>
      <c r="BN45" s="67"/>
      <c r="BO45" s="67"/>
      <c r="BP45" s="67"/>
      <c r="BQ45" s="67"/>
      <c r="BR45" s="67"/>
      <c r="BS45" s="67"/>
      <c r="BT45" s="67"/>
      <c r="BU45" s="67"/>
      <c r="BV45" s="67"/>
      <c r="BW45" s="67"/>
      <c r="BX45" s="67"/>
      <c r="BY45" s="67"/>
      <c r="BZ45" s="68"/>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69"/>
      <c r="BM46" s="70"/>
      <c r="BN46" s="70"/>
      <c r="BO46" s="70"/>
      <c r="BP46" s="70"/>
      <c r="BQ46" s="70"/>
      <c r="BR46" s="70"/>
      <c r="BS46" s="70"/>
      <c r="BT46" s="70"/>
      <c r="BU46" s="70"/>
      <c r="BV46" s="70"/>
      <c r="BW46" s="70"/>
      <c r="BX46" s="70"/>
      <c r="BY46" s="70"/>
      <c r="BZ46" s="71"/>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2" t="s">
        <v>105</v>
      </c>
      <c r="BM47" s="73"/>
      <c r="BN47" s="73"/>
      <c r="BO47" s="73"/>
      <c r="BP47" s="73"/>
      <c r="BQ47" s="73"/>
      <c r="BR47" s="73"/>
      <c r="BS47" s="73"/>
      <c r="BT47" s="73"/>
      <c r="BU47" s="73"/>
      <c r="BV47" s="73"/>
      <c r="BW47" s="73"/>
      <c r="BX47" s="73"/>
      <c r="BY47" s="73"/>
      <c r="BZ47" s="74"/>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2"/>
      <c r="BM48" s="73"/>
      <c r="BN48" s="73"/>
      <c r="BO48" s="73"/>
      <c r="BP48" s="73"/>
      <c r="BQ48" s="73"/>
      <c r="BR48" s="73"/>
      <c r="BS48" s="73"/>
      <c r="BT48" s="73"/>
      <c r="BU48" s="73"/>
      <c r="BV48" s="73"/>
      <c r="BW48" s="73"/>
      <c r="BX48" s="73"/>
      <c r="BY48" s="73"/>
      <c r="BZ48" s="74"/>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2"/>
      <c r="BM49" s="73"/>
      <c r="BN49" s="73"/>
      <c r="BO49" s="73"/>
      <c r="BP49" s="73"/>
      <c r="BQ49" s="73"/>
      <c r="BR49" s="73"/>
      <c r="BS49" s="73"/>
      <c r="BT49" s="73"/>
      <c r="BU49" s="73"/>
      <c r="BV49" s="73"/>
      <c r="BW49" s="73"/>
      <c r="BX49" s="73"/>
      <c r="BY49" s="73"/>
      <c r="BZ49" s="74"/>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2"/>
      <c r="BM50" s="73"/>
      <c r="BN50" s="73"/>
      <c r="BO50" s="73"/>
      <c r="BP50" s="73"/>
      <c r="BQ50" s="73"/>
      <c r="BR50" s="73"/>
      <c r="BS50" s="73"/>
      <c r="BT50" s="73"/>
      <c r="BU50" s="73"/>
      <c r="BV50" s="73"/>
      <c r="BW50" s="73"/>
      <c r="BX50" s="73"/>
      <c r="BY50" s="73"/>
      <c r="BZ50" s="74"/>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2"/>
      <c r="BM51" s="73"/>
      <c r="BN51" s="73"/>
      <c r="BO51" s="73"/>
      <c r="BP51" s="73"/>
      <c r="BQ51" s="73"/>
      <c r="BR51" s="73"/>
      <c r="BS51" s="73"/>
      <c r="BT51" s="73"/>
      <c r="BU51" s="73"/>
      <c r="BV51" s="73"/>
      <c r="BW51" s="73"/>
      <c r="BX51" s="73"/>
      <c r="BY51" s="73"/>
      <c r="BZ51" s="74"/>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2"/>
      <c r="BM52" s="73"/>
      <c r="BN52" s="73"/>
      <c r="BO52" s="73"/>
      <c r="BP52" s="73"/>
      <c r="BQ52" s="73"/>
      <c r="BR52" s="73"/>
      <c r="BS52" s="73"/>
      <c r="BT52" s="73"/>
      <c r="BU52" s="73"/>
      <c r="BV52" s="73"/>
      <c r="BW52" s="73"/>
      <c r="BX52" s="73"/>
      <c r="BY52" s="73"/>
      <c r="BZ52" s="74"/>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2"/>
      <c r="BM53" s="73"/>
      <c r="BN53" s="73"/>
      <c r="BO53" s="73"/>
      <c r="BP53" s="73"/>
      <c r="BQ53" s="73"/>
      <c r="BR53" s="73"/>
      <c r="BS53" s="73"/>
      <c r="BT53" s="73"/>
      <c r="BU53" s="73"/>
      <c r="BV53" s="73"/>
      <c r="BW53" s="73"/>
      <c r="BX53" s="73"/>
      <c r="BY53" s="73"/>
      <c r="BZ53" s="74"/>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2"/>
      <c r="BM54" s="73"/>
      <c r="BN54" s="73"/>
      <c r="BO54" s="73"/>
      <c r="BP54" s="73"/>
      <c r="BQ54" s="73"/>
      <c r="BR54" s="73"/>
      <c r="BS54" s="73"/>
      <c r="BT54" s="73"/>
      <c r="BU54" s="73"/>
      <c r="BV54" s="73"/>
      <c r="BW54" s="73"/>
      <c r="BX54" s="73"/>
      <c r="BY54" s="73"/>
      <c r="BZ54" s="74"/>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2"/>
      <c r="BM55" s="73"/>
      <c r="BN55" s="73"/>
      <c r="BO55" s="73"/>
      <c r="BP55" s="73"/>
      <c r="BQ55" s="73"/>
      <c r="BR55" s="73"/>
      <c r="BS55" s="73"/>
      <c r="BT55" s="73"/>
      <c r="BU55" s="73"/>
      <c r="BV55" s="73"/>
      <c r="BW55" s="73"/>
      <c r="BX55" s="73"/>
      <c r="BY55" s="73"/>
      <c r="BZ55" s="74"/>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2"/>
      <c r="BM56" s="73"/>
      <c r="BN56" s="73"/>
      <c r="BO56" s="73"/>
      <c r="BP56" s="73"/>
      <c r="BQ56" s="73"/>
      <c r="BR56" s="73"/>
      <c r="BS56" s="73"/>
      <c r="BT56" s="73"/>
      <c r="BU56" s="73"/>
      <c r="BV56" s="73"/>
      <c r="BW56" s="73"/>
      <c r="BX56" s="73"/>
      <c r="BY56" s="73"/>
      <c r="BZ56" s="74"/>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2"/>
      <c r="BM57" s="73"/>
      <c r="BN57" s="73"/>
      <c r="BO57" s="73"/>
      <c r="BP57" s="73"/>
      <c r="BQ57" s="73"/>
      <c r="BR57" s="73"/>
      <c r="BS57" s="73"/>
      <c r="BT57" s="73"/>
      <c r="BU57" s="73"/>
      <c r="BV57" s="73"/>
      <c r="BW57" s="73"/>
      <c r="BX57" s="73"/>
      <c r="BY57" s="73"/>
      <c r="BZ57" s="74"/>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2"/>
      <c r="BM58" s="73"/>
      <c r="BN58" s="73"/>
      <c r="BO58" s="73"/>
      <c r="BP58" s="73"/>
      <c r="BQ58" s="73"/>
      <c r="BR58" s="73"/>
      <c r="BS58" s="73"/>
      <c r="BT58" s="73"/>
      <c r="BU58" s="73"/>
      <c r="BV58" s="73"/>
      <c r="BW58" s="73"/>
      <c r="BX58" s="73"/>
      <c r="BY58" s="73"/>
      <c r="BZ58" s="7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2"/>
      <c r="BM59" s="73"/>
      <c r="BN59" s="73"/>
      <c r="BO59" s="73"/>
      <c r="BP59" s="73"/>
      <c r="BQ59" s="73"/>
      <c r="BR59" s="73"/>
      <c r="BS59" s="73"/>
      <c r="BT59" s="73"/>
      <c r="BU59" s="73"/>
      <c r="BV59" s="73"/>
      <c r="BW59" s="73"/>
      <c r="BX59" s="73"/>
      <c r="BY59" s="73"/>
      <c r="BZ59" s="74"/>
    </row>
    <row r="60" spans="1:78" ht="13.5" customHeight="1" x14ac:dyDescent="0.15">
      <c r="A60" s="2"/>
      <c r="B60" s="83" t="s">
        <v>27</v>
      </c>
      <c r="C60" s="84"/>
      <c r="D60" s="84"/>
      <c r="E60" s="84"/>
      <c r="F60" s="84"/>
      <c r="G60" s="84"/>
      <c r="H60" s="84"/>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5"/>
      <c r="BK60" s="2"/>
      <c r="BL60" s="72"/>
      <c r="BM60" s="73"/>
      <c r="BN60" s="73"/>
      <c r="BO60" s="73"/>
      <c r="BP60" s="73"/>
      <c r="BQ60" s="73"/>
      <c r="BR60" s="73"/>
      <c r="BS60" s="73"/>
      <c r="BT60" s="73"/>
      <c r="BU60" s="73"/>
      <c r="BV60" s="73"/>
      <c r="BW60" s="73"/>
      <c r="BX60" s="73"/>
      <c r="BY60" s="73"/>
      <c r="BZ60" s="74"/>
    </row>
    <row r="61" spans="1:78" ht="13.5" customHeight="1" x14ac:dyDescent="0.15">
      <c r="A61" s="2"/>
      <c r="B61" s="83"/>
      <c r="C61" s="84"/>
      <c r="D61" s="84"/>
      <c r="E61" s="84"/>
      <c r="F61" s="84"/>
      <c r="G61" s="84"/>
      <c r="H61" s="84"/>
      <c r="I61" s="84"/>
      <c r="J61" s="84"/>
      <c r="K61" s="84"/>
      <c r="L61" s="84"/>
      <c r="M61" s="84"/>
      <c r="N61" s="84"/>
      <c r="O61" s="84"/>
      <c r="P61" s="84"/>
      <c r="Q61" s="84"/>
      <c r="R61" s="84"/>
      <c r="S61" s="84"/>
      <c r="T61" s="84"/>
      <c r="U61" s="84"/>
      <c r="V61" s="84"/>
      <c r="W61" s="84"/>
      <c r="X61" s="84"/>
      <c r="Y61" s="84"/>
      <c r="Z61" s="84"/>
      <c r="AA61" s="84"/>
      <c r="AB61" s="84"/>
      <c r="AC61" s="84"/>
      <c r="AD61" s="84"/>
      <c r="AE61" s="84"/>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4"/>
      <c r="BD61" s="84"/>
      <c r="BE61" s="84"/>
      <c r="BF61" s="84"/>
      <c r="BG61" s="84"/>
      <c r="BH61" s="84"/>
      <c r="BI61" s="84"/>
      <c r="BJ61" s="85"/>
      <c r="BK61" s="2"/>
      <c r="BL61" s="72"/>
      <c r="BM61" s="73"/>
      <c r="BN61" s="73"/>
      <c r="BO61" s="73"/>
      <c r="BP61" s="73"/>
      <c r="BQ61" s="73"/>
      <c r="BR61" s="73"/>
      <c r="BS61" s="73"/>
      <c r="BT61" s="73"/>
      <c r="BU61" s="73"/>
      <c r="BV61" s="73"/>
      <c r="BW61" s="73"/>
      <c r="BX61" s="73"/>
      <c r="BY61" s="73"/>
      <c r="BZ61" s="74"/>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2"/>
      <c r="BM62" s="73"/>
      <c r="BN62" s="73"/>
      <c r="BO62" s="73"/>
      <c r="BP62" s="73"/>
      <c r="BQ62" s="73"/>
      <c r="BR62" s="73"/>
      <c r="BS62" s="73"/>
      <c r="BT62" s="73"/>
      <c r="BU62" s="73"/>
      <c r="BV62" s="73"/>
      <c r="BW62" s="73"/>
      <c r="BX62" s="73"/>
      <c r="BY62" s="73"/>
      <c r="BZ62" s="74"/>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2"/>
      <c r="BM63" s="73"/>
      <c r="BN63" s="73"/>
      <c r="BO63" s="73"/>
      <c r="BP63" s="73"/>
      <c r="BQ63" s="73"/>
      <c r="BR63" s="73"/>
      <c r="BS63" s="73"/>
      <c r="BT63" s="73"/>
      <c r="BU63" s="73"/>
      <c r="BV63" s="73"/>
      <c r="BW63" s="73"/>
      <c r="BX63" s="73"/>
      <c r="BY63" s="73"/>
      <c r="BZ63" s="74"/>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6" t="s">
        <v>28</v>
      </c>
      <c r="BM64" s="67"/>
      <c r="BN64" s="67"/>
      <c r="BO64" s="67"/>
      <c r="BP64" s="67"/>
      <c r="BQ64" s="67"/>
      <c r="BR64" s="67"/>
      <c r="BS64" s="67"/>
      <c r="BT64" s="67"/>
      <c r="BU64" s="67"/>
      <c r="BV64" s="67"/>
      <c r="BW64" s="67"/>
      <c r="BX64" s="67"/>
      <c r="BY64" s="67"/>
      <c r="BZ64" s="68"/>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69"/>
      <c r="BM65" s="70"/>
      <c r="BN65" s="70"/>
      <c r="BO65" s="70"/>
      <c r="BP65" s="70"/>
      <c r="BQ65" s="70"/>
      <c r="BR65" s="70"/>
      <c r="BS65" s="70"/>
      <c r="BT65" s="70"/>
      <c r="BU65" s="70"/>
      <c r="BV65" s="70"/>
      <c r="BW65" s="70"/>
      <c r="BX65" s="70"/>
      <c r="BY65" s="70"/>
      <c r="BZ65" s="71"/>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2" t="s">
        <v>106</v>
      </c>
      <c r="BM66" s="73"/>
      <c r="BN66" s="73"/>
      <c r="BO66" s="73"/>
      <c r="BP66" s="73"/>
      <c r="BQ66" s="73"/>
      <c r="BR66" s="73"/>
      <c r="BS66" s="73"/>
      <c r="BT66" s="73"/>
      <c r="BU66" s="73"/>
      <c r="BV66" s="73"/>
      <c r="BW66" s="73"/>
      <c r="BX66" s="73"/>
      <c r="BY66" s="73"/>
      <c r="BZ66" s="74"/>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2"/>
      <c r="BM67" s="73"/>
      <c r="BN67" s="73"/>
      <c r="BO67" s="73"/>
      <c r="BP67" s="73"/>
      <c r="BQ67" s="73"/>
      <c r="BR67" s="73"/>
      <c r="BS67" s="73"/>
      <c r="BT67" s="73"/>
      <c r="BU67" s="73"/>
      <c r="BV67" s="73"/>
      <c r="BW67" s="73"/>
      <c r="BX67" s="73"/>
      <c r="BY67" s="73"/>
      <c r="BZ67" s="74"/>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2"/>
      <c r="BM68" s="73"/>
      <c r="BN68" s="73"/>
      <c r="BO68" s="73"/>
      <c r="BP68" s="73"/>
      <c r="BQ68" s="73"/>
      <c r="BR68" s="73"/>
      <c r="BS68" s="73"/>
      <c r="BT68" s="73"/>
      <c r="BU68" s="73"/>
      <c r="BV68" s="73"/>
      <c r="BW68" s="73"/>
      <c r="BX68" s="73"/>
      <c r="BY68" s="73"/>
      <c r="BZ68" s="74"/>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2"/>
      <c r="BM69" s="73"/>
      <c r="BN69" s="73"/>
      <c r="BO69" s="73"/>
      <c r="BP69" s="73"/>
      <c r="BQ69" s="73"/>
      <c r="BR69" s="73"/>
      <c r="BS69" s="73"/>
      <c r="BT69" s="73"/>
      <c r="BU69" s="73"/>
      <c r="BV69" s="73"/>
      <c r="BW69" s="73"/>
      <c r="BX69" s="73"/>
      <c r="BY69" s="73"/>
      <c r="BZ69" s="74"/>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2"/>
      <c r="BM70" s="73"/>
      <c r="BN70" s="73"/>
      <c r="BO70" s="73"/>
      <c r="BP70" s="73"/>
      <c r="BQ70" s="73"/>
      <c r="BR70" s="73"/>
      <c r="BS70" s="73"/>
      <c r="BT70" s="73"/>
      <c r="BU70" s="73"/>
      <c r="BV70" s="73"/>
      <c r="BW70" s="73"/>
      <c r="BX70" s="73"/>
      <c r="BY70" s="73"/>
      <c r="BZ70" s="74"/>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2"/>
      <c r="BM71" s="73"/>
      <c r="BN71" s="73"/>
      <c r="BO71" s="73"/>
      <c r="BP71" s="73"/>
      <c r="BQ71" s="73"/>
      <c r="BR71" s="73"/>
      <c r="BS71" s="73"/>
      <c r="BT71" s="73"/>
      <c r="BU71" s="73"/>
      <c r="BV71" s="73"/>
      <c r="BW71" s="73"/>
      <c r="BX71" s="73"/>
      <c r="BY71" s="73"/>
      <c r="BZ71" s="74"/>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2"/>
      <c r="BM72" s="73"/>
      <c r="BN72" s="73"/>
      <c r="BO72" s="73"/>
      <c r="BP72" s="73"/>
      <c r="BQ72" s="73"/>
      <c r="BR72" s="73"/>
      <c r="BS72" s="73"/>
      <c r="BT72" s="73"/>
      <c r="BU72" s="73"/>
      <c r="BV72" s="73"/>
      <c r="BW72" s="73"/>
      <c r="BX72" s="73"/>
      <c r="BY72" s="73"/>
      <c r="BZ72" s="74"/>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2"/>
      <c r="BM73" s="73"/>
      <c r="BN73" s="73"/>
      <c r="BO73" s="73"/>
      <c r="BP73" s="73"/>
      <c r="BQ73" s="73"/>
      <c r="BR73" s="73"/>
      <c r="BS73" s="73"/>
      <c r="BT73" s="73"/>
      <c r="BU73" s="73"/>
      <c r="BV73" s="73"/>
      <c r="BW73" s="73"/>
      <c r="BX73" s="73"/>
      <c r="BY73" s="73"/>
      <c r="BZ73" s="74"/>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2"/>
      <c r="BM74" s="73"/>
      <c r="BN74" s="73"/>
      <c r="BO74" s="73"/>
      <c r="BP74" s="73"/>
      <c r="BQ74" s="73"/>
      <c r="BR74" s="73"/>
      <c r="BS74" s="73"/>
      <c r="BT74" s="73"/>
      <c r="BU74" s="73"/>
      <c r="BV74" s="73"/>
      <c r="BW74" s="73"/>
      <c r="BX74" s="73"/>
      <c r="BY74" s="73"/>
      <c r="BZ74" s="74"/>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2"/>
      <c r="BM75" s="73"/>
      <c r="BN75" s="73"/>
      <c r="BO75" s="73"/>
      <c r="BP75" s="73"/>
      <c r="BQ75" s="73"/>
      <c r="BR75" s="73"/>
      <c r="BS75" s="73"/>
      <c r="BT75" s="73"/>
      <c r="BU75" s="73"/>
      <c r="BV75" s="73"/>
      <c r="BW75" s="73"/>
      <c r="BX75" s="73"/>
      <c r="BY75" s="73"/>
      <c r="BZ75" s="74"/>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2"/>
      <c r="BM76" s="73"/>
      <c r="BN76" s="73"/>
      <c r="BO76" s="73"/>
      <c r="BP76" s="73"/>
      <c r="BQ76" s="73"/>
      <c r="BR76" s="73"/>
      <c r="BS76" s="73"/>
      <c r="BT76" s="73"/>
      <c r="BU76" s="73"/>
      <c r="BV76" s="73"/>
      <c r="BW76" s="73"/>
      <c r="BX76" s="73"/>
      <c r="BY76" s="73"/>
      <c r="BZ76" s="74"/>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2"/>
      <c r="BM77" s="73"/>
      <c r="BN77" s="73"/>
      <c r="BO77" s="73"/>
      <c r="BP77" s="73"/>
      <c r="BQ77" s="73"/>
      <c r="BR77" s="73"/>
      <c r="BS77" s="73"/>
      <c r="BT77" s="73"/>
      <c r="BU77" s="73"/>
      <c r="BV77" s="73"/>
      <c r="BW77" s="73"/>
      <c r="BX77" s="73"/>
      <c r="BY77" s="73"/>
      <c r="BZ77" s="74"/>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2"/>
      <c r="BM78" s="73"/>
      <c r="BN78" s="73"/>
      <c r="BO78" s="73"/>
      <c r="BP78" s="73"/>
      <c r="BQ78" s="73"/>
      <c r="BR78" s="73"/>
      <c r="BS78" s="73"/>
      <c r="BT78" s="73"/>
      <c r="BU78" s="73"/>
      <c r="BV78" s="73"/>
      <c r="BW78" s="73"/>
      <c r="BX78" s="73"/>
      <c r="BY78" s="73"/>
      <c r="BZ78" s="74"/>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2"/>
      <c r="BM79" s="73"/>
      <c r="BN79" s="73"/>
      <c r="BO79" s="73"/>
      <c r="BP79" s="73"/>
      <c r="BQ79" s="73"/>
      <c r="BR79" s="73"/>
      <c r="BS79" s="73"/>
      <c r="BT79" s="73"/>
      <c r="BU79" s="73"/>
      <c r="BV79" s="73"/>
      <c r="BW79" s="73"/>
      <c r="BX79" s="73"/>
      <c r="BY79" s="73"/>
      <c r="BZ79" s="74"/>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2"/>
      <c r="BM80" s="73"/>
      <c r="BN80" s="73"/>
      <c r="BO80" s="73"/>
      <c r="BP80" s="73"/>
      <c r="BQ80" s="73"/>
      <c r="BR80" s="73"/>
      <c r="BS80" s="73"/>
      <c r="BT80" s="73"/>
      <c r="BU80" s="73"/>
      <c r="BV80" s="73"/>
      <c r="BW80" s="73"/>
      <c r="BX80" s="73"/>
      <c r="BY80" s="73"/>
      <c r="BZ80" s="74"/>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2"/>
      <c r="BM81" s="73"/>
      <c r="BN81" s="73"/>
      <c r="BO81" s="73"/>
      <c r="BP81" s="73"/>
      <c r="BQ81" s="73"/>
      <c r="BR81" s="73"/>
      <c r="BS81" s="73"/>
      <c r="BT81" s="73"/>
      <c r="BU81" s="73"/>
      <c r="BV81" s="73"/>
      <c r="BW81" s="73"/>
      <c r="BX81" s="73"/>
      <c r="BY81" s="73"/>
      <c r="BZ81" s="7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5"/>
      <c r="BM82" s="76"/>
      <c r="BN82" s="76"/>
      <c r="BO82" s="76"/>
      <c r="BP82" s="76"/>
      <c r="BQ82" s="76"/>
      <c r="BR82" s="76"/>
      <c r="BS82" s="76"/>
      <c r="BT82" s="76"/>
      <c r="BU82" s="76"/>
      <c r="BV82" s="76"/>
      <c r="BW82" s="76"/>
      <c r="BX82" s="76"/>
      <c r="BY82" s="76"/>
      <c r="BZ82" s="77"/>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【112.83】</v>
      </c>
      <c r="F85" s="27" t="str">
        <f>データ!AS6</f>
        <v>【1.05】</v>
      </c>
      <c r="G85" s="27" t="str">
        <f>データ!BD6</f>
        <v>【261.93】</v>
      </c>
      <c r="H85" s="27" t="str">
        <f>データ!BO6</f>
        <v>【270.46】</v>
      </c>
      <c r="I85" s="27" t="str">
        <f>データ!BZ6</f>
        <v>【103.91】</v>
      </c>
      <c r="J85" s="27" t="str">
        <f>データ!CK6</f>
        <v>【167.11】</v>
      </c>
      <c r="K85" s="27" t="str">
        <f>データ!CV6</f>
        <v>【60.27】</v>
      </c>
      <c r="L85" s="27" t="str">
        <f>データ!DG6</f>
        <v>【89.92】</v>
      </c>
      <c r="M85" s="27" t="str">
        <f>データ!DR6</f>
        <v>【48.85】</v>
      </c>
      <c r="N85" s="27" t="str">
        <f>データ!EC6</f>
        <v>【17.80】</v>
      </c>
      <c r="O85" s="27" t="str">
        <f>データ!EN6</f>
        <v>【0.70】</v>
      </c>
    </row>
  </sheetData>
  <sheetProtection algorithmName="SHA-512" hashValue="jTJnm7ZMl+ovMH+cimECDN5T/8B0J2VsK+WWOk8rGXuWjj4EVtqLY3HodLlvTTwGQyUeOHGzlhwlV8wpSUKJfA==" saltValue="trb3iVIAWfqywe9l24xqHQ=="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29" t="s">
        <v>53</v>
      </c>
      <c r="B4" s="31"/>
      <c r="C4" s="31"/>
      <c r="D4" s="31"/>
      <c r="E4" s="31"/>
      <c r="F4" s="31"/>
      <c r="G4" s="31"/>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2018</v>
      </c>
      <c r="C6" s="34">
        <f t="shared" ref="C6:W6" si="3">C7</f>
        <v>42064</v>
      </c>
      <c r="D6" s="34">
        <f t="shared" si="3"/>
        <v>46</v>
      </c>
      <c r="E6" s="34">
        <f t="shared" si="3"/>
        <v>1</v>
      </c>
      <c r="F6" s="34">
        <f t="shared" si="3"/>
        <v>0</v>
      </c>
      <c r="G6" s="34">
        <f t="shared" si="3"/>
        <v>1</v>
      </c>
      <c r="H6" s="34" t="str">
        <f t="shared" si="3"/>
        <v>宮城県　白石市</v>
      </c>
      <c r="I6" s="34" t="str">
        <f t="shared" si="3"/>
        <v>法適用</v>
      </c>
      <c r="J6" s="34" t="str">
        <f t="shared" si="3"/>
        <v>水道事業</v>
      </c>
      <c r="K6" s="34" t="str">
        <f t="shared" si="3"/>
        <v>末端給水事業</v>
      </c>
      <c r="L6" s="34" t="str">
        <f t="shared" si="3"/>
        <v>A5</v>
      </c>
      <c r="M6" s="34" t="str">
        <f t="shared" si="3"/>
        <v>非設置</v>
      </c>
      <c r="N6" s="35" t="str">
        <f t="shared" si="3"/>
        <v>-</v>
      </c>
      <c r="O6" s="35">
        <f t="shared" si="3"/>
        <v>66.16</v>
      </c>
      <c r="P6" s="35">
        <f t="shared" si="3"/>
        <v>95.96</v>
      </c>
      <c r="Q6" s="35">
        <f t="shared" si="3"/>
        <v>4104</v>
      </c>
      <c r="R6" s="35">
        <f t="shared" si="3"/>
        <v>34243</v>
      </c>
      <c r="S6" s="35">
        <f t="shared" si="3"/>
        <v>286.48</v>
      </c>
      <c r="T6" s="35">
        <f t="shared" si="3"/>
        <v>119.53</v>
      </c>
      <c r="U6" s="35">
        <f t="shared" si="3"/>
        <v>32654</v>
      </c>
      <c r="V6" s="35">
        <f t="shared" si="3"/>
        <v>49.62</v>
      </c>
      <c r="W6" s="35">
        <f t="shared" si="3"/>
        <v>658.08</v>
      </c>
      <c r="X6" s="36">
        <f>IF(X7="",NA(),X7)</f>
        <v>106.51</v>
      </c>
      <c r="Y6" s="36">
        <f t="shared" ref="Y6:AG6" si="4">IF(Y7="",NA(),Y7)</f>
        <v>112.77</v>
      </c>
      <c r="Z6" s="36">
        <f t="shared" si="4"/>
        <v>119.78</v>
      </c>
      <c r="AA6" s="36">
        <f t="shared" si="4"/>
        <v>105.52</v>
      </c>
      <c r="AB6" s="36">
        <f t="shared" si="4"/>
        <v>96.42</v>
      </c>
      <c r="AC6" s="36">
        <f t="shared" si="4"/>
        <v>109.04</v>
      </c>
      <c r="AD6" s="36">
        <f t="shared" si="4"/>
        <v>109.64</v>
      </c>
      <c r="AE6" s="36">
        <f t="shared" si="4"/>
        <v>110.95</v>
      </c>
      <c r="AF6" s="36">
        <f t="shared" si="4"/>
        <v>110.68</v>
      </c>
      <c r="AG6" s="36">
        <f t="shared" si="4"/>
        <v>110.66</v>
      </c>
      <c r="AH6" s="35" t="str">
        <f>IF(AH7="","",IF(AH7="-","【-】","【"&amp;SUBSTITUTE(TEXT(AH7,"#,##0.00"),"-","△")&amp;"】"))</f>
        <v>【112.83】</v>
      </c>
      <c r="AI6" s="35">
        <f>IF(AI7="",NA(),AI7)</f>
        <v>0</v>
      </c>
      <c r="AJ6" s="35">
        <f t="shared" ref="AJ6:AR6" si="5">IF(AJ7="",NA(),AJ7)</f>
        <v>0</v>
      </c>
      <c r="AK6" s="35">
        <f t="shared" si="5"/>
        <v>0</v>
      </c>
      <c r="AL6" s="35">
        <f t="shared" si="5"/>
        <v>0</v>
      </c>
      <c r="AM6" s="35">
        <f t="shared" si="5"/>
        <v>0</v>
      </c>
      <c r="AN6" s="36">
        <f t="shared" si="5"/>
        <v>3.77</v>
      </c>
      <c r="AO6" s="36">
        <f t="shared" si="5"/>
        <v>3.62</v>
      </c>
      <c r="AP6" s="36">
        <f t="shared" si="5"/>
        <v>3.91</v>
      </c>
      <c r="AQ6" s="36">
        <f t="shared" si="5"/>
        <v>3.56</v>
      </c>
      <c r="AR6" s="36">
        <f t="shared" si="5"/>
        <v>2.74</v>
      </c>
      <c r="AS6" s="35" t="str">
        <f>IF(AS7="","",IF(AS7="-","【-】","【"&amp;SUBSTITUTE(TEXT(AS7,"#,##0.00"),"-","△")&amp;"】"))</f>
        <v>【1.05】</v>
      </c>
      <c r="AT6" s="36">
        <f>IF(AT7="",NA(),AT7)</f>
        <v>349.72</v>
      </c>
      <c r="AU6" s="36">
        <f t="shared" ref="AU6:BC6" si="6">IF(AU7="",NA(),AU7)</f>
        <v>439.19</v>
      </c>
      <c r="AV6" s="36">
        <f t="shared" si="6"/>
        <v>541.70000000000005</v>
      </c>
      <c r="AW6" s="36">
        <f t="shared" si="6"/>
        <v>511.27</v>
      </c>
      <c r="AX6" s="36">
        <f t="shared" si="6"/>
        <v>478.05</v>
      </c>
      <c r="AY6" s="36">
        <f t="shared" si="6"/>
        <v>382.09</v>
      </c>
      <c r="AZ6" s="36">
        <f t="shared" si="6"/>
        <v>371.31</v>
      </c>
      <c r="BA6" s="36">
        <f t="shared" si="6"/>
        <v>377.63</v>
      </c>
      <c r="BB6" s="36">
        <f t="shared" si="6"/>
        <v>357.34</v>
      </c>
      <c r="BC6" s="36">
        <f t="shared" si="6"/>
        <v>366.03</v>
      </c>
      <c r="BD6" s="35" t="str">
        <f>IF(BD7="","",IF(BD7="-","【-】","【"&amp;SUBSTITUTE(TEXT(BD7,"#,##0.00"),"-","△")&amp;"】"))</f>
        <v>【261.93】</v>
      </c>
      <c r="BE6" s="36">
        <f>IF(BE7="",NA(),BE7)</f>
        <v>121.46</v>
      </c>
      <c r="BF6" s="36">
        <f t="shared" ref="BF6:BN6" si="7">IF(BF7="",NA(),BF7)</f>
        <v>138.08000000000001</v>
      </c>
      <c r="BG6" s="36">
        <f t="shared" si="7"/>
        <v>150.22</v>
      </c>
      <c r="BH6" s="36">
        <f t="shared" si="7"/>
        <v>155.37</v>
      </c>
      <c r="BI6" s="36">
        <f t="shared" si="7"/>
        <v>170.02</v>
      </c>
      <c r="BJ6" s="36">
        <f t="shared" si="7"/>
        <v>385.06</v>
      </c>
      <c r="BK6" s="36">
        <f t="shared" si="7"/>
        <v>373.09</v>
      </c>
      <c r="BL6" s="36">
        <f t="shared" si="7"/>
        <v>364.71</v>
      </c>
      <c r="BM6" s="36">
        <f t="shared" si="7"/>
        <v>373.69</v>
      </c>
      <c r="BN6" s="36">
        <f t="shared" si="7"/>
        <v>370.12</v>
      </c>
      <c r="BO6" s="35" t="str">
        <f>IF(BO7="","",IF(BO7="-","【-】","【"&amp;SUBSTITUTE(TEXT(BO7,"#,##0.00"),"-","△")&amp;"】"))</f>
        <v>【270.46】</v>
      </c>
      <c r="BP6" s="36">
        <f>IF(BP7="",NA(),BP7)</f>
        <v>96.58</v>
      </c>
      <c r="BQ6" s="36">
        <f t="shared" ref="BQ6:BY6" si="8">IF(BQ7="",NA(),BQ7)</f>
        <v>106.73</v>
      </c>
      <c r="BR6" s="36">
        <f t="shared" si="8"/>
        <v>101.98</v>
      </c>
      <c r="BS6" s="36">
        <f t="shared" si="8"/>
        <v>100.86</v>
      </c>
      <c r="BT6" s="36">
        <f t="shared" si="8"/>
        <v>94.31</v>
      </c>
      <c r="BU6" s="36">
        <f t="shared" si="8"/>
        <v>99.07</v>
      </c>
      <c r="BV6" s="36">
        <f t="shared" si="8"/>
        <v>99.99</v>
      </c>
      <c r="BW6" s="36">
        <f t="shared" si="8"/>
        <v>100.65</v>
      </c>
      <c r="BX6" s="36">
        <f t="shared" si="8"/>
        <v>99.87</v>
      </c>
      <c r="BY6" s="36">
        <f t="shared" si="8"/>
        <v>100.42</v>
      </c>
      <c r="BZ6" s="35" t="str">
        <f>IF(BZ7="","",IF(BZ7="-","【-】","【"&amp;SUBSTITUTE(TEXT(BZ7,"#,##0.00"),"-","△")&amp;"】"))</f>
        <v>【103.91】</v>
      </c>
      <c r="CA6" s="36">
        <f>IF(CA7="",NA(),CA7)</f>
        <v>267.52999999999997</v>
      </c>
      <c r="CB6" s="36">
        <f t="shared" ref="CB6:CJ6" si="9">IF(CB7="",NA(),CB7)</f>
        <v>241.96</v>
      </c>
      <c r="CC6" s="36">
        <f t="shared" si="9"/>
        <v>253.16</v>
      </c>
      <c r="CD6" s="36">
        <f t="shared" si="9"/>
        <v>258.85000000000002</v>
      </c>
      <c r="CE6" s="36">
        <f t="shared" si="9"/>
        <v>278.95</v>
      </c>
      <c r="CF6" s="36">
        <f t="shared" si="9"/>
        <v>173.03</v>
      </c>
      <c r="CG6" s="36">
        <f t="shared" si="9"/>
        <v>171.15</v>
      </c>
      <c r="CH6" s="36">
        <f t="shared" si="9"/>
        <v>170.19</v>
      </c>
      <c r="CI6" s="36">
        <f t="shared" si="9"/>
        <v>171.81</v>
      </c>
      <c r="CJ6" s="36">
        <f t="shared" si="9"/>
        <v>171.67</v>
      </c>
      <c r="CK6" s="35" t="str">
        <f>IF(CK7="","",IF(CK7="-","【-】","【"&amp;SUBSTITUTE(TEXT(CK7,"#,##0.00"),"-","△")&amp;"】"))</f>
        <v>【167.11】</v>
      </c>
      <c r="CL6" s="36">
        <f>IF(CL7="",NA(),CL7)</f>
        <v>48.24</v>
      </c>
      <c r="CM6" s="36">
        <f t="shared" ref="CM6:CU6" si="10">IF(CM7="",NA(),CM7)</f>
        <v>50.14</v>
      </c>
      <c r="CN6" s="36">
        <f t="shared" si="10"/>
        <v>55.55</v>
      </c>
      <c r="CO6" s="36">
        <f t="shared" si="10"/>
        <v>84.46</v>
      </c>
      <c r="CP6" s="36">
        <f t="shared" si="10"/>
        <v>82.53</v>
      </c>
      <c r="CQ6" s="36">
        <f t="shared" si="10"/>
        <v>58.58</v>
      </c>
      <c r="CR6" s="36">
        <f t="shared" si="10"/>
        <v>58.53</v>
      </c>
      <c r="CS6" s="36">
        <f t="shared" si="10"/>
        <v>59.01</v>
      </c>
      <c r="CT6" s="36">
        <f t="shared" si="10"/>
        <v>60.03</v>
      </c>
      <c r="CU6" s="36">
        <f t="shared" si="10"/>
        <v>59.74</v>
      </c>
      <c r="CV6" s="35" t="str">
        <f>IF(CV7="","",IF(CV7="-","【-】","【"&amp;SUBSTITUTE(TEXT(CV7,"#,##0.00"),"-","△")&amp;"】"))</f>
        <v>【60.27】</v>
      </c>
      <c r="CW6" s="36">
        <f>IF(CW7="",NA(),CW7)</f>
        <v>75.400000000000006</v>
      </c>
      <c r="CX6" s="36">
        <f t="shared" ref="CX6:DF6" si="11">IF(CX7="",NA(),CX7)</f>
        <v>72.83</v>
      </c>
      <c r="CY6" s="36">
        <f t="shared" si="11"/>
        <v>70.790000000000006</v>
      </c>
      <c r="CZ6" s="36">
        <f t="shared" si="11"/>
        <v>72.22</v>
      </c>
      <c r="DA6" s="36">
        <f t="shared" si="11"/>
        <v>73.13</v>
      </c>
      <c r="DB6" s="36">
        <f t="shared" si="11"/>
        <v>85.23</v>
      </c>
      <c r="DC6" s="36">
        <f t="shared" si="11"/>
        <v>85.26</v>
      </c>
      <c r="DD6" s="36">
        <f t="shared" si="11"/>
        <v>85.37</v>
      </c>
      <c r="DE6" s="36">
        <f t="shared" si="11"/>
        <v>84.81</v>
      </c>
      <c r="DF6" s="36">
        <f t="shared" si="11"/>
        <v>84.8</v>
      </c>
      <c r="DG6" s="35" t="str">
        <f>IF(DG7="","",IF(DG7="-","【-】","【"&amp;SUBSTITUTE(TEXT(DG7,"#,##0.00"),"-","△")&amp;"】"))</f>
        <v>【89.92】</v>
      </c>
      <c r="DH6" s="36">
        <f>IF(DH7="",NA(),DH7)</f>
        <v>60.5</v>
      </c>
      <c r="DI6" s="36">
        <f t="shared" ref="DI6:DQ6" si="12">IF(DI7="",NA(),DI7)</f>
        <v>60.69</v>
      </c>
      <c r="DJ6" s="36">
        <f t="shared" si="12"/>
        <v>60.68</v>
      </c>
      <c r="DK6" s="36">
        <f t="shared" si="12"/>
        <v>61.46</v>
      </c>
      <c r="DL6" s="36">
        <f t="shared" si="12"/>
        <v>61.86</v>
      </c>
      <c r="DM6" s="36">
        <f t="shared" si="12"/>
        <v>44.31</v>
      </c>
      <c r="DN6" s="36">
        <f t="shared" si="12"/>
        <v>45.75</v>
      </c>
      <c r="DO6" s="36">
        <f t="shared" si="12"/>
        <v>46.9</v>
      </c>
      <c r="DP6" s="36">
        <f t="shared" si="12"/>
        <v>47.28</v>
      </c>
      <c r="DQ6" s="36">
        <f t="shared" si="12"/>
        <v>47.66</v>
      </c>
      <c r="DR6" s="35" t="str">
        <f>IF(DR7="","",IF(DR7="-","【-】","【"&amp;SUBSTITUTE(TEXT(DR7,"#,##0.00"),"-","△")&amp;"】"))</f>
        <v>【48.85】</v>
      </c>
      <c r="DS6" s="36">
        <f>IF(DS7="",NA(),DS7)</f>
        <v>56.6</v>
      </c>
      <c r="DT6" s="36">
        <f t="shared" ref="DT6:EB6" si="13">IF(DT7="",NA(),DT7)</f>
        <v>54.64</v>
      </c>
      <c r="DU6" s="36">
        <f t="shared" si="13"/>
        <v>57.36</v>
      </c>
      <c r="DV6" s="36">
        <f t="shared" si="13"/>
        <v>61.17</v>
      </c>
      <c r="DW6" s="36">
        <f t="shared" si="13"/>
        <v>59.8</v>
      </c>
      <c r="DX6" s="36">
        <f t="shared" si="13"/>
        <v>10.09</v>
      </c>
      <c r="DY6" s="36">
        <f t="shared" si="13"/>
        <v>10.54</v>
      </c>
      <c r="DZ6" s="36">
        <f t="shared" si="13"/>
        <v>12.03</v>
      </c>
      <c r="EA6" s="36">
        <f t="shared" si="13"/>
        <v>12.19</v>
      </c>
      <c r="EB6" s="36">
        <f t="shared" si="13"/>
        <v>15.1</v>
      </c>
      <c r="EC6" s="35" t="str">
        <f>IF(EC7="","",IF(EC7="-","【-】","【"&amp;SUBSTITUTE(TEXT(EC7,"#,##0.00"),"-","△")&amp;"】"))</f>
        <v>【17.80】</v>
      </c>
      <c r="ED6" s="36">
        <f>IF(ED7="",NA(),ED7)</f>
        <v>0.11</v>
      </c>
      <c r="EE6" s="36">
        <f t="shared" ref="EE6:EM6" si="14">IF(EE7="",NA(),EE7)</f>
        <v>0.08</v>
      </c>
      <c r="EF6" s="36">
        <f t="shared" si="14"/>
        <v>1.1499999999999999</v>
      </c>
      <c r="EG6" s="36">
        <f t="shared" si="14"/>
        <v>0.99</v>
      </c>
      <c r="EH6" s="36">
        <f t="shared" si="14"/>
        <v>0.39</v>
      </c>
      <c r="EI6" s="36">
        <f t="shared" si="14"/>
        <v>0.6</v>
      </c>
      <c r="EJ6" s="36">
        <f t="shared" si="14"/>
        <v>0.56000000000000005</v>
      </c>
      <c r="EK6" s="36">
        <f t="shared" si="14"/>
        <v>0.61</v>
      </c>
      <c r="EL6" s="36">
        <f t="shared" si="14"/>
        <v>0.51</v>
      </c>
      <c r="EM6" s="36">
        <f t="shared" si="14"/>
        <v>0.57999999999999996</v>
      </c>
      <c r="EN6" s="35" t="str">
        <f>IF(EN7="","",IF(EN7="-","【-】","【"&amp;SUBSTITUTE(TEXT(EN7,"#,##0.00"),"-","△")&amp;"】"))</f>
        <v>【0.70】</v>
      </c>
    </row>
    <row r="7" spans="1:144" s="37" customFormat="1" x14ac:dyDescent="0.15">
      <c r="A7" s="29"/>
      <c r="B7" s="38">
        <v>2018</v>
      </c>
      <c r="C7" s="38">
        <v>42064</v>
      </c>
      <c r="D7" s="38">
        <v>46</v>
      </c>
      <c r="E7" s="38">
        <v>1</v>
      </c>
      <c r="F7" s="38">
        <v>0</v>
      </c>
      <c r="G7" s="38">
        <v>1</v>
      </c>
      <c r="H7" s="38" t="s">
        <v>93</v>
      </c>
      <c r="I7" s="38" t="s">
        <v>94</v>
      </c>
      <c r="J7" s="38" t="s">
        <v>95</v>
      </c>
      <c r="K7" s="38" t="s">
        <v>96</v>
      </c>
      <c r="L7" s="38" t="s">
        <v>97</v>
      </c>
      <c r="M7" s="38" t="s">
        <v>98</v>
      </c>
      <c r="N7" s="39" t="s">
        <v>99</v>
      </c>
      <c r="O7" s="39">
        <v>66.16</v>
      </c>
      <c r="P7" s="39">
        <v>95.96</v>
      </c>
      <c r="Q7" s="39">
        <v>4104</v>
      </c>
      <c r="R7" s="39">
        <v>34243</v>
      </c>
      <c r="S7" s="39">
        <v>286.48</v>
      </c>
      <c r="T7" s="39">
        <v>119.53</v>
      </c>
      <c r="U7" s="39">
        <v>32654</v>
      </c>
      <c r="V7" s="39">
        <v>49.62</v>
      </c>
      <c r="W7" s="39">
        <v>658.08</v>
      </c>
      <c r="X7" s="39">
        <v>106.51</v>
      </c>
      <c r="Y7" s="39">
        <v>112.77</v>
      </c>
      <c r="Z7" s="39">
        <v>119.78</v>
      </c>
      <c r="AA7" s="39">
        <v>105.52</v>
      </c>
      <c r="AB7" s="39">
        <v>96.42</v>
      </c>
      <c r="AC7" s="39">
        <v>109.04</v>
      </c>
      <c r="AD7" s="39">
        <v>109.64</v>
      </c>
      <c r="AE7" s="39">
        <v>110.95</v>
      </c>
      <c r="AF7" s="39">
        <v>110.68</v>
      </c>
      <c r="AG7" s="39">
        <v>110.66</v>
      </c>
      <c r="AH7" s="39">
        <v>112.83</v>
      </c>
      <c r="AI7" s="39">
        <v>0</v>
      </c>
      <c r="AJ7" s="39">
        <v>0</v>
      </c>
      <c r="AK7" s="39">
        <v>0</v>
      </c>
      <c r="AL7" s="39">
        <v>0</v>
      </c>
      <c r="AM7" s="39">
        <v>0</v>
      </c>
      <c r="AN7" s="39">
        <v>3.77</v>
      </c>
      <c r="AO7" s="39">
        <v>3.62</v>
      </c>
      <c r="AP7" s="39">
        <v>3.91</v>
      </c>
      <c r="AQ7" s="39">
        <v>3.56</v>
      </c>
      <c r="AR7" s="39">
        <v>2.74</v>
      </c>
      <c r="AS7" s="39">
        <v>1.05</v>
      </c>
      <c r="AT7" s="39">
        <v>349.72</v>
      </c>
      <c r="AU7" s="39">
        <v>439.19</v>
      </c>
      <c r="AV7" s="39">
        <v>541.70000000000005</v>
      </c>
      <c r="AW7" s="39">
        <v>511.27</v>
      </c>
      <c r="AX7" s="39">
        <v>478.05</v>
      </c>
      <c r="AY7" s="39">
        <v>382.09</v>
      </c>
      <c r="AZ7" s="39">
        <v>371.31</v>
      </c>
      <c r="BA7" s="39">
        <v>377.63</v>
      </c>
      <c r="BB7" s="39">
        <v>357.34</v>
      </c>
      <c r="BC7" s="39">
        <v>366.03</v>
      </c>
      <c r="BD7" s="39">
        <v>261.93</v>
      </c>
      <c r="BE7" s="39">
        <v>121.46</v>
      </c>
      <c r="BF7" s="39">
        <v>138.08000000000001</v>
      </c>
      <c r="BG7" s="39">
        <v>150.22</v>
      </c>
      <c r="BH7" s="39">
        <v>155.37</v>
      </c>
      <c r="BI7" s="39">
        <v>170.02</v>
      </c>
      <c r="BJ7" s="39">
        <v>385.06</v>
      </c>
      <c r="BK7" s="39">
        <v>373.09</v>
      </c>
      <c r="BL7" s="39">
        <v>364.71</v>
      </c>
      <c r="BM7" s="39">
        <v>373.69</v>
      </c>
      <c r="BN7" s="39">
        <v>370.12</v>
      </c>
      <c r="BO7" s="39">
        <v>270.45999999999998</v>
      </c>
      <c r="BP7" s="39">
        <v>96.58</v>
      </c>
      <c r="BQ7" s="39">
        <v>106.73</v>
      </c>
      <c r="BR7" s="39">
        <v>101.98</v>
      </c>
      <c r="BS7" s="39">
        <v>100.86</v>
      </c>
      <c r="BT7" s="39">
        <v>94.31</v>
      </c>
      <c r="BU7" s="39">
        <v>99.07</v>
      </c>
      <c r="BV7" s="39">
        <v>99.99</v>
      </c>
      <c r="BW7" s="39">
        <v>100.65</v>
      </c>
      <c r="BX7" s="39">
        <v>99.87</v>
      </c>
      <c r="BY7" s="39">
        <v>100.42</v>
      </c>
      <c r="BZ7" s="39">
        <v>103.91</v>
      </c>
      <c r="CA7" s="39">
        <v>267.52999999999997</v>
      </c>
      <c r="CB7" s="39">
        <v>241.96</v>
      </c>
      <c r="CC7" s="39">
        <v>253.16</v>
      </c>
      <c r="CD7" s="39">
        <v>258.85000000000002</v>
      </c>
      <c r="CE7" s="39">
        <v>278.95</v>
      </c>
      <c r="CF7" s="39">
        <v>173.03</v>
      </c>
      <c r="CG7" s="39">
        <v>171.15</v>
      </c>
      <c r="CH7" s="39">
        <v>170.19</v>
      </c>
      <c r="CI7" s="39">
        <v>171.81</v>
      </c>
      <c r="CJ7" s="39">
        <v>171.67</v>
      </c>
      <c r="CK7" s="39">
        <v>167.11</v>
      </c>
      <c r="CL7" s="39">
        <v>48.24</v>
      </c>
      <c r="CM7" s="39">
        <v>50.14</v>
      </c>
      <c r="CN7" s="39">
        <v>55.55</v>
      </c>
      <c r="CO7" s="39">
        <v>84.46</v>
      </c>
      <c r="CP7" s="39">
        <v>82.53</v>
      </c>
      <c r="CQ7" s="39">
        <v>58.58</v>
      </c>
      <c r="CR7" s="39">
        <v>58.53</v>
      </c>
      <c r="CS7" s="39">
        <v>59.01</v>
      </c>
      <c r="CT7" s="39">
        <v>60.03</v>
      </c>
      <c r="CU7" s="39">
        <v>59.74</v>
      </c>
      <c r="CV7" s="39">
        <v>60.27</v>
      </c>
      <c r="CW7" s="39">
        <v>75.400000000000006</v>
      </c>
      <c r="CX7" s="39">
        <v>72.83</v>
      </c>
      <c r="CY7" s="39">
        <v>70.790000000000006</v>
      </c>
      <c r="CZ7" s="39">
        <v>72.22</v>
      </c>
      <c r="DA7" s="39">
        <v>73.13</v>
      </c>
      <c r="DB7" s="39">
        <v>85.23</v>
      </c>
      <c r="DC7" s="39">
        <v>85.26</v>
      </c>
      <c r="DD7" s="39">
        <v>85.37</v>
      </c>
      <c r="DE7" s="39">
        <v>84.81</v>
      </c>
      <c r="DF7" s="39">
        <v>84.8</v>
      </c>
      <c r="DG7" s="39">
        <v>89.92</v>
      </c>
      <c r="DH7" s="39">
        <v>60.5</v>
      </c>
      <c r="DI7" s="39">
        <v>60.69</v>
      </c>
      <c r="DJ7" s="39">
        <v>60.68</v>
      </c>
      <c r="DK7" s="39">
        <v>61.46</v>
      </c>
      <c r="DL7" s="39">
        <v>61.86</v>
      </c>
      <c r="DM7" s="39">
        <v>44.31</v>
      </c>
      <c r="DN7" s="39">
        <v>45.75</v>
      </c>
      <c r="DO7" s="39">
        <v>46.9</v>
      </c>
      <c r="DP7" s="39">
        <v>47.28</v>
      </c>
      <c r="DQ7" s="39">
        <v>47.66</v>
      </c>
      <c r="DR7" s="39">
        <v>48.85</v>
      </c>
      <c r="DS7" s="39">
        <v>56.6</v>
      </c>
      <c r="DT7" s="39">
        <v>54.64</v>
      </c>
      <c r="DU7" s="39">
        <v>57.36</v>
      </c>
      <c r="DV7" s="39">
        <v>61.17</v>
      </c>
      <c r="DW7" s="39">
        <v>59.8</v>
      </c>
      <c r="DX7" s="39">
        <v>10.09</v>
      </c>
      <c r="DY7" s="39">
        <v>10.54</v>
      </c>
      <c r="DZ7" s="39">
        <v>12.03</v>
      </c>
      <c r="EA7" s="39">
        <v>12.19</v>
      </c>
      <c r="EB7" s="39">
        <v>15.1</v>
      </c>
      <c r="EC7" s="39">
        <v>17.8</v>
      </c>
      <c r="ED7" s="39">
        <v>0.11</v>
      </c>
      <c r="EE7" s="39">
        <v>0.08</v>
      </c>
      <c r="EF7" s="39">
        <v>1.1499999999999999</v>
      </c>
      <c r="EG7" s="39">
        <v>0.99</v>
      </c>
      <c r="EH7" s="39">
        <v>0.39</v>
      </c>
      <c r="EI7" s="39">
        <v>0.6</v>
      </c>
      <c r="EJ7" s="39">
        <v>0.56000000000000005</v>
      </c>
      <c r="EK7" s="39">
        <v>0.61</v>
      </c>
      <c r="EL7" s="39">
        <v>0.51</v>
      </c>
      <c r="EM7" s="39">
        <v>0.57999999999999996</v>
      </c>
      <c r="EN7" s="39">
        <v>0.7</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DATEVALUE($B$6-4&amp;"年1月1日")</f>
        <v>41640</v>
      </c>
      <c r="C10" s="43">
        <f>DATEVALUE($B$6-3&amp;"年1月1日")</f>
        <v>42005</v>
      </c>
      <c r="D10" s="43">
        <f>DATEVALUE($B$6-2&amp;"年1月1日")</f>
        <v>42370</v>
      </c>
      <c r="E10" s="43">
        <f>DATEVALUE($B$6-1&amp;"年1月1日")</f>
        <v>42736</v>
      </c>
      <c r="F10" s="43">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2020-02-21T05:39:34Z</cp:lastPrinted>
  <dcterms:created xsi:type="dcterms:W3CDTF">2019-12-05T04:09:09Z</dcterms:created>
  <dcterms:modified xsi:type="dcterms:W3CDTF">2020-02-21T05:39:44Z</dcterms:modified>
  <cp:category/>
</cp:coreProperties>
</file>