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04 気仙沼市★\"/>
    </mc:Choice>
  </mc:AlternateContent>
  <workbookProtection workbookAlgorithmName="SHA-512" workbookHashValue="8wlslj+2qAk7s+WUmjhUUu/Wu/obV+fmN963/7/DGFVokoTc76IpxJ5tTVatwGDr0k0ykoUDnH0ZhfCTSg2aOg==" workbookSaltValue="Ylx/bYnFQx4ZCW8nKPxwm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<sst xmlns="http://schemas.openxmlformats.org/spreadsheetml/2006/main" count="228" uniqueCount="115">
  <si>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</si>
  <si>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</si>
  <si>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</si>
  <si>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</si>
  <si>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</si>
  <si>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</si>
  <si>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</si>
  <si>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</si>
  <si>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</si>
  <si>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</si>
  <si>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</si>
  <si>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</si>
  <si>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</si>
  <si>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</si>
  <si>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</si>
  <si>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</si>
  <si>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</si>
  <si>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</si>
  <si>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</si>
  <si>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</si>
  <si>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</si>
  <si>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</si>
  <si>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</si>
  <si>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</si>
  <si>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</si>
  <si>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</si>
  <si>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</si>
  <si>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</si>
  <si>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</si>
  <si>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</si>
  <si>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</si>
  <si>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</si>
  <si>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</si>
  <si>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</si>
  <si>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</si>
  <si>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</si>
  <si>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</si>
  <si>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</si>
  <si>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</si>
  <si>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</si>
  <si>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</si>
  <si>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</si>
  <si>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</si>
  <si>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</si>
  <si>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</si>
  <si>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</si>
  <si>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</si>
  <si>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</si>
  <si>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</si>
  <si>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</si>
  <si>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</si>
  <si>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</si>
  <si>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</si>
  <si>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</si>
  <si>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</si>
  <si>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</si>
  <si>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</si>
  <si>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</si>
  <si>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</si>
  <si>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</si>
  <si>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</si>
  <si>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</si>
  <si>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</si>
  <si>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</si>
  <si>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</si>
  <si>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</si>
  <si>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</si>
  <si>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</si>
  <si>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</si>
  <si>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</si>
  <si>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</si>
  <si>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</si>
  <si>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</si>
  <si>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</si>
  <si>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</si>
  <si>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</si>
  <si>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</si>
  <si>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</si>
  <si>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</si>
  <si>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</si>
  <si>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</si>
  <si>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</si>
  <si>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</si>
  <si>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</si>
  <si>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</si>
  <si>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</si>
  <si>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</si>
  <si>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</si>
  <si>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</si>
  <si>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</si>
  <si>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</si>
  <si>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</si>
  <si>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</si>
  <si>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</si>
  <si>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</si>
  <si>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</si>
  <si>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</si>
  <si>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</si>
  <si>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</si>
  <si>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</si>
  <si>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</si>
  <si>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</si>
  <si>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</si>
  <si>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</si>
  <si>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</si>
  <si>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</si>
  <si>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</si>
  <si>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</si>
  <si>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</si>
  <si>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</si>
  <si>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</si>
  <si>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</si>
  <si>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今後の改善に向けた取り組みについて，令和２年度から公営企業法一部適用による資産計上を取り込み，経営の安定化を図るための適正な下水道使用料の見直しを検討し，経営改善に努めていく。</t>
    <rPh sb="1" eb="3">
      <t>コンゴ</t>
    </rPh>
    <rPh sb="4" eb="6">
      <t>カイゼン</t>
    </rPh>
    <rPh sb="7" eb="8">
      <t>ム</t>
    </rPh>
    <rPh sb="10" eb="11">
      <t>ト</t>
    </rPh>
    <rPh sb="12" eb="13">
      <t>ク</t>
    </rPh>
    <rPh sb="19" eb="21">
      <t>レイワ</t>
    </rPh>
    <rPh sb="30" eb="31">
      <t>ホウ</t>
    </rPh>
    <rPh sb="31" eb="33">
      <t>イチブ</t>
    </rPh>
    <rPh sb="33" eb="35">
      <t>テキヨウ</t>
    </rPh>
    <rPh sb="38" eb="40">
      <t>シサン</t>
    </rPh>
    <rPh sb="40" eb="42">
      <t>ケイジョウ</t>
    </rPh>
    <rPh sb="43" eb="44">
      <t>ト</t>
    </rPh>
    <rPh sb="45" eb="46">
      <t>コ</t>
    </rPh>
    <rPh sb="48" eb="50">
      <t>ケイエイ</t>
    </rPh>
    <rPh sb="51" eb="54">
      <t>アンテイカ</t>
    </rPh>
    <rPh sb="55" eb="56">
      <t>ハカ</t>
    </rPh>
    <rPh sb="60" eb="62">
      <t>テキセイ</t>
    </rPh>
    <rPh sb="63" eb="66">
      <t>ゲスイドウ</t>
    </rPh>
    <rPh sb="66" eb="69">
      <t>シヨウリョウ</t>
    </rPh>
    <rPh sb="70" eb="72">
      <t>ミナオ</t>
    </rPh>
    <rPh sb="74" eb="76">
      <t>ケントウ</t>
    </rPh>
    <rPh sb="78" eb="80">
      <t>ケイエイ</t>
    </rPh>
    <rPh sb="80" eb="82">
      <t>カイゼン</t>
    </rPh>
    <rPh sb="83" eb="84">
      <t>ツト</t>
    </rPh>
    <phoneticPr fontId="4"/>
  </si>
  <si>
    <t>　東日本大震災の処理施設復旧工事後，施設・管渠ともに更新は行っておらず，令和２年度に策定するストックマネジメント計画に則り更新を進めていく。</t>
    <rPh sb="1" eb="2">
      <t>ヒガシ</t>
    </rPh>
    <rPh sb="2" eb="4">
      <t>ニホン</t>
    </rPh>
    <rPh sb="4" eb="7">
      <t>ダイシンサイ</t>
    </rPh>
    <rPh sb="8" eb="10">
      <t>ショリ</t>
    </rPh>
    <rPh sb="10" eb="12">
      <t>シセツ</t>
    </rPh>
    <rPh sb="12" eb="14">
      <t>フッキュウ</t>
    </rPh>
    <rPh sb="14" eb="16">
      <t>コウジ</t>
    </rPh>
    <rPh sb="16" eb="17">
      <t>ゴ</t>
    </rPh>
    <rPh sb="18" eb="20">
      <t>シセツ</t>
    </rPh>
    <rPh sb="21" eb="23">
      <t>カンキョ</t>
    </rPh>
    <rPh sb="26" eb="28">
      <t>コウシン</t>
    </rPh>
    <rPh sb="29" eb="30">
      <t>オコナ</t>
    </rPh>
    <rPh sb="36" eb="38">
      <t>レイワ</t>
    </rPh>
    <rPh sb="39" eb="41">
      <t>ネンド</t>
    </rPh>
    <rPh sb="42" eb="44">
      <t>サクテイ</t>
    </rPh>
    <rPh sb="56" eb="58">
      <t>ケイカク</t>
    </rPh>
    <rPh sb="59" eb="60">
      <t>ノット</t>
    </rPh>
    <rPh sb="61" eb="63">
      <t>コウシン</t>
    </rPh>
    <rPh sb="64" eb="65">
      <t>スス</t>
    </rPh>
    <phoneticPr fontId="4"/>
  </si>
  <si>
    <t>　①収益的収支比率は，近々においては100％に近い水準で推移していくものと見込んでいるが，人口減少により使用料収入の減少等が進んでいる。
　④企業債残高対事業規模比率は平成24年度以降新規の企業債借入がないため低い水準となっている。
　⑤経費回収率は料金収入の減少，汚水処理費の単価増により比率は下がっている状況となっており，令和２年度からの公営企業法一部適用による資産計上を取り込み適正な下水道使用料を検討していく。
　⑥汚水処理原価は接続率の大幅な増加は見込まれない。維持管理に係る経費についても原価が上がり増加しているものの，薬品費等の削減も考慮し，委託業務等汚水処理費の経費削減を検討していく。
　⑦施設利用率は類似団体との開きがあり，人口減少等今後接続率の増加による有収水量の増は見込めない状況にある。今後の施設更新時にダウンサイジングの必要性について検討していく。
　⑧水洗化率は82.54％と類似団体に近い数値となってはいるが，今後の大幅な利用世帯数の増加は見込めない状況である。</t>
    <rPh sb="2" eb="5">
      <t>シュウエキテキ</t>
    </rPh>
    <rPh sb="5" eb="7">
      <t>シュウシ</t>
    </rPh>
    <rPh sb="7" eb="9">
      <t>ヒリツ</t>
    </rPh>
    <rPh sb="11" eb="13">
      <t>キンキン</t>
    </rPh>
    <rPh sb="23" eb="24">
      <t>チカ</t>
    </rPh>
    <rPh sb="25" eb="27">
      <t>スイジュン</t>
    </rPh>
    <rPh sb="28" eb="30">
      <t>スイイ</t>
    </rPh>
    <rPh sb="37" eb="39">
      <t>ミコ</t>
    </rPh>
    <rPh sb="45" eb="47">
      <t>ジンコウ</t>
    </rPh>
    <rPh sb="47" eb="49">
      <t>ゲンショウ</t>
    </rPh>
    <rPh sb="52" eb="55">
      <t>シヨウリョウ</t>
    </rPh>
    <rPh sb="55" eb="57">
      <t>シュウニュウ</t>
    </rPh>
    <rPh sb="58" eb="60">
      <t>ゲンショウ</t>
    </rPh>
    <rPh sb="60" eb="61">
      <t>トウ</t>
    </rPh>
    <rPh sb="62" eb="63">
      <t>スス</t>
    </rPh>
    <rPh sb="71" eb="73">
      <t>キギョウ</t>
    </rPh>
    <rPh sb="73" eb="74">
      <t>サイ</t>
    </rPh>
    <rPh sb="74" eb="75">
      <t>ザン</t>
    </rPh>
    <rPh sb="75" eb="76">
      <t>タカ</t>
    </rPh>
    <rPh sb="76" eb="77">
      <t>タイ</t>
    </rPh>
    <rPh sb="77" eb="79">
      <t>ジギョウ</t>
    </rPh>
    <rPh sb="79" eb="81">
      <t>キボ</t>
    </rPh>
    <rPh sb="81" eb="83">
      <t>ヒリツ</t>
    </rPh>
    <rPh sb="84" eb="86">
      <t>ヘイセイ</t>
    </rPh>
    <rPh sb="88" eb="90">
      <t>ネンド</t>
    </rPh>
    <rPh sb="90" eb="92">
      <t>イコウ</t>
    </rPh>
    <rPh sb="92" eb="94">
      <t>シンキ</t>
    </rPh>
    <rPh sb="95" eb="97">
      <t>キギョウ</t>
    </rPh>
    <rPh sb="97" eb="98">
      <t>サイ</t>
    </rPh>
    <rPh sb="98" eb="100">
      <t>カリイレ</t>
    </rPh>
    <rPh sb="105" eb="106">
      <t>ヒク</t>
    </rPh>
    <rPh sb="107" eb="109">
      <t>スイジュン</t>
    </rPh>
    <rPh sb="119" eb="121">
      <t>ケイヒ</t>
    </rPh>
    <rPh sb="121" eb="123">
      <t>カイシュウ</t>
    </rPh>
    <rPh sb="123" eb="124">
      <t>リツ</t>
    </rPh>
    <rPh sb="125" eb="127">
      <t>リョウキン</t>
    </rPh>
    <rPh sb="127" eb="129">
      <t>シュウニュウ</t>
    </rPh>
    <rPh sb="130" eb="132">
      <t>ゲンショウ</t>
    </rPh>
    <rPh sb="133" eb="135">
      <t>オスイ</t>
    </rPh>
    <rPh sb="135" eb="137">
      <t>ショリ</t>
    </rPh>
    <rPh sb="137" eb="138">
      <t>ヒ</t>
    </rPh>
    <rPh sb="139" eb="141">
      <t>タンカ</t>
    </rPh>
    <rPh sb="141" eb="142">
      <t>ゾウ</t>
    </rPh>
    <rPh sb="145" eb="147">
      <t>ヒリツ</t>
    </rPh>
    <rPh sb="148" eb="149">
      <t>サ</t>
    </rPh>
    <rPh sb="154" eb="156">
      <t>ジョウキョウ</t>
    </rPh>
    <rPh sb="163" eb="165">
      <t>レイワ</t>
    </rPh>
    <rPh sb="166" eb="168">
      <t>ネンド</t>
    </rPh>
    <rPh sb="171" eb="173">
      <t>コウエイ</t>
    </rPh>
    <rPh sb="173" eb="175">
      <t>キギョウ</t>
    </rPh>
    <rPh sb="175" eb="176">
      <t>ホウ</t>
    </rPh>
    <rPh sb="176" eb="178">
      <t>イチブ</t>
    </rPh>
    <rPh sb="178" eb="180">
      <t>テキヨウ</t>
    </rPh>
    <rPh sb="183" eb="185">
      <t>シサン</t>
    </rPh>
    <rPh sb="185" eb="187">
      <t>ケイジョウ</t>
    </rPh>
    <rPh sb="188" eb="189">
      <t>ト</t>
    </rPh>
    <rPh sb="190" eb="191">
      <t>コ</t>
    </rPh>
    <rPh sb="192" eb="194">
      <t>テキセイ</t>
    </rPh>
    <rPh sb="195" eb="198">
      <t>ゲスイドウ</t>
    </rPh>
    <rPh sb="198" eb="201">
      <t>シヨウリョウ</t>
    </rPh>
    <rPh sb="202" eb="204">
      <t>ケントウ</t>
    </rPh>
    <rPh sb="212" eb="214">
      <t>オスイ</t>
    </rPh>
    <rPh sb="214" eb="216">
      <t>ショリ</t>
    </rPh>
    <rPh sb="216" eb="218">
      <t>ゲンカ</t>
    </rPh>
    <rPh sb="219" eb="221">
      <t>セツゾク</t>
    </rPh>
    <rPh sb="221" eb="222">
      <t>リツ</t>
    </rPh>
    <rPh sb="223" eb="225">
      <t>オオハバ</t>
    </rPh>
    <rPh sb="226" eb="228">
      <t>ゾウカ</t>
    </rPh>
    <rPh sb="229" eb="231">
      <t>ミコ</t>
    </rPh>
    <rPh sb="236" eb="238">
      <t>イジ</t>
    </rPh>
    <rPh sb="238" eb="240">
      <t>カンリ</t>
    </rPh>
    <rPh sb="241" eb="242">
      <t>カカ</t>
    </rPh>
    <rPh sb="243" eb="245">
      <t>ケイヒ</t>
    </rPh>
    <rPh sb="250" eb="252">
      <t>ゲンカ</t>
    </rPh>
    <rPh sb="253" eb="254">
      <t>ア</t>
    </rPh>
    <rPh sb="256" eb="258">
      <t>ゾウカ</t>
    </rPh>
    <rPh sb="266" eb="268">
      <t>ヤクヒン</t>
    </rPh>
    <rPh sb="268" eb="269">
      <t>ヒ</t>
    </rPh>
    <rPh sb="269" eb="270">
      <t>トウ</t>
    </rPh>
    <rPh sb="271" eb="273">
      <t>サクゲン</t>
    </rPh>
    <rPh sb="274" eb="276">
      <t>コウリョ</t>
    </rPh>
    <rPh sb="278" eb="282">
      <t>イタクギョウム</t>
    </rPh>
    <rPh sb="282" eb="283">
      <t>トウ</t>
    </rPh>
    <rPh sb="283" eb="285">
      <t>オスイ</t>
    </rPh>
    <rPh sb="285" eb="287">
      <t>ショリ</t>
    </rPh>
    <rPh sb="287" eb="288">
      <t>ヒ</t>
    </rPh>
    <rPh sb="289" eb="291">
      <t>ケイヒ</t>
    </rPh>
    <rPh sb="291" eb="293">
      <t>サクゲン</t>
    </rPh>
    <rPh sb="294" eb="296">
      <t>ケントウ</t>
    </rPh>
    <rPh sb="304" eb="308">
      <t>シセツリヨウ</t>
    </rPh>
    <rPh sb="308" eb="309">
      <t>リツ</t>
    </rPh>
    <rPh sb="310" eb="312">
      <t>ルイジ</t>
    </rPh>
    <rPh sb="312" eb="314">
      <t>ダンタイ</t>
    </rPh>
    <rPh sb="316" eb="317">
      <t>ヒラ</t>
    </rPh>
    <rPh sb="322" eb="324">
      <t>ジンコウ</t>
    </rPh>
    <rPh sb="324" eb="326">
      <t>ゲンショウ</t>
    </rPh>
    <rPh sb="326" eb="327">
      <t>トウ</t>
    </rPh>
    <rPh sb="327" eb="329">
      <t>コンゴ</t>
    </rPh>
    <rPh sb="329" eb="331">
      <t>セツゾク</t>
    </rPh>
    <rPh sb="331" eb="332">
      <t>リツ</t>
    </rPh>
    <rPh sb="333" eb="334">
      <t>ゾウ</t>
    </rPh>
    <rPh sb="334" eb="335">
      <t>カ</t>
    </rPh>
    <rPh sb="338" eb="340">
      <t>ユウシュウ</t>
    </rPh>
    <rPh sb="340" eb="342">
      <t>スイリョウ</t>
    </rPh>
    <rPh sb="343" eb="344">
      <t>ゾウ</t>
    </rPh>
    <rPh sb="345" eb="347">
      <t>ミコ</t>
    </rPh>
    <rPh sb="350" eb="352">
      <t>ジョウキョウ</t>
    </rPh>
    <rPh sb="391" eb="394">
      <t>スイセンカ</t>
    </rPh>
    <rPh sb="394" eb="395">
      <t>リツ</t>
    </rPh>
    <rPh sb="403" eb="407">
      <t>ルイジダンタイ</t>
    </rPh>
    <rPh sb="421" eb="423">
      <t>コンゴ</t>
    </rPh>
    <rPh sb="424" eb="426">
      <t>オオハバ</t>
    </rPh>
    <rPh sb="427" eb="429">
      <t>リヨウ</t>
    </rPh>
    <rPh sb="429" eb="431">
      <t>セタイ</t>
    </rPh>
    <rPh sb="431" eb="432">
      <t>カズ</t>
    </rPh>
    <rPh sb="433" eb="435">
      <t>ゾウカ</t>
    </rPh>
    <rPh sb="436" eb="438">
      <t>ミコ</t>
    </rPh>
    <rPh sb="441" eb="44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</si>
</sst>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2B-4FAC-8038-C51F05BDDF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0.18</c:v>
                </c:pt>
                <c:pt idx="2">
                  <c:v>0.01</c:v>
                </c:pt>
                <c:pt idx="3">
                  <c:v>0.09</c:v>
                </c:pt>
                <c:pt idx="4">
                  <c:v>0.02</c:v>
                </c:pt>
              </c:numCache>
            </c:numRef>
          </c:val>
          <c:smooth val="0"/>
          <c:extLst>
            <c:ext xmlns:c16="http://schemas.microsoft.com/office/drawing/2014/chart" uri="{C3380CC4-5D6E-409C-BE32-E72D297353CC}">
              <c16:uniqueId val="{00000001-132B-4FAC-8038-C51F05BDDF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23.5</c:v>
                </c:pt>
                <c:pt idx="1">
                  <c:v>23.5</c:v>
                </c:pt>
                <c:pt idx="2">
                  <c:v>22.33</c:v>
                </c:pt>
                <c:pt idx="3">
                  <c:v>22</c:v>
                </c:pt>
                <c:pt idx="4">
                  <c:v>20.83</c:v>
                </c:pt>
              </c:numCache>
            </c:numRef>
          </c:val>
          <c:extLst>
            <c:ext xmlns:c16="http://schemas.microsoft.com/office/drawing/2014/chart" uri="{C3380CC4-5D6E-409C-BE32-E72D297353CC}">
              <c16:uniqueId val="{00000000-99D6-489E-854A-FCEF19AB3B1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99D6-489E-854A-FCEF19AB3B1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77.099999999999994</c:v>
                </c:pt>
                <c:pt idx="1">
                  <c:v>79.239999999999995</c:v>
                </c:pt>
                <c:pt idx="2">
                  <c:v>80.52</c:v>
                </c:pt>
                <c:pt idx="3">
                  <c:v>82.16</c:v>
                </c:pt>
                <c:pt idx="4">
                  <c:v>82.54</c:v>
                </c:pt>
              </c:numCache>
            </c:numRef>
          </c:val>
          <c:extLst>
            <c:ext xmlns:c16="http://schemas.microsoft.com/office/drawing/2014/chart" uri="{C3380CC4-5D6E-409C-BE32-E72D297353CC}">
              <c16:uniqueId val="{00000000-8231-4FD1-A05F-D60E8BE5434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82.92</c:v>
                </c:pt>
                <c:pt idx="2">
                  <c:v>79.989999999999995</c:v>
                </c:pt>
                <c:pt idx="3">
                  <c:v>79.98</c:v>
                </c:pt>
                <c:pt idx="4">
                  <c:v>80.8</c:v>
                </c:pt>
              </c:numCache>
            </c:numRef>
          </c:val>
          <c:smooth val="0"/>
          <c:extLst>
            <c:ext xmlns:c16="http://schemas.microsoft.com/office/drawing/2014/chart" uri="{C3380CC4-5D6E-409C-BE32-E72D297353CC}">
              <c16:uniqueId val="{00000001-8231-4FD1-A05F-D60E8BE5434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100.62</c:v>
                </c:pt>
                <c:pt idx="1">
                  <c:v>102.56</c:v>
                </c:pt>
                <c:pt idx="2">
                  <c:v>98.92</c:v>
                </c:pt>
                <c:pt idx="3">
                  <c:v>99.22</c:v>
                </c:pt>
                <c:pt idx="4">
                  <c:v>98.15</c:v>
                </c:pt>
              </c:numCache>
            </c:numRef>
          </c:val>
          <c:extLst>
            <c:ext xmlns:c16="http://schemas.microsoft.com/office/drawing/2014/chart" uri="{C3380CC4-5D6E-409C-BE32-E72D297353CC}">
              <c16:uniqueId val="{00000000-F79B-4D6D-BAED-822E55F6343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9B-4D6D-BAED-822E55F6343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40-44D8-9284-3A3704153B6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40-44D8-9284-3A3704153B6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1D-4A93-9ABD-F3A9F9C75B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1D-4A93-9ABD-F3A9F9C75B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A6-4435-9340-41C69B99A83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A6-4435-9340-41C69B99A83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A0-4AF9-B1CE-5645961CB5E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A0-4AF9-B1CE-5645961CB5E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65.11</c:v>
                </c:pt>
                <c:pt idx="1">
                  <c:v>74.11</c:v>
                </c:pt>
                <c:pt idx="2">
                  <c:v>42.24</c:v>
                </c:pt>
                <c:pt idx="3">
                  <c:v>83.48</c:v>
                </c:pt>
                <c:pt idx="4">
                  <c:v>42.95</c:v>
                </c:pt>
              </c:numCache>
            </c:numRef>
          </c:val>
          <c:extLst>
            <c:ext xmlns:c16="http://schemas.microsoft.com/office/drawing/2014/chart" uri="{C3380CC4-5D6E-409C-BE32-E72D297353CC}">
              <c16:uniqueId val="{00000000-2617-4C9C-9514-45A8263CE61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1029.24</c:v>
                </c:pt>
                <c:pt idx="2">
                  <c:v>1063.93</c:v>
                </c:pt>
                <c:pt idx="3">
                  <c:v>1060.8599999999999</c:v>
                </c:pt>
                <c:pt idx="4">
                  <c:v>1006.65</c:v>
                </c:pt>
              </c:numCache>
            </c:numRef>
          </c:val>
          <c:smooth val="0"/>
          <c:extLst>
            <c:ext xmlns:c16="http://schemas.microsoft.com/office/drawing/2014/chart" uri="{C3380CC4-5D6E-409C-BE32-E72D297353CC}">
              <c16:uniqueId val="{00000001-2617-4C9C-9514-45A8263CE61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73.58</c:v>
                </c:pt>
                <c:pt idx="1">
                  <c:v>77.91</c:v>
                </c:pt>
                <c:pt idx="2">
                  <c:v>80.42</c:v>
                </c:pt>
                <c:pt idx="3">
                  <c:v>66.34</c:v>
                </c:pt>
                <c:pt idx="4">
                  <c:v>56.62</c:v>
                </c:pt>
              </c:numCache>
            </c:numRef>
          </c:val>
          <c:extLst>
            <c:ext xmlns:c16="http://schemas.microsoft.com/office/drawing/2014/chart" uri="{C3380CC4-5D6E-409C-BE32-E72D297353CC}">
              <c16:uniqueId val="{00000000-72CF-4926-82DC-8AE7257B762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43.13</c:v>
                </c:pt>
                <c:pt idx="2">
                  <c:v>46.26</c:v>
                </c:pt>
                <c:pt idx="3">
                  <c:v>45.81</c:v>
                </c:pt>
                <c:pt idx="4">
                  <c:v>43.43</c:v>
                </c:pt>
              </c:numCache>
            </c:numRef>
          </c:val>
          <c:smooth val="0"/>
          <c:extLst>
            <c:ext xmlns:c16="http://schemas.microsoft.com/office/drawing/2014/chart" uri="{C3380CC4-5D6E-409C-BE32-E72D297353CC}">
              <c16:uniqueId val="{00000001-72CF-4926-82DC-8AE7257B762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219.21</c:v>
                </c:pt>
                <c:pt idx="1">
                  <c:v>207.59</c:v>
                </c:pt>
                <c:pt idx="2">
                  <c:v>200.29</c:v>
                </c:pt>
                <c:pt idx="3">
                  <c:v>243.15</c:v>
                </c:pt>
                <c:pt idx="4">
                  <c:v>287.13</c:v>
                </c:pt>
              </c:numCache>
            </c:numRef>
          </c:val>
          <c:extLst>
            <c:ext xmlns:c16="http://schemas.microsoft.com/office/drawing/2014/chart" uri="{C3380CC4-5D6E-409C-BE32-E72D297353CC}">
              <c16:uniqueId val="{00000000-C316-46EC-8CB8-0CDE401E56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392.03</c:v>
                </c:pt>
                <c:pt idx="2">
                  <c:v>376.4</c:v>
                </c:pt>
                <c:pt idx="3">
                  <c:v>383.92</c:v>
                </c:pt>
                <c:pt idx="4">
                  <c:v>400.44</c:v>
                </c:pt>
              </c:numCache>
            </c:numRef>
          </c:val>
          <c:smooth val="0"/>
          <c:extLst>
            <c:ext xmlns:c16="http://schemas.microsoft.com/office/drawing/2014/chart" uri="{C3380CC4-5D6E-409C-BE32-E72D297353CC}">
              <c16:uniqueId val="{00000001-C316-46EC-8CB8-0CDE401E56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気仙沼市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63867</v>
      </c>
      <c r="AM8" s="50"/>
      <c r="AN8" s="50"/>
      <c r="AO8" s="50"/>
      <c r="AP8" s="50"/>
      <c r="AQ8" s="50"/>
      <c r="AR8" s="50"/>
      <c r="AS8" s="50"/>
      <c r="AT8" s="45">
        <f>データ!T6</f>
        <v>332.44</v>
      </c>
      <c r="AU8" s="45"/>
      <c r="AV8" s="45"/>
      <c r="AW8" s="45"/>
      <c r="AX8" s="45"/>
      <c r="AY8" s="45"/>
      <c r="AZ8" s="45"/>
      <c r="BA8" s="45"/>
      <c r="BB8" s="45">
        <f>データ!U6</f>
        <v>192.12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0.8</v>
      </c>
      <c r="Q10" s="45"/>
      <c r="R10" s="45"/>
      <c r="S10" s="45"/>
      <c r="T10" s="45"/>
      <c r="U10" s="45"/>
      <c r="V10" s="45"/>
      <c r="W10" s="45">
        <f>データ!Q6</f>
        <v>103.05</v>
      </c>
      <c r="X10" s="45"/>
      <c r="Y10" s="45"/>
      <c r="Z10" s="45"/>
      <c r="AA10" s="45"/>
      <c r="AB10" s="45"/>
      <c r="AC10" s="45"/>
      <c r="AD10" s="50">
        <f>データ!R6</f>
        <v>3002</v>
      </c>
      <c r="AE10" s="50"/>
      <c r="AF10" s="50"/>
      <c r="AG10" s="50"/>
      <c r="AH10" s="50"/>
      <c r="AI10" s="50"/>
      <c r="AJ10" s="50"/>
      <c r="AK10" s="2"/>
      <c r="AL10" s="50">
        <f>データ!V6</f>
        <v>504</v>
      </c>
      <c r="AM10" s="50"/>
      <c r="AN10" s="50"/>
      <c r="AO10" s="50"/>
      <c r="AP10" s="50"/>
      <c r="AQ10" s="50"/>
      <c r="AR10" s="50"/>
      <c r="AS10" s="50"/>
      <c r="AT10" s="45">
        <f>データ!W6</f>
        <v>0.54</v>
      </c>
      <c r="AU10" s="45"/>
      <c r="AV10" s="45"/>
      <c r="AW10" s="45"/>
      <c r="AX10" s="45"/>
      <c r="AY10" s="45"/>
      <c r="AZ10" s="45"/>
      <c r="BA10" s="45"/>
      <c r="BB10" s="45">
        <f>データ!X6</f>
        <v>933.33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45</v>
      </c>
      <c r="O86" s="26" t="str">
        <f>データ!EO6</f>
        <v>【0.04】</v>
      </c>
    </row>
  </sheetData>
  <sheetProtection algorithmName="SHA-512" hashValue="NrrXQ8194g48T/8BBrn32tBizZRwognusH+iNDzB5oUgh0k2/NOhHMN3N312aYFRzfXi3ASijJfNLzD1gZH7QQ==" saltValue="UuA63aXuo+ycbj1ECWu5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42056</v>
      </c>
      <c r="D6" s="33">
        <f t="shared" si="3"/>
        <v>47</v>
      </c>
      <c r="E6" s="33">
        <f t="shared" si="3"/>
        <v>17</v>
      </c>
      <c r="F6" s="33">
        <f t="shared" si="3"/>
        <v>6</v>
      </c>
      <c r="G6" s="33">
        <f t="shared" si="3"/>
        <v>0</v>
      </c>
      <c r="H6" s="33" t="str">
        <f t="shared" si="3"/>
        <v>宮城県　気仙沼市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0.8</v>
      </c>
      <c r="Q6" s="34">
        <f t="shared" si="3"/>
        <v>103.05</v>
      </c>
      <c r="R6" s="34">
        <f t="shared" si="3"/>
        <v>3002</v>
      </c>
      <c r="S6" s="34">
        <f t="shared" si="3"/>
        <v>63867</v>
      </c>
      <c r="T6" s="34">
        <f t="shared" si="3"/>
        <v>332.44</v>
      </c>
      <c r="U6" s="34">
        <f t="shared" si="3"/>
        <v>192.12</v>
      </c>
      <c r="V6" s="34">
        <f t="shared" si="3"/>
        <v>504</v>
      </c>
      <c r="W6" s="34">
        <f t="shared" si="3"/>
        <v>0.54</v>
      </c>
      <c r="X6" s="34">
        <f t="shared" si="3"/>
        <v>933.33</v>
      </c>
      <c r="Y6" s="35">
        <f>IF(Y7="",NA(),Y7)</f>
        <v>100.62</v>
      </c>
      <c r="Z6" s="35">
        <f t="shared" ref="Z6:AH6" si="4">IF(Z7="",NA(),Z7)</f>
        <v>102.56</v>
      </c>
      <c r="AA6" s="35">
        <f t="shared" si="4"/>
        <v>98.92</v>
      </c>
      <c r="AB6" s="35">
        <f t="shared" si="4"/>
        <v>99.22</v>
      </c>
      <c r="AC6" s="35">
        <f t="shared" si="4"/>
        <v>98.15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65.11</v>
      </c>
      <c r="BG6" s="35">
        <f t="shared" ref="BG6:BO6" si="7">IF(BG7="",NA(),BG7)</f>
        <v>74.11</v>
      </c>
      <c r="BH6" s="35">
        <f t="shared" si="7"/>
        <v>42.24</v>
      </c>
      <c r="BI6" s="35">
        <f t="shared" si="7"/>
        <v>83.48</v>
      </c>
      <c r="BJ6" s="35">
        <f t="shared" si="7"/>
        <v>42.95</v>
      </c>
      <c r="BK6" s="35">
        <f t="shared" si="7"/>
        <v>1741.94</v>
      </c>
      <c r="BL6" s="35">
        <f t="shared" si="7"/>
        <v>1029.24</v>
      </c>
      <c r="BM6" s="35">
        <f t="shared" si="7"/>
        <v>1063.93</v>
      </c>
      <c r="BN6" s="35">
        <f t="shared" si="7"/>
        <v>1060.8599999999999</v>
      </c>
      <c r="BO6" s="35">
        <f t="shared" si="7"/>
        <v>1006.65</v>
      </c>
      <c r="BP6" s="34" t="str">
        <f>IF(BP7="","",IF(BP7="-","【-】","【"&amp;SUBSTITUTE(TEXT(BP7,"#,##0.00"),"-","△")&amp;"】"))</f>
        <v>【973.20】</v>
      </c>
      <c r="BQ6" s="35">
        <f>IF(BQ7="",NA(),BQ7)</f>
        <v>73.58</v>
      </c>
      <c r="BR6" s="35">
        <f t="shared" ref="BR6:BZ6" si="8">IF(BR7="",NA(),BR7)</f>
        <v>77.91</v>
      </c>
      <c r="BS6" s="35">
        <f t="shared" si="8"/>
        <v>80.42</v>
      </c>
      <c r="BT6" s="35">
        <f t="shared" si="8"/>
        <v>66.34</v>
      </c>
      <c r="BU6" s="35">
        <f t="shared" si="8"/>
        <v>56.62</v>
      </c>
      <c r="BV6" s="35">
        <f t="shared" si="8"/>
        <v>33.86</v>
      </c>
      <c r="BW6" s="35">
        <f t="shared" si="8"/>
        <v>43.13</v>
      </c>
      <c r="BX6" s="35">
        <f t="shared" si="8"/>
        <v>46.26</v>
      </c>
      <c r="BY6" s="35">
        <f t="shared" si="8"/>
        <v>45.81</v>
      </c>
      <c r="BZ6" s="35">
        <f t="shared" si="8"/>
        <v>43.43</v>
      </c>
      <c r="CA6" s="34" t="str">
        <f>IF(CA7="","",IF(CA7="-","【-】","【"&amp;SUBSTITUTE(TEXT(CA7,"#,##0.00"),"-","△")&amp;"】"))</f>
        <v>【45.14】</v>
      </c>
      <c r="CB6" s="35">
        <f>IF(CB7="",NA(),CB7)</f>
        <v>219.21</v>
      </c>
      <c r="CC6" s="35">
        <f t="shared" ref="CC6:CK6" si="9">IF(CC7="",NA(),CC7)</f>
        <v>207.59</v>
      </c>
      <c r="CD6" s="35">
        <f t="shared" si="9"/>
        <v>200.29</v>
      </c>
      <c r="CE6" s="35">
        <f t="shared" si="9"/>
        <v>243.15</v>
      </c>
      <c r="CF6" s="35">
        <f t="shared" si="9"/>
        <v>287.13</v>
      </c>
      <c r="CG6" s="35">
        <f t="shared" si="9"/>
        <v>510.15</v>
      </c>
      <c r="CH6" s="35">
        <f t="shared" si="9"/>
        <v>392.03</v>
      </c>
      <c r="CI6" s="35">
        <f t="shared" si="9"/>
        <v>376.4</v>
      </c>
      <c r="CJ6" s="35">
        <f t="shared" si="9"/>
        <v>383.92</v>
      </c>
      <c r="CK6" s="35">
        <f t="shared" si="9"/>
        <v>400.44</v>
      </c>
      <c r="CL6" s="34" t="str">
        <f>IF(CL7="","",IF(CL7="-","【-】","【"&amp;SUBSTITUTE(TEXT(CL7,"#,##0.00"),"-","△")&amp;"】"))</f>
        <v>【377.19】</v>
      </c>
      <c r="CM6" s="35">
        <f>IF(CM7="",NA(),CM7)</f>
        <v>23.5</v>
      </c>
      <c r="CN6" s="35">
        <f t="shared" ref="CN6:CV6" si="10">IF(CN7="",NA(),CN7)</f>
        <v>23.5</v>
      </c>
      <c r="CO6" s="35">
        <f t="shared" si="10"/>
        <v>22.33</v>
      </c>
      <c r="CP6" s="35">
        <f t="shared" si="10"/>
        <v>22</v>
      </c>
      <c r="CQ6" s="35">
        <f t="shared" si="10"/>
        <v>20.83</v>
      </c>
      <c r="CR6" s="35">
        <f t="shared" si="10"/>
        <v>29.86</v>
      </c>
      <c r="CS6" s="35">
        <f t="shared" si="10"/>
        <v>35.64</v>
      </c>
      <c r="CT6" s="35">
        <f t="shared" si="10"/>
        <v>33.729999999999997</v>
      </c>
      <c r="CU6" s="35">
        <f t="shared" si="10"/>
        <v>33.21</v>
      </c>
      <c r="CV6" s="35">
        <f t="shared" si="10"/>
        <v>32.229999999999997</v>
      </c>
      <c r="CW6" s="34" t="str">
        <f>IF(CW7="","",IF(CW7="-","【-】","【"&amp;SUBSTITUTE(TEXT(CW7,"#,##0.00"),"-","△")&amp;"】"))</f>
        <v>【33.69】</v>
      </c>
      <c r="CX6" s="35">
        <f>IF(CX7="",NA(),CX7)</f>
        <v>77.099999999999994</v>
      </c>
      <c r="CY6" s="35">
        <f t="shared" ref="CY6:DG6" si="11">IF(CY7="",NA(),CY7)</f>
        <v>79.239999999999995</v>
      </c>
      <c r="CZ6" s="35">
        <f t="shared" si="11"/>
        <v>80.52</v>
      </c>
      <c r="DA6" s="35">
        <f t="shared" si="11"/>
        <v>82.16</v>
      </c>
      <c r="DB6" s="35">
        <f t="shared" si="11"/>
        <v>82.54</v>
      </c>
      <c r="DC6" s="35">
        <f t="shared" si="11"/>
        <v>65.95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42056</v>
      </c>
      <c r="D7" s="37">
        <v>47</v>
      </c>
      <c r="E7" s="37">
        <v>17</v>
      </c>
      <c r="F7" s="37">
        <v>6</v>
      </c>
      <c r="G7" s="37">
        <v>0</v>
      </c>
      <c r="H7" s="37" t="s">
        <v>99</v>
      </c>
      <c r="I7" s="37" t="s">
        <v>100</v>
      </c>
      <c r="J7" s="37" t="s">
        <v>101</v>
      </c>
      <c r="K7" s="37" t="s">
        <v>102</v>
      </c>
      <c r="L7" s="37" t="s">
        <v>103</v>
      </c>
      <c r="M7" s="37" t="s">
        <v>104</v>
      </c>
      <c r="N7" s="38" t="s">
        <v>105</v>
      </c>
      <c r="O7" s="38" t="s">
        <v>106</v>
      </c>
      <c r="P7" s="38">
        <v>0.8</v>
      </c>
      <c r="Q7" s="38">
        <v>103.05</v>
      </c>
      <c r="R7" s="38">
        <v>3002</v>
      </c>
      <c r="S7" s="38">
        <v>63867</v>
      </c>
      <c r="T7" s="38">
        <v>332.44</v>
      </c>
      <c r="U7" s="38">
        <v>192.12</v>
      </c>
      <c r="V7" s="38">
        <v>504</v>
      </c>
      <c r="W7" s="38">
        <v>0.54</v>
      </c>
      <c r="X7" s="38">
        <v>933.33</v>
      </c>
      <c r="Y7" s="38">
        <v>100.62</v>
      </c>
      <c r="Z7" s="38">
        <v>102.56</v>
      </c>
      <c r="AA7" s="38">
        <v>98.92</v>
      </c>
      <c r="AB7" s="38">
        <v>99.22</v>
      </c>
      <c r="AC7" s="38">
        <v>98.15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65.11</v>
      </c>
      <c r="BG7" s="38">
        <v>74.11</v>
      </c>
      <c r="BH7" s="38">
        <v>42.24</v>
      </c>
      <c r="BI7" s="38">
        <v>83.48</v>
      </c>
      <c r="BJ7" s="38">
        <v>42.95</v>
      </c>
      <c r="BK7" s="38">
        <v>1741.94</v>
      </c>
      <c r="BL7" s="38">
        <v>1029.24</v>
      </c>
      <c r="BM7" s="38">
        <v>1063.93</v>
      </c>
      <c r="BN7" s="38">
        <v>1060.8599999999999</v>
      </c>
      <c r="BO7" s="38">
        <v>1006.65</v>
      </c>
      <c r="BP7" s="38">
        <v>973.2</v>
      </c>
      <c r="BQ7" s="38">
        <v>73.58</v>
      </c>
      <c r="BR7" s="38">
        <v>77.91</v>
      </c>
      <c r="BS7" s="38">
        <v>80.42</v>
      </c>
      <c r="BT7" s="38">
        <v>66.34</v>
      </c>
      <c r="BU7" s="38">
        <v>56.62</v>
      </c>
      <c r="BV7" s="38">
        <v>33.86</v>
      </c>
      <c r="BW7" s="38">
        <v>43.13</v>
      </c>
      <c r="BX7" s="38">
        <v>46.26</v>
      </c>
      <c r="BY7" s="38">
        <v>45.81</v>
      </c>
      <c r="BZ7" s="38">
        <v>43.43</v>
      </c>
      <c r="CA7" s="38">
        <v>45.14</v>
      </c>
      <c r="CB7" s="38">
        <v>219.21</v>
      </c>
      <c r="CC7" s="38">
        <v>207.59</v>
      </c>
      <c r="CD7" s="38">
        <v>200.29</v>
      </c>
      <c r="CE7" s="38">
        <v>243.15</v>
      </c>
      <c r="CF7" s="38">
        <v>287.13</v>
      </c>
      <c r="CG7" s="38">
        <v>510.15</v>
      </c>
      <c r="CH7" s="38">
        <v>392.03</v>
      </c>
      <c r="CI7" s="38">
        <v>376.4</v>
      </c>
      <c r="CJ7" s="38">
        <v>383.92</v>
      </c>
      <c r="CK7" s="38">
        <v>400.44</v>
      </c>
      <c r="CL7" s="38">
        <v>377.19</v>
      </c>
      <c r="CM7" s="38">
        <v>23.5</v>
      </c>
      <c r="CN7" s="38">
        <v>23.5</v>
      </c>
      <c r="CO7" s="38">
        <v>22.33</v>
      </c>
      <c r="CP7" s="38">
        <v>22</v>
      </c>
      <c r="CQ7" s="38">
        <v>20.83</v>
      </c>
      <c r="CR7" s="38">
        <v>29.86</v>
      </c>
      <c r="CS7" s="38">
        <v>35.64</v>
      </c>
      <c r="CT7" s="38">
        <v>33.729999999999997</v>
      </c>
      <c r="CU7" s="38">
        <v>33.21</v>
      </c>
      <c r="CV7" s="38">
        <v>32.229999999999997</v>
      </c>
      <c r="CW7" s="38">
        <v>33.69</v>
      </c>
      <c r="CX7" s="38">
        <v>77.099999999999994</v>
      </c>
      <c r="CY7" s="38">
        <v>79.239999999999995</v>
      </c>
      <c r="CZ7" s="38">
        <v>80.52</v>
      </c>
      <c r="DA7" s="38">
        <v>82.16</v>
      </c>
      <c r="DB7" s="38">
        <v>82.54</v>
      </c>
      <c r="DC7" s="38">
        <v>65.95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2020-01-23T02:13:53Z</cp:lastPrinted>
  <dcterms:created xsi:type="dcterms:W3CDTF">2019-12-05T05:24:51Z</dcterms:created>
  <dcterms:modified xsi:type="dcterms:W3CDTF">2020-02-10T07:46:25Z</dcterms:modified>
  <cp:category/>
</cp:coreProperties>
</file>