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財政係\00_財政係共有フォルダ\【D-4-0】公営企業・一組\H31（R01）\01 照会処理\20200105_★経営比較分析表\03 各課回答\04 下水★\"/>
    </mc:Choice>
  </mc:AlternateContent>
  <workbookProtection workbookAlgorithmName="SHA-512" workbookHashValue="znP1fZJad0GlS5VV46O41JHLGNcBJu/bR2L+4Y3z7NVX57tqMONkSRDpx9WoStwzqtcpTC5JxUaw87Od8cQsCA==" workbookSaltValue="T+EljPIDe+CMMSRuQ8H80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<sst xmlns="http://schemas.openxmlformats.org/spreadsheetml/2006/main" count="228" uniqueCount="114">
  <si>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</si>
  <si>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</si>
  <si>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</si>
  <si>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</si>
  <si>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</si>
  <si>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</si>
  <si>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</si>
  <si>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</si>
  <si>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</si>
  <si>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</si>
  <si>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</si>
  <si>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</si>
  <si>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</si>
  <si>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</si>
  <si>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</si>
  <si>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</si>
  <si>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</si>
  <si>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</si>
  <si>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</si>
  <si>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</si>
  <si>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</si>
  <si>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</si>
  <si>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</si>
  <si>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</si>
  <si>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</si>
  <si>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</si>
  <si>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</si>
  <si>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</si>
  <si>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</si>
  <si>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</si>
  <si>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</si>
  <si>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</si>
  <si>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</si>
  <si>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</si>
  <si>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</si>
  <si>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</si>
  <si>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</si>
  <si>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</si>
  <si>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</si>
  <si>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</si>
  <si>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</si>
  <si>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</si>
  <si>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</si>
  <si>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</si>
  <si>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</si>
  <si>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</si>
  <si>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</si>
  <si>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</si>
  <si>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</si>
  <si>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</si>
  <si>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</si>
  <si>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</si>
  <si>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</si>
  <si>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</si>
  <si>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</si>
  <si>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</si>
  <si>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</si>
  <si>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</si>
  <si>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</si>
  <si>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</si>
  <si>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</si>
  <si>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</si>
  <si>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</si>
  <si>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</si>
  <si>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</si>
  <si>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</si>
  <si>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</si>
  <si>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</si>
  <si>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</si>
  <si>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</si>
  <si>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</si>
  <si>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</si>
  <si>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</si>
  <si>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</si>
  <si>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</si>
  <si>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</si>
  <si>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</si>
  <si>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</si>
  <si>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</si>
  <si>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</si>
  <si>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</si>
  <si>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</si>
  <si>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</si>
  <si>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</si>
  <si>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</si>
  <si>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</si>
  <si>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</si>
  <si>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</si>
  <si>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</si>
  <si>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</si>
  <si>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</si>
  <si>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</si>
  <si>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</si>
  <si>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</si>
  <si>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</si>
  <si>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</si>
  <si>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</si>
  <si>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</si>
  <si>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気仙沼市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</si>
  <si>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</si>
  <si>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</si>
  <si>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</si>
  <si>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</si>
  <si>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</si>
  <si>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</si>
  <si>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</si>
  <si>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</si>
  <si>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</si>
  <si>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</si>
  <si>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</si>
  <si>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</si>
  <si>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①収益的収支比率については100.42％と100％超えているものの，今後の設備投資費用を視野に入れ，使用料収入の増につながるよう接続率の向上を行い改善していく。
　④企業債残高対事業規模比率は，平成19年度以降新規の企業債の借入がないため0％となっている。
　⑤経費回収率は49.48％と汚泥処分費の削減及び料金収入の増により増となっている。今後も料金収入の増になるよう接続率の向上を図っていく。
　⑥汚水処理原価は335.16円と昨年度よりは減少しているが，類似団体を上回っており，今後も接続率の向上とあわせてコスト削減に取り組む。
　⑦施設利用率は48.68％と横ばい状態であり，今後も施設利用率を上げるよう努めていく。
　⑧水洗化率は64.07％と類似団体と比べまだ低い状況となってはいるものの，若干ではあるが右肩上がりの水準となっている。今後も引き続きイベントや広報誌等を活用し啓発活動を行い水洗化率を高めていく。</t>
    <rPh sb="2" eb="4">
      <t>シュウエキ</t>
    </rPh>
    <rPh sb="4" eb="5">
      <t>テキ</t>
    </rPh>
    <rPh sb="5" eb="7">
      <t>シュウシ</t>
    </rPh>
    <rPh sb="7" eb="9">
      <t>ヒリツ</t>
    </rPh>
    <rPh sb="26" eb="27">
      <t>コ</t>
    </rPh>
    <rPh sb="35" eb="37">
      <t>コンゴ</t>
    </rPh>
    <rPh sb="38" eb="40">
      <t>セツビ</t>
    </rPh>
    <rPh sb="40" eb="42">
      <t>トウシ</t>
    </rPh>
    <rPh sb="42" eb="44">
      <t>ヒヨウ</t>
    </rPh>
    <rPh sb="45" eb="47">
      <t>シヤ</t>
    </rPh>
    <rPh sb="48" eb="49">
      <t>イ</t>
    </rPh>
    <rPh sb="51" eb="54">
      <t>シヨウリョウ</t>
    </rPh>
    <rPh sb="54" eb="56">
      <t>シュウニュウ</t>
    </rPh>
    <rPh sb="57" eb="58">
      <t>ゾウ</t>
    </rPh>
    <rPh sb="65" eb="67">
      <t>セツゾク</t>
    </rPh>
    <rPh sb="67" eb="68">
      <t>リツ</t>
    </rPh>
    <rPh sb="69" eb="71">
      <t>コウジョウ</t>
    </rPh>
    <rPh sb="72" eb="73">
      <t>オコナ</t>
    </rPh>
    <rPh sb="74" eb="76">
      <t>カイゼン</t>
    </rPh>
    <rPh sb="84" eb="86">
      <t>キギョウ</t>
    </rPh>
    <rPh sb="86" eb="87">
      <t>サイ</t>
    </rPh>
    <rPh sb="87" eb="88">
      <t>ザン</t>
    </rPh>
    <rPh sb="88" eb="89">
      <t>タカ</t>
    </rPh>
    <rPh sb="89" eb="90">
      <t>タイ</t>
    </rPh>
    <rPh sb="90" eb="92">
      <t>ジギョウ</t>
    </rPh>
    <rPh sb="92" eb="94">
      <t>キボ</t>
    </rPh>
    <rPh sb="94" eb="96">
      <t>ヒリツ</t>
    </rPh>
    <rPh sb="98" eb="100">
      <t>ヘイセイ</t>
    </rPh>
    <rPh sb="102" eb="104">
      <t>ネンド</t>
    </rPh>
    <rPh sb="104" eb="106">
      <t>イコウ</t>
    </rPh>
    <rPh sb="106" eb="108">
      <t>シンキ</t>
    </rPh>
    <rPh sb="109" eb="111">
      <t>キギョウ</t>
    </rPh>
    <rPh sb="111" eb="112">
      <t>サイ</t>
    </rPh>
    <rPh sb="113" eb="115">
      <t>カリイレ</t>
    </rPh>
    <rPh sb="132" eb="134">
      <t>ケイヒ</t>
    </rPh>
    <rPh sb="134" eb="136">
      <t>カイシュウ</t>
    </rPh>
    <rPh sb="136" eb="137">
      <t>リツ</t>
    </rPh>
    <rPh sb="145" eb="147">
      <t>オデイ</t>
    </rPh>
    <rPh sb="147" eb="149">
      <t>ショブン</t>
    </rPh>
    <rPh sb="149" eb="150">
      <t>ヒ</t>
    </rPh>
    <rPh sb="151" eb="153">
      <t>サクゲン</t>
    </rPh>
    <rPh sb="153" eb="154">
      <t>オヨ</t>
    </rPh>
    <rPh sb="155" eb="157">
      <t>リョウキン</t>
    </rPh>
    <rPh sb="157" eb="159">
      <t>シュウニュウ</t>
    </rPh>
    <rPh sb="160" eb="161">
      <t>ゾウ</t>
    </rPh>
    <rPh sb="164" eb="165">
      <t>ゾウ</t>
    </rPh>
    <rPh sb="172" eb="174">
      <t>コンゴ</t>
    </rPh>
    <rPh sb="175" eb="177">
      <t>リョウキン</t>
    </rPh>
    <rPh sb="177" eb="179">
      <t>シュウニュウ</t>
    </rPh>
    <rPh sb="180" eb="181">
      <t>ゾウ</t>
    </rPh>
    <rPh sb="186" eb="188">
      <t>セツゾク</t>
    </rPh>
    <rPh sb="188" eb="189">
      <t>リツ</t>
    </rPh>
    <rPh sb="190" eb="192">
      <t>コウジョウ</t>
    </rPh>
    <rPh sb="193" eb="194">
      <t>ハカ</t>
    </rPh>
    <rPh sb="202" eb="204">
      <t>オスイ</t>
    </rPh>
    <rPh sb="204" eb="206">
      <t>ショリ</t>
    </rPh>
    <rPh sb="206" eb="208">
      <t>ゲンカ</t>
    </rPh>
    <rPh sb="215" eb="216">
      <t>エン</t>
    </rPh>
    <rPh sb="217" eb="220">
      <t>サクネンド</t>
    </rPh>
    <rPh sb="223" eb="225">
      <t>ゲンショウ</t>
    </rPh>
    <rPh sb="231" eb="233">
      <t>ルイジ</t>
    </rPh>
    <rPh sb="233" eb="235">
      <t>ダンタイ</t>
    </rPh>
    <rPh sb="236" eb="238">
      <t>ウワマワ</t>
    </rPh>
    <rPh sb="243" eb="245">
      <t>コンゴ</t>
    </rPh>
    <rPh sb="246" eb="248">
      <t>セツゾク</t>
    </rPh>
    <rPh sb="248" eb="249">
      <t>リツ</t>
    </rPh>
    <rPh sb="250" eb="252">
      <t>コウジョウ</t>
    </rPh>
    <rPh sb="260" eb="262">
      <t>サクゲン</t>
    </rPh>
    <rPh sb="263" eb="264">
      <t>ト</t>
    </rPh>
    <rPh sb="265" eb="266">
      <t>ク</t>
    </rPh>
    <rPh sb="271" eb="273">
      <t>シセツ</t>
    </rPh>
    <rPh sb="273" eb="275">
      <t>リヨウ</t>
    </rPh>
    <rPh sb="275" eb="276">
      <t>リツ</t>
    </rPh>
    <rPh sb="284" eb="285">
      <t>ヨコ</t>
    </rPh>
    <rPh sb="287" eb="289">
      <t>ジョウタイ</t>
    </rPh>
    <rPh sb="293" eb="295">
      <t>コンゴ</t>
    </rPh>
    <rPh sb="296" eb="298">
      <t>シセツ</t>
    </rPh>
    <rPh sb="298" eb="300">
      <t>リヨウ</t>
    </rPh>
    <rPh sb="300" eb="301">
      <t>リツ</t>
    </rPh>
    <rPh sb="307" eb="308">
      <t>ツト</t>
    </rPh>
    <rPh sb="316" eb="319">
      <t>スイセンカ</t>
    </rPh>
    <rPh sb="319" eb="320">
      <t>リツ</t>
    </rPh>
    <rPh sb="328" eb="330">
      <t>ルイジ</t>
    </rPh>
    <rPh sb="330" eb="332">
      <t>ダンタイ</t>
    </rPh>
    <rPh sb="333" eb="334">
      <t>クラ</t>
    </rPh>
    <rPh sb="337" eb="338">
      <t>ヒク</t>
    </rPh>
    <rPh sb="339" eb="341">
      <t>ジョウキョウ</t>
    </rPh>
    <rPh sb="352" eb="354">
      <t>ジャッカン</t>
    </rPh>
    <rPh sb="359" eb="361">
      <t>ミギカタ</t>
    </rPh>
    <rPh sb="361" eb="362">
      <t>ア</t>
    </rPh>
    <rPh sb="365" eb="367">
      <t>スイジュン</t>
    </rPh>
    <rPh sb="374" eb="376">
      <t>コンゴ</t>
    </rPh>
    <rPh sb="377" eb="378">
      <t>ヒ</t>
    </rPh>
    <rPh sb="379" eb="380">
      <t>ツヅ</t>
    </rPh>
    <rPh sb="386" eb="389">
      <t>コウホウシ</t>
    </rPh>
    <rPh sb="389" eb="390">
      <t>トウ</t>
    </rPh>
    <rPh sb="391" eb="393">
      <t>カツヨウ</t>
    </rPh>
    <rPh sb="394" eb="396">
      <t>ケイハツ</t>
    </rPh>
    <rPh sb="396" eb="398">
      <t>カツドウ</t>
    </rPh>
    <rPh sb="399" eb="400">
      <t>オコナ</t>
    </rPh>
    <rPh sb="401" eb="404">
      <t>スイセンカ</t>
    </rPh>
    <rPh sb="404" eb="405">
      <t>リツ</t>
    </rPh>
    <rPh sb="406" eb="407">
      <t>タカ</t>
    </rPh>
    <phoneticPr fontId="4"/>
  </si>
  <si>
    <t>　③管渠改善率は0であり，管渠の更新は行っていないが，震災の災害復旧事業において被災管渠758ｍを復旧している。今後においては令和２年度にストックマネジメント計画を策定する予定としており計画に則り更新を進めていく。</t>
    <rPh sb="2" eb="4">
      <t>カンキョ</t>
    </rPh>
    <rPh sb="4" eb="6">
      <t>カイゼン</t>
    </rPh>
    <rPh sb="6" eb="7">
      <t>リツ</t>
    </rPh>
    <rPh sb="13" eb="15">
      <t>カンキョ</t>
    </rPh>
    <rPh sb="16" eb="18">
      <t>コウシン</t>
    </rPh>
    <rPh sb="19" eb="20">
      <t>オコナ</t>
    </rPh>
    <rPh sb="27" eb="29">
      <t>シンサイ</t>
    </rPh>
    <rPh sb="30" eb="32">
      <t>サイガイ</t>
    </rPh>
    <rPh sb="32" eb="34">
      <t>フッキュウ</t>
    </rPh>
    <rPh sb="34" eb="36">
      <t>ジギョウ</t>
    </rPh>
    <rPh sb="40" eb="42">
      <t>ヒサイ</t>
    </rPh>
    <rPh sb="42" eb="44">
      <t>カンキョ</t>
    </rPh>
    <rPh sb="49" eb="51">
      <t>フッキュウ</t>
    </rPh>
    <rPh sb="56" eb="58">
      <t>コンゴ</t>
    </rPh>
    <rPh sb="63" eb="65">
      <t>レイワ</t>
    </rPh>
    <rPh sb="66" eb="68">
      <t>ネンド</t>
    </rPh>
    <rPh sb="79" eb="81">
      <t>ケイカク</t>
    </rPh>
    <rPh sb="82" eb="84">
      <t>サクテイ</t>
    </rPh>
    <rPh sb="86" eb="88">
      <t>ヨテイ</t>
    </rPh>
    <rPh sb="93" eb="95">
      <t>ケイカク</t>
    </rPh>
    <rPh sb="96" eb="97">
      <t>ノット</t>
    </rPh>
    <rPh sb="98" eb="100">
      <t>コウシン</t>
    </rPh>
    <rPh sb="101" eb="102">
      <t>スス</t>
    </rPh>
    <phoneticPr fontId="4"/>
  </si>
  <si>
    <t>　今後の改善に向けた取り組みについて，昨年度からの大きな改善はみられなかったが，次年度以降行われるストックマネジメント計画策定及び公営企業法一部適用による資産計上を取り込み，経営の安定化を図るための適正な下水道使用料を検討していく。また水洗化率向上を図るため，イベントや広報等を利用し啓発活動を行い，下水道の理解と接続を促し，水洗化率向上に努めていく。</t>
    <rPh sb="1" eb="3">
      <t>コンゴ</t>
    </rPh>
    <rPh sb="4" eb="6">
      <t>カイゼン</t>
    </rPh>
    <rPh sb="7" eb="8">
      <t>ム</t>
    </rPh>
    <rPh sb="10" eb="11">
      <t>ト</t>
    </rPh>
    <rPh sb="12" eb="13">
      <t>ク</t>
    </rPh>
    <rPh sb="19" eb="22">
      <t>サクネンド</t>
    </rPh>
    <rPh sb="25" eb="26">
      <t>オオ</t>
    </rPh>
    <rPh sb="28" eb="30">
      <t>カイゼン</t>
    </rPh>
    <rPh sb="40" eb="43">
      <t>ジネンド</t>
    </rPh>
    <rPh sb="43" eb="45">
      <t>イコウ</t>
    </rPh>
    <rPh sb="45" eb="46">
      <t>オコナ</t>
    </rPh>
    <rPh sb="59" eb="61">
      <t>ケイカク</t>
    </rPh>
    <rPh sb="61" eb="63">
      <t>サクテイ</t>
    </rPh>
    <rPh sb="63" eb="64">
      <t>オヨ</t>
    </rPh>
    <rPh sb="65" eb="67">
      <t>コウエイ</t>
    </rPh>
    <rPh sb="67" eb="69">
      <t>キギョウ</t>
    </rPh>
    <rPh sb="69" eb="70">
      <t>ホウ</t>
    </rPh>
    <rPh sb="70" eb="72">
      <t>イチブ</t>
    </rPh>
    <rPh sb="72" eb="74">
      <t>テキヨウ</t>
    </rPh>
    <rPh sb="77" eb="79">
      <t>シサン</t>
    </rPh>
    <rPh sb="79" eb="81">
      <t>ケイジョウ</t>
    </rPh>
    <rPh sb="82" eb="83">
      <t>ト</t>
    </rPh>
    <rPh sb="84" eb="85">
      <t>コ</t>
    </rPh>
    <rPh sb="87" eb="89">
      <t>ケイエイ</t>
    </rPh>
    <rPh sb="90" eb="93">
      <t>アンテイカ</t>
    </rPh>
    <rPh sb="94" eb="95">
      <t>ハカ</t>
    </rPh>
    <rPh sb="99" eb="101">
      <t>テキセイ</t>
    </rPh>
    <rPh sb="102" eb="105">
      <t>ゲスイドウ</t>
    </rPh>
    <rPh sb="105" eb="108">
      <t>シヨウリョウ</t>
    </rPh>
    <rPh sb="109" eb="111">
      <t>ケントウ</t>
    </rPh>
    <rPh sb="118" eb="121">
      <t>スイセンカ</t>
    </rPh>
    <rPh sb="121" eb="122">
      <t>リツ</t>
    </rPh>
    <rPh sb="122" eb="123">
      <t>ムケ</t>
    </rPh>
    <rPh sb="123" eb="124">
      <t>ジョウ</t>
    </rPh>
    <rPh sb="125" eb="126">
      <t>ハカ</t>
    </rPh>
    <rPh sb="135" eb="137">
      <t>コウホウ</t>
    </rPh>
    <rPh sb="137" eb="138">
      <t>トウ</t>
    </rPh>
    <rPh sb="139" eb="141">
      <t>リヨウ</t>
    </rPh>
    <rPh sb="142" eb="144">
      <t>ケイハツ</t>
    </rPh>
    <rPh sb="144" eb="146">
      <t>カツドウ</t>
    </rPh>
    <rPh sb="147" eb="148">
      <t>オコナ</t>
    </rPh>
    <rPh sb="150" eb="153">
      <t>ゲスイドウ</t>
    </rPh>
    <rPh sb="154" eb="156">
      <t>リカイ</t>
    </rPh>
    <rPh sb="157" eb="159">
      <t>セツゾク</t>
    </rPh>
    <rPh sb="160" eb="161">
      <t>ウナガ</t>
    </rPh>
    <rPh sb="163" eb="166">
      <t>スイセンカ</t>
    </rPh>
    <rPh sb="166" eb="167">
      <t>リツ</t>
    </rPh>
    <rPh sb="167" eb="169">
      <t>コウジョウ</t>
    </rPh>
    <rPh sb="170" eb="17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</si>
</sst>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AA-42FB-9534-47D62A50049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0.13</c:v>
                </c:pt>
                <c:pt idx="3">
                  <c:v>0.09</c:v>
                </c:pt>
                <c:pt idx="4">
                  <c:v>0.13</c:v>
                </c:pt>
              </c:numCache>
            </c:numRef>
          </c:val>
          <c:smooth val="0"/>
          <c:extLst>
            <c:ext xmlns:c16="http://schemas.microsoft.com/office/drawing/2014/chart" uri="{C3380CC4-5D6E-409C-BE32-E72D297353CC}">
              <c16:uniqueId val="{00000001-DEAA-42FB-9534-47D62A50049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37.5</c:v>
                </c:pt>
                <c:pt idx="1">
                  <c:v>40.590000000000003</c:v>
                </c:pt>
                <c:pt idx="2">
                  <c:v>48.09</c:v>
                </c:pt>
                <c:pt idx="3">
                  <c:v>50.88</c:v>
                </c:pt>
                <c:pt idx="4">
                  <c:v>48.68</c:v>
                </c:pt>
              </c:numCache>
            </c:numRef>
          </c:val>
          <c:extLst>
            <c:ext xmlns:c16="http://schemas.microsoft.com/office/drawing/2014/chart" uri="{C3380CC4-5D6E-409C-BE32-E72D297353CC}">
              <c16:uniqueId val="{00000000-414E-4F41-A5BE-8A5129289F7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37.72</c:v>
                </c:pt>
                <c:pt idx="3">
                  <c:v>43.36</c:v>
                </c:pt>
                <c:pt idx="4">
                  <c:v>42.56</c:v>
                </c:pt>
              </c:numCache>
            </c:numRef>
          </c:val>
          <c:smooth val="0"/>
          <c:extLst>
            <c:ext xmlns:c16="http://schemas.microsoft.com/office/drawing/2014/chart" uri="{C3380CC4-5D6E-409C-BE32-E72D297353CC}">
              <c16:uniqueId val="{00000001-414E-4F41-A5BE-8A5129289F7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53.83</c:v>
                </c:pt>
                <c:pt idx="1">
                  <c:v>57.32</c:v>
                </c:pt>
                <c:pt idx="2">
                  <c:v>62.2</c:v>
                </c:pt>
                <c:pt idx="3">
                  <c:v>63.6</c:v>
                </c:pt>
                <c:pt idx="4">
                  <c:v>64.069999999999993</c:v>
                </c:pt>
              </c:numCache>
            </c:numRef>
          </c:val>
          <c:extLst>
            <c:ext xmlns:c16="http://schemas.microsoft.com/office/drawing/2014/chart" uri="{C3380CC4-5D6E-409C-BE32-E72D297353CC}">
              <c16:uniqueId val="{00000000-F964-4B9C-B544-7DFC85AEF48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68.459999999999994</c:v>
                </c:pt>
                <c:pt idx="3">
                  <c:v>83.06</c:v>
                </c:pt>
                <c:pt idx="4">
                  <c:v>83.32</c:v>
                </c:pt>
              </c:numCache>
            </c:numRef>
          </c:val>
          <c:smooth val="0"/>
          <c:extLst>
            <c:ext xmlns:c16="http://schemas.microsoft.com/office/drawing/2014/chart" uri="{C3380CC4-5D6E-409C-BE32-E72D297353CC}">
              <c16:uniqueId val="{00000001-F964-4B9C-B544-7DFC85AEF48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77.33</c:v>
                </c:pt>
                <c:pt idx="1">
                  <c:v>75.010000000000005</c:v>
                </c:pt>
                <c:pt idx="2">
                  <c:v>99.58</c:v>
                </c:pt>
                <c:pt idx="3">
                  <c:v>98.2</c:v>
                </c:pt>
                <c:pt idx="4">
                  <c:v>100.42</c:v>
                </c:pt>
              </c:numCache>
            </c:numRef>
          </c:val>
          <c:extLst>
            <c:ext xmlns:c16="http://schemas.microsoft.com/office/drawing/2014/chart" uri="{C3380CC4-5D6E-409C-BE32-E72D297353CC}">
              <c16:uniqueId val="{00000000-0509-424A-8C95-D630120F707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09-424A-8C95-D630120F707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C1-4B47-B1F8-1E4F3039B4C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C1-4B47-B1F8-1E4F3039B4C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78-4F35-937E-BB625BFB715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78-4F35-937E-BB625BFB715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AB-4C47-AED3-60D31D5A8CF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AB-4C47-AED3-60D31D5A8CF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30-4C48-B610-C02A2707DC7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30-4C48-B610-C02A2707DC7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2175.41</c:v>
                </c:pt>
                <c:pt idx="1">
                  <c:v>117.05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03A-4E6F-BC8F-306D99CAA03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1592.72</c:v>
                </c:pt>
                <c:pt idx="3">
                  <c:v>1243.71</c:v>
                </c:pt>
                <c:pt idx="4">
                  <c:v>1194.1500000000001</c:v>
                </c:pt>
              </c:numCache>
            </c:numRef>
          </c:val>
          <c:smooth val="0"/>
          <c:extLst>
            <c:ext xmlns:c16="http://schemas.microsoft.com/office/drawing/2014/chart" uri="{C3380CC4-5D6E-409C-BE32-E72D297353CC}">
              <c16:uniqueId val="{00000001-C03A-4E6F-BC8F-306D99CAA03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47.96</c:v>
                </c:pt>
                <c:pt idx="1">
                  <c:v>42.03</c:v>
                </c:pt>
                <c:pt idx="2">
                  <c:v>40.130000000000003</c:v>
                </c:pt>
                <c:pt idx="3">
                  <c:v>44.12</c:v>
                </c:pt>
                <c:pt idx="4">
                  <c:v>49.48</c:v>
                </c:pt>
              </c:numCache>
            </c:numRef>
          </c:val>
          <c:extLst>
            <c:ext xmlns:c16="http://schemas.microsoft.com/office/drawing/2014/chart" uri="{C3380CC4-5D6E-409C-BE32-E72D297353CC}">
              <c16:uniqueId val="{00000000-1059-4AEF-B35A-D9D362065EE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53.7</c:v>
                </c:pt>
                <c:pt idx="3">
                  <c:v>74.3</c:v>
                </c:pt>
                <c:pt idx="4">
                  <c:v>72.260000000000005</c:v>
                </c:pt>
              </c:numCache>
            </c:numRef>
          </c:val>
          <c:smooth val="0"/>
          <c:extLst>
            <c:ext xmlns:c16="http://schemas.microsoft.com/office/drawing/2014/chart" uri="{C3380CC4-5D6E-409C-BE32-E72D297353CC}">
              <c16:uniqueId val="{00000001-1059-4AEF-B35A-D9D362065EE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344.23</c:v>
                </c:pt>
                <c:pt idx="1">
                  <c:v>392.1</c:v>
                </c:pt>
                <c:pt idx="2">
                  <c:v>413.26</c:v>
                </c:pt>
                <c:pt idx="3">
                  <c:v>375.21</c:v>
                </c:pt>
                <c:pt idx="4">
                  <c:v>335.16</c:v>
                </c:pt>
              </c:numCache>
            </c:numRef>
          </c:val>
          <c:extLst>
            <c:ext xmlns:c16="http://schemas.microsoft.com/office/drawing/2014/chart" uri="{C3380CC4-5D6E-409C-BE32-E72D297353CC}">
              <c16:uniqueId val="{00000000-3ABB-4941-A1BD-C3EBAB380AF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300.35000000000002</c:v>
                </c:pt>
                <c:pt idx="3">
                  <c:v>221.81</c:v>
                </c:pt>
                <c:pt idx="4">
                  <c:v>230.02</c:v>
                </c:pt>
              </c:numCache>
            </c:numRef>
          </c:val>
          <c:smooth val="0"/>
          <c:extLst>
            <c:ext xmlns:c16="http://schemas.microsoft.com/office/drawing/2014/chart" uri="{C3380CC4-5D6E-409C-BE32-E72D297353CC}">
              <c16:uniqueId val="{00000001-3ABB-4941-A1BD-C3EBAB380AF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62"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宮城県　気仙沼市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63867</v>
      </c>
      <c r="AM8" s="50"/>
      <c r="AN8" s="50"/>
      <c r="AO8" s="50"/>
      <c r="AP8" s="50"/>
      <c r="AQ8" s="50"/>
      <c r="AR8" s="50"/>
      <c r="AS8" s="50"/>
      <c r="AT8" s="45">
        <f>データ!T6</f>
        <v>332.44</v>
      </c>
      <c r="AU8" s="45"/>
      <c r="AV8" s="45"/>
      <c r="AW8" s="45"/>
      <c r="AX8" s="45"/>
      <c r="AY8" s="45"/>
      <c r="AZ8" s="45"/>
      <c r="BA8" s="45"/>
      <c r="BB8" s="45">
        <f>データ!U6</f>
        <v>192.12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2.41</v>
      </c>
      <c r="Q10" s="45"/>
      <c r="R10" s="45"/>
      <c r="S10" s="45"/>
      <c r="T10" s="45"/>
      <c r="U10" s="45"/>
      <c r="V10" s="45"/>
      <c r="W10" s="45">
        <f>データ!Q6</f>
        <v>82.51</v>
      </c>
      <c r="X10" s="45"/>
      <c r="Y10" s="45"/>
      <c r="Z10" s="45"/>
      <c r="AA10" s="45"/>
      <c r="AB10" s="45"/>
      <c r="AC10" s="45"/>
      <c r="AD10" s="50">
        <f>データ!R6</f>
        <v>3002</v>
      </c>
      <c r="AE10" s="50"/>
      <c r="AF10" s="50"/>
      <c r="AG10" s="50"/>
      <c r="AH10" s="50"/>
      <c r="AI10" s="50"/>
      <c r="AJ10" s="50"/>
      <c r="AK10" s="2"/>
      <c r="AL10" s="50">
        <f>データ!V6</f>
        <v>1525</v>
      </c>
      <c r="AM10" s="50"/>
      <c r="AN10" s="50"/>
      <c r="AO10" s="50"/>
      <c r="AP10" s="50"/>
      <c r="AQ10" s="50"/>
      <c r="AR10" s="50"/>
      <c r="AS10" s="50"/>
      <c r="AT10" s="45">
        <f>データ!W6</f>
        <v>0.69</v>
      </c>
      <c r="AU10" s="45"/>
      <c r="AV10" s="45"/>
      <c r="AW10" s="45"/>
      <c r="AX10" s="45"/>
      <c r="AY10" s="45"/>
      <c r="AZ10" s="45"/>
      <c r="BA10" s="45"/>
      <c r="BB10" s="45">
        <f>データ!X6</f>
        <v>2210.14</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XWjLJeHb7KrdOiaznTJwHFR452TpJoyOpEUpYINMbtAbQi/gLwGaxYoASXMuiGbBpzDkdDdhW6+3rrNx3WsQrw==" saltValue="oWlf04oSDqb0usnrixsvp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42056</v>
      </c>
      <c r="D6" s="33">
        <f t="shared" si="3"/>
        <v>47</v>
      </c>
      <c r="E6" s="33">
        <f t="shared" si="3"/>
        <v>17</v>
      </c>
      <c r="F6" s="33">
        <f t="shared" si="3"/>
        <v>4</v>
      </c>
      <c r="G6" s="33">
        <f t="shared" si="3"/>
        <v>0</v>
      </c>
      <c r="H6" s="33" t="str">
        <f t="shared" si="3"/>
        <v>宮城県　気仙沼市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2.41</v>
      </c>
      <c r="Q6" s="34">
        <f t="shared" si="3"/>
        <v>82.51</v>
      </c>
      <c r="R6" s="34">
        <f t="shared" si="3"/>
        <v>3002</v>
      </c>
      <c r="S6" s="34">
        <f t="shared" si="3"/>
        <v>63867</v>
      </c>
      <c r="T6" s="34">
        <f t="shared" si="3"/>
        <v>332.44</v>
      </c>
      <c r="U6" s="34">
        <f t="shared" si="3"/>
        <v>192.12</v>
      </c>
      <c r="V6" s="34">
        <f t="shared" si="3"/>
        <v>1525</v>
      </c>
      <c r="W6" s="34">
        <f t="shared" si="3"/>
        <v>0.69</v>
      </c>
      <c r="X6" s="34">
        <f t="shared" si="3"/>
        <v>2210.14</v>
      </c>
      <c r="Y6" s="35">
        <f>IF(Y7="",NA(),Y7)</f>
        <v>77.33</v>
      </c>
      <c r="Z6" s="35">
        <f t="shared" ref="Z6:AH6" si="4">IF(Z7="",NA(),Z7)</f>
        <v>75.010000000000005</v>
      </c>
      <c r="AA6" s="35">
        <f t="shared" si="4"/>
        <v>99.58</v>
      </c>
      <c r="AB6" s="35">
        <f t="shared" si="4"/>
        <v>98.2</v>
      </c>
      <c r="AC6" s="35">
        <f t="shared" si="4"/>
        <v>100.42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2175.41</v>
      </c>
      <c r="BG6" s="35">
        <f t="shared" ref="BG6:BO6" si="7">IF(BG7="",NA(),BG7)</f>
        <v>117.05</v>
      </c>
      <c r="BH6" s="34">
        <f t="shared" si="7"/>
        <v>0</v>
      </c>
      <c r="BI6" s="34">
        <f t="shared" si="7"/>
        <v>0</v>
      </c>
      <c r="BJ6" s="34">
        <f t="shared" si="7"/>
        <v>0</v>
      </c>
      <c r="BK6" s="35">
        <f t="shared" si="7"/>
        <v>1671.86</v>
      </c>
      <c r="BL6" s="35">
        <f t="shared" si="7"/>
        <v>1673.47</v>
      </c>
      <c r="BM6" s="35">
        <f t="shared" si="7"/>
        <v>1592.72</v>
      </c>
      <c r="BN6" s="35">
        <f t="shared" si="7"/>
        <v>1243.71</v>
      </c>
      <c r="BO6" s="35">
        <f t="shared" si="7"/>
        <v>1194.1500000000001</v>
      </c>
      <c r="BP6" s="34" t="str">
        <f>IF(BP7="","",IF(BP7="-","【-】","【"&amp;SUBSTITUTE(TEXT(BP7,"#,##0.00"),"-","△")&amp;"】"))</f>
        <v>【1,209.40】</v>
      </c>
      <c r="BQ6" s="35">
        <f>IF(BQ7="",NA(),BQ7)</f>
        <v>47.96</v>
      </c>
      <c r="BR6" s="35">
        <f t="shared" ref="BR6:BZ6" si="8">IF(BR7="",NA(),BR7)</f>
        <v>42.03</v>
      </c>
      <c r="BS6" s="35">
        <f t="shared" si="8"/>
        <v>40.130000000000003</v>
      </c>
      <c r="BT6" s="35">
        <f t="shared" si="8"/>
        <v>44.12</v>
      </c>
      <c r="BU6" s="35">
        <f t="shared" si="8"/>
        <v>49.48</v>
      </c>
      <c r="BV6" s="35">
        <f t="shared" si="8"/>
        <v>50.54</v>
      </c>
      <c r="BW6" s="35">
        <f t="shared" si="8"/>
        <v>49.22</v>
      </c>
      <c r="BX6" s="35">
        <f t="shared" si="8"/>
        <v>53.7</v>
      </c>
      <c r="BY6" s="35">
        <f t="shared" si="8"/>
        <v>74.3</v>
      </c>
      <c r="BZ6" s="35">
        <f t="shared" si="8"/>
        <v>72.260000000000005</v>
      </c>
      <c r="CA6" s="34" t="str">
        <f>IF(CA7="","",IF(CA7="-","【-】","【"&amp;SUBSTITUTE(TEXT(CA7,"#,##0.00"),"-","△")&amp;"】"))</f>
        <v>【74.48】</v>
      </c>
      <c r="CB6" s="35">
        <f>IF(CB7="",NA(),CB7)</f>
        <v>344.23</v>
      </c>
      <c r="CC6" s="35">
        <f t="shared" ref="CC6:CK6" si="9">IF(CC7="",NA(),CC7)</f>
        <v>392.1</v>
      </c>
      <c r="CD6" s="35">
        <f t="shared" si="9"/>
        <v>413.26</v>
      </c>
      <c r="CE6" s="35">
        <f t="shared" si="9"/>
        <v>375.21</v>
      </c>
      <c r="CF6" s="35">
        <f t="shared" si="9"/>
        <v>335.16</v>
      </c>
      <c r="CG6" s="35">
        <f t="shared" si="9"/>
        <v>320.36</v>
      </c>
      <c r="CH6" s="35">
        <f t="shared" si="9"/>
        <v>332.02</v>
      </c>
      <c r="CI6" s="35">
        <f t="shared" si="9"/>
        <v>300.35000000000002</v>
      </c>
      <c r="CJ6" s="35">
        <f t="shared" si="9"/>
        <v>221.81</v>
      </c>
      <c r="CK6" s="35">
        <f t="shared" si="9"/>
        <v>230.02</v>
      </c>
      <c r="CL6" s="34" t="str">
        <f>IF(CL7="","",IF(CL7="-","【-】","【"&amp;SUBSTITUTE(TEXT(CL7,"#,##0.00"),"-","△")&amp;"】"))</f>
        <v>【219.46】</v>
      </c>
      <c r="CM6" s="35">
        <f>IF(CM7="",NA(),CM7)</f>
        <v>37.5</v>
      </c>
      <c r="CN6" s="35">
        <f t="shared" ref="CN6:CV6" si="10">IF(CN7="",NA(),CN7)</f>
        <v>40.590000000000003</v>
      </c>
      <c r="CO6" s="35">
        <f t="shared" si="10"/>
        <v>48.09</v>
      </c>
      <c r="CP6" s="35">
        <f t="shared" si="10"/>
        <v>50.88</v>
      </c>
      <c r="CQ6" s="35">
        <f t="shared" si="10"/>
        <v>48.68</v>
      </c>
      <c r="CR6" s="35">
        <f t="shared" si="10"/>
        <v>34.74</v>
      </c>
      <c r="CS6" s="35">
        <f t="shared" si="10"/>
        <v>36.65</v>
      </c>
      <c r="CT6" s="35">
        <f t="shared" si="10"/>
        <v>37.72</v>
      </c>
      <c r="CU6" s="35">
        <f t="shared" si="10"/>
        <v>43.36</v>
      </c>
      <c r="CV6" s="35">
        <f t="shared" si="10"/>
        <v>42.56</v>
      </c>
      <c r="CW6" s="34" t="str">
        <f>IF(CW7="","",IF(CW7="-","【-】","【"&amp;SUBSTITUTE(TEXT(CW7,"#,##0.00"),"-","△")&amp;"】"))</f>
        <v>【42.82】</v>
      </c>
      <c r="CX6" s="35">
        <f>IF(CX7="",NA(),CX7)</f>
        <v>53.83</v>
      </c>
      <c r="CY6" s="35">
        <f t="shared" ref="CY6:DG6" si="11">IF(CY7="",NA(),CY7)</f>
        <v>57.32</v>
      </c>
      <c r="CZ6" s="35">
        <f t="shared" si="11"/>
        <v>62.2</v>
      </c>
      <c r="DA6" s="35">
        <f t="shared" si="11"/>
        <v>63.6</v>
      </c>
      <c r="DB6" s="35">
        <f t="shared" si="11"/>
        <v>64.069999999999993</v>
      </c>
      <c r="DC6" s="35">
        <f t="shared" si="11"/>
        <v>70.14</v>
      </c>
      <c r="DD6" s="35">
        <f t="shared" si="11"/>
        <v>68.83</v>
      </c>
      <c r="DE6" s="35">
        <f t="shared" si="11"/>
        <v>68.459999999999994</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0.26</v>
      </c>
      <c r="EL6" s="35">
        <f t="shared" si="14"/>
        <v>0.13</v>
      </c>
      <c r="EM6" s="35">
        <f t="shared" si="14"/>
        <v>0.09</v>
      </c>
      <c r="EN6" s="35">
        <f t="shared" si="14"/>
        <v>0.13</v>
      </c>
      <c r="EO6" s="34" t="str">
        <f>IF(EO7="","",IF(EO7="-","【-】","【"&amp;SUBSTITUTE(TEXT(EO7,"#,##0.00"),"-","△")&amp;"】"))</f>
        <v>【0.12】</v>
      </c>
    </row>
    <row r="7" spans="1:145" s="36" customFormat="1" x14ac:dyDescent="0.15">
      <c r="A7" s="28"/>
      <c r="B7" s="37">
        <v>2018</v>
      </c>
      <c r="C7" s="37">
        <v>42056</v>
      </c>
      <c r="D7" s="37">
        <v>47</v>
      </c>
      <c r="E7" s="37">
        <v>17</v>
      </c>
      <c r="F7" s="37">
        <v>4</v>
      </c>
      <c r="G7" s="37">
        <v>0</v>
      </c>
      <c r="H7" s="37" t="s">
        <v>98</v>
      </c>
      <c r="I7" s="37" t="s">
        <v>99</v>
      </c>
      <c r="J7" s="37" t="s">
        <v>100</v>
      </c>
      <c r="K7" s="37" t="s">
        <v>101</v>
      </c>
      <c r="L7" s="37" t="s">
        <v>102</v>
      </c>
      <c r="M7" s="37" t="s">
        <v>103</v>
      </c>
      <c r="N7" s="38" t="s">
        <v>104</v>
      </c>
      <c r="O7" s="38" t="s">
        <v>105</v>
      </c>
      <c r="P7" s="38">
        <v>2.41</v>
      </c>
      <c r="Q7" s="38">
        <v>82.51</v>
      </c>
      <c r="R7" s="38">
        <v>3002</v>
      </c>
      <c r="S7" s="38">
        <v>63867</v>
      </c>
      <c r="T7" s="38">
        <v>332.44</v>
      </c>
      <c r="U7" s="38">
        <v>192.12</v>
      </c>
      <c r="V7" s="38">
        <v>1525</v>
      </c>
      <c r="W7" s="38">
        <v>0.69</v>
      </c>
      <c r="X7" s="38">
        <v>2210.14</v>
      </c>
      <c r="Y7" s="38">
        <v>77.33</v>
      </c>
      <c r="Z7" s="38">
        <v>75.010000000000005</v>
      </c>
      <c r="AA7" s="38">
        <v>99.58</v>
      </c>
      <c r="AB7" s="38">
        <v>98.2</v>
      </c>
      <c r="AC7" s="38">
        <v>100.42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2175.41</v>
      </c>
      <c r="BG7" s="38">
        <v>117.05</v>
      </c>
      <c r="BH7" s="38">
        <v>0</v>
      </c>
      <c r="BI7" s="38">
        <v>0</v>
      </c>
      <c r="BJ7" s="38">
        <v>0</v>
      </c>
      <c r="BK7" s="38">
        <v>1671.86</v>
      </c>
      <c r="BL7" s="38">
        <v>1673.47</v>
      </c>
      <c r="BM7" s="38">
        <v>1592.72</v>
      </c>
      <c r="BN7" s="38">
        <v>1243.71</v>
      </c>
      <c r="BO7" s="38">
        <v>1194.1500000000001</v>
      </c>
      <c r="BP7" s="38">
        <v>1209.4000000000001</v>
      </c>
      <c r="BQ7" s="38">
        <v>47.96</v>
      </c>
      <c r="BR7" s="38">
        <v>42.03</v>
      </c>
      <c r="BS7" s="38">
        <v>40.130000000000003</v>
      </c>
      <c r="BT7" s="38">
        <v>44.12</v>
      </c>
      <c r="BU7" s="38">
        <v>49.48</v>
      </c>
      <c r="BV7" s="38">
        <v>50.54</v>
      </c>
      <c r="BW7" s="38">
        <v>49.22</v>
      </c>
      <c r="BX7" s="38">
        <v>53.7</v>
      </c>
      <c r="BY7" s="38">
        <v>74.3</v>
      </c>
      <c r="BZ7" s="38">
        <v>72.260000000000005</v>
      </c>
      <c r="CA7" s="38">
        <v>74.48</v>
      </c>
      <c r="CB7" s="38">
        <v>344.23</v>
      </c>
      <c r="CC7" s="38">
        <v>392.1</v>
      </c>
      <c r="CD7" s="38">
        <v>413.26</v>
      </c>
      <c r="CE7" s="38">
        <v>375.21</v>
      </c>
      <c r="CF7" s="38">
        <v>335.16</v>
      </c>
      <c r="CG7" s="38">
        <v>320.36</v>
      </c>
      <c r="CH7" s="38">
        <v>332.02</v>
      </c>
      <c r="CI7" s="38">
        <v>300.35000000000002</v>
      </c>
      <c r="CJ7" s="38">
        <v>221.81</v>
      </c>
      <c r="CK7" s="38">
        <v>230.02</v>
      </c>
      <c r="CL7" s="38">
        <v>219.46</v>
      </c>
      <c r="CM7" s="38">
        <v>37.5</v>
      </c>
      <c r="CN7" s="38">
        <v>40.590000000000003</v>
      </c>
      <c r="CO7" s="38">
        <v>48.09</v>
      </c>
      <c r="CP7" s="38">
        <v>50.88</v>
      </c>
      <c r="CQ7" s="38">
        <v>48.68</v>
      </c>
      <c r="CR7" s="38">
        <v>34.74</v>
      </c>
      <c r="CS7" s="38">
        <v>36.65</v>
      </c>
      <c r="CT7" s="38">
        <v>37.72</v>
      </c>
      <c r="CU7" s="38">
        <v>43.36</v>
      </c>
      <c r="CV7" s="38">
        <v>42.56</v>
      </c>
      <c r="CW7" s="38">
        <v>42.82</v>
      </c>
      <c r="CX7" s="38">
        <v>53.83</v>
      </c>
      <c r="CY7" s="38">
        <v>57.32</v>
      </c>
      <c r="CZ7" s="38">
        <v>62.2</v>
      </c>
      <c r="DA7" s="38">
        <v>63.6</v>
      </c>
      <c r="DB7" s="38">
        <v>64.069999999999993</v>
      </c>
      <c r="DC7" s="38">
        <v>70.14</v>
      </c>
      <c r="DD7" s="38">
        <v>68.83</v>
      </c>
      <c r="DE7" s="38">
        <v>68.459999999999994</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0.26</v>
      </c>
      <c r="EL7" s="38">
        <v>0.13</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2020-01-23T01:38:24Z</cp:lastPrinted>
  <dcterms:created xsi:type="dcterms:W3CDTF">2019-12-05T05:10:13Z</dcterms:created>
  <dcterms:modified xsi:type="dcterms:W3CDTF">2020-01-27T12:45:41Z</dcterms:modified>
  <cp:category/>
</cp:coreProperties>
</file>