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3 塩竈市★\"/>
    </mc:Choice>
  </mc:AlternateContent>
  <workbookProtection workbookAlgorithmName="SHA-512" workbookHashValue="uDkHdPUiRoTdcJbY/BY1/US4Izf4aHHDCkOgwJK9invUc/j1mOo4hMN3JewGde9KQX/WBKgDWKxKDdx81cS0Mw==" workbookSaltValue="MxsncgrqF26Wk2Pa/Gc1zA==" workbookSpinCount="100000" lockStructure="1"/>
  <bookViews>
    <workbookView xWindow="0" yWindow="0" windowWidth="20490" windowHeight="71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<sst xmlns="http://schemas.openxmlformats.org/spreadsheetml/2006/main" count="220" uniqueCount="108">
  <si>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</si>
  <si>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</si>
  <si>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</si>
  <si>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</si>
  <si>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</si>
  <si>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</si>
  <si>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</si>
  <si>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</si>
  <si>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</si>
  <si>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</si>
  <si>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</si>
  <si>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</si>
  <si>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</si>
  <si>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</si>
  <si>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</si>
  <si>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</si>
  <si>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</si>
  <si>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</si>
  <si>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</si>
  <si>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</si>
  <si>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</si>
  <si>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</si>
  <si>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</si>
  <si>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</si>
  <si>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</si>
  <si>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</si>
  <si>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</si>
  <si>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</si>
  <si>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</si>
  <si>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</si>
  <si>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</si>
  <si>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</si>
  <si>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</si>
  <si>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</si>
  <si>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</si>
  <si>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</si>
  <si>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</si>
  <si>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</si>
  <si>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</si>
  <si>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</si>
  <si>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</si>
  <si>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</si>
  <si>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</si>
  <si>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</si>
  <si>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</si>
  <si>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</si>
  <si>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</si>
  <si>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</si>
  <si>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</si>
  <si>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</si>
  <si>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</si>
  <si>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</si>
  <si>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</si>
  <si>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</si>
  <si>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</si>
  <si>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</si>
  <si>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</si>
  <si>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</si>
  <si>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</si>
  <si>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</si>
  <si>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</si>
  <si>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</si>
  <si>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</si>
  <si>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</si>
  <si>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</si>
  <si>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</si>
  <si>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</si>
  <si>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</si>
  <si>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</si>
  <si>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</si>
  <si>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</si>
  <si>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</si>
  <si>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</si>
  <si>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</si>
  <si>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</si>
  <si>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</si>
  <si>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</si>
  <si>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</si>
  <si>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</si>
  <si>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</si>
  <si>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</si>
  <si>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</si>
  <si>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</si>
  <si>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</si>
  <si>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</si>
  <si>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</si>
  <si>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</si>
  <si>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</si>
  <si>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</si>
  <si>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</si>
  <si>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</si>
  <si>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</si>
  <si>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</si>
  <si>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</si>
  <si>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</si>
  <si>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</si>
  <si>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</si>
  <si>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</si>
  <si>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</si>
  <si>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</si>
  <si>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</si>
  <si>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</si>
  <si>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</si>
  <si>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</si>
  <si>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</si>
  <si>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本市水道事業の財政状況は概ね良好でありますが、有形固定資産減価償却率、管路経年化率が類似団体平均値より高く、類似団体と比較して必要な更新投資が大幅に遅れている状況となっております。
　また、これまで施設整備費用に企業債を充当したことから、給水収益に占める企業債残高が全国平均より高く、企業債に依存しない更新を増やす必要性が読み取れます。
　今後も老朽化した施設更新に多額の費用を要することから、規模の縮小を前提に中長期的な視点での財政･施設更新･管路更新計画により財源を確保しつつ、効果的な施設・管路の整備を行ってまいります。
</t>
    <rPh sb="13" eb="14">
      <t>オオム</t>
    </rPh>
    <rPh sb="40" eb="41">
      <t>カ</t>
    </rPh>
    <rPh sb="72" eb="74">
      <t>オオハバ</t>
    </rPh>
    <rPh sb="100" eb="102">
      <t>シセツ</t>
    </rPh>
    <rPh sb="102" eb="104">
      <t>セイビ</t>
    </rPh>
    <rPh sb="104" eb="106">
      <t>ヒヨウ</t>
    </rPh>
    <rPh sb="107" eb="109">
      <t>キギョウ</t>
    </rPh>
    <rPh sb="109" eb="110">
      <t>サイ</t>
    </rPh>
    <rPh sb="111" eb="113">
      <t>ジュウトウ</t>
    </rPh>
    <rPh sb="120" eb="122">
      <t>キュウスイ</t>
    </rPh>
    <rPh sb="122" eb="124">
      <t>シュウエキ</t>
    </rPh>
    <rPh sb="125" eb="126">
      <t>シ</t>
    </rPh>
    <rPh sb="128" eb="130">
      <t>キギョウ</t>
    </rPh>
    <rPh sb="130" eb="131">
      <t>サイ</t>
    </rPh>
    <rPh sb="131" eb="133">
      <t>ザンダカ</t>
    </rPh>
    <rPh sb="134" eb="136">
      <t>ゼンコク</t>
    </rPh>
    <rPh sb="136" eb="138">
      <t>ヘイキン</t>
    </rPh>
    <rPh sb="143" eb="145">
      <t>キギョウ</t>
    </rPh>
    <rPh sb="145" eb="146">
      <t>サイ</t>
    </rPh>
    <rPh sb="147" eb="149">
      <t>イゾン</t>
    </rPh>
    <rPh sb="174" eb="177">
      <t>ロウキュウカ</t>
    </rPh>
    <rPh sb="179" eb="181">
      <t>シセツ</t>
    </rPh>
    <rPh sb="184" eb="186">
      <t>タガク</t>
    </rPh>
    <rPh sb="198" eb="200">
      <t>キボ</t>
    </rPh>
    <rPh sb="201" eb="203">
      <t>シュクショウ</t>
    </rPh>
    <rPh sb="204" eb="206">
      <t>ゼンテイ</t>
    </rPh>
    <rPh sb="216" eb="218">
      <t>ザイセイ</t>
    </rPh>
    <rPh sb="219" eb="221">
      <t>シセツ</t>
    </rPh>
    <rPh sb="221" eb="223">
      <t>コウシン</t>
    </rPh>
    <rPh sb="224" eb="225">
      <t>カン</t>
    </rPh>
    <rPh sb="225" eb="226">
      <t>ロ</t>
    </rPh>
    <rPh sb="226" eb="228">
      <t>コウシン</t>
    </rPh>
    <rPh sb="246" eb="248">
      <t>シセツ</t>
    </rPh>
    <rPh sb="249" eb="250">
      <t>カン</t>
    </rPh>
    <rPh sb="250" eb="251">
      <t>ロ</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</si>
  <si>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③管路更新率は、H29年度からの繰越事業もあり類似団体平均値を上回っていますが、平均値で比べれば全国平均値を下回っており、今後も管路更新を行っていく必要があります。</t>
    <rPh sb="72" eb="74">
      <t>オオハバ</t>
    </rPh>
    <rPh sb="94" eb="96">
      <t>オオハバ</t>
    </rPh>
    <rPh sb="122" eb="123">
      <t>ネン</t>
    </rPh>
    <rPh sb="123" eb="124">
      <t>ド</t>
    </rPh>
    <rPh sb="142" eb="144">
      <t>ウワマワ</t>
    </rPh>
    <rPh sb="151" eb="154">
      <t>ヘイキンチ</t>
    </rPh>
    <rPh sb="155" eb="156">
      <t>クラ</t>
    </rPh>
    <rPh sb="159" eb="161">
      <t>ゼンコク</t>
    </rPh>
    <rPh sb="161" eb="164">
      <t>ヘイキンチ</t>
    </rPh>
    <rPh sb="165" eb="167">
      <t>シタマワ</t>
    </rPh>
    <rPh sb="172" eb="174">
      <t>コンゴ</t>
    </rPh>
    <rPh sb="180" eb="181">
      <t>オコナ</t>
    </rPh>
    <rPh sb="185" eb="187">
      <t>ヒツヨウ</t>
    </rPh>
    <phoneticPr fontId="4"/>
  </si>
  <si>
    <t xml:space="preserve">①経常収支比率は、100％を上回っており、健全な経営状況と言えますが、施設の老朽化への対策として今後も費用の縮減に努めていく必要があるといえます。
②累積欠損金は発生しておらず、健全な経営状況にあるといえます。
③流動比率は、100%以上であることから短期債務に対する支払能力は十分にあるといえます。
④企業債残高対給水収益比率は、7年連続で減少しています。昨年度に比べ類似団体平均値に近づいておりますが、今後も企業債の発行を抑えることで企業債残高を減少させていく必要があります。
⑤料金回収率は、100%を上回っており、事業運営に必要な経費を料金収入で賄うことができています。
⑥給水原価は、有収水量が81千㎥減少したことにより3ポイント上昇しております。また、類似団体平均値と比べて高い水準になっていることから、今後も事業の効率化を行い費用を抑えていく必要があります。
⑦施設利用率は、類似団体平均値よりも上回っていますが、給水人口は年々減少傾向にあり、今後の水需要動向によっては、施設規模の縮小が必要と考えています。
⑧有収率は、昨年度と同程度でありますが類似団体平均値を大幅に下回っていることから、今後も計画的に配水管の更新を行うと共に漏水防止対策を進めていく必要があります。
</t>
    <rPh sb="29" eb="30">
      <t>イ</t>
    </rPh>
    <rPh sb="35" eb="37">
      <t>シセツ</t>
    </rPh>
    <rPh sb="38" eb="41">
      <t>ロウキュウカ</t>
    </rPh>
    <rPh sb="43" eb="45">
      <t>タイサク</t>
    </rPh>
    <rPh sb="48" eb="50">
      <t>コンゴ</t>
    </rPh>
    <rPh sb="51" eb="53">
      <t>ヒヨウ</t>
    </rPh>
    <rPh sb="54" eb="56">
      <t>シュクゲン</t>
    </rPh>
    <rPh sb="57" eb="58">
      <t>ツト</t>
    </rPh>
    <rPh sb="62" eb="64">
      <t>ヒツヨウ</t>
    </rPh>
    <rPh sb="168" eb="170">
      <t>レンゾク</t>
    </rPh>
    <rPh sb="171" eb="173">
      <t>ゲンショウ</t>
    </rPh>
    <rPh sb="179" eb="182">
      <t>サクネンド</t>
    </rPh>
    <rPh sb="183" eb="184">
      <t>クラ</t>
    </rPh>
    <rPh sb="185" eb="187">
      <t>ルイジ</t>
    </rPh>
    <rPh sb="193" eb="194">
      <t>チカ</t>
    </rPh>
    <rPh sb="261" eb="263">
      <t>ジギョウ</t>
    </rPh>
    <rPh sb="263" eb="265">
      <t>ウンエイ</t>
    </rPh>
    <rPh sb="274" eb="276">
      <t>シュウニュウ</t>
    </rPh>
    <rPh sb="300" eb="301">
      <t>リョウ</t>
    </rPh>
    <rPh sb="304" eb="305">
      <t>セン</t>
    </rPh>
    <rPh sb="306" eb="308">
      <t>ゲンショウ</t>
    </rPh>
    <rPh sb="320" eb="322">
      <t>ジョウショウ</t>
    </rPh>
    <rPh sb="448" eb="450">
      <t>シュクショウ</t>
    </rPh>
    <rPh sb="451" eb="453">
      <t>ヒツヨウ</t>
    </rPh>
    <rPh sb="468" eb="470">
      <t>サクネン</t>
    </rPh>
    <rPh sb="470" eb="471">
      <t>ド</t>
    </rPh>
    <rPh sb="472" eb="475">
      <t>ドウテイド</t>
    </rPh>
    <rPh sb="489" eb="491">
      <t>オオハバ</t>
    </rPh>
    <rPh sb="503" eb="505">
      <t>コンゴ</t>
    </rPh>
    <rPh sb="506" eb="508">
      <t>ケイカク</t>
    </rPh>
    <rPh sb="508" eb="509">
      <t>テキ</t>
    </rPh>
    <rPh sb="510" eb="513">
      <t>ハイスイカン</t>
    </rPh>
    <rPh sb="514" eb="516">
      <t>コウシン</t>
    </rPh>
    <rPh sb="517" eb="518">
      <t>オコナ</t>
    </rPh>
    <rPh sb="520" eb="521">
      <t>トモ</t>
    </rPh>
    <rPh sb="534" eb="5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</si>
</sst>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0.49</c:v>
                </c:pt>
                <c:pt idx="1">
                  <c:v>1.32</c:v>
                </c:pt>
                <c:pt idx="2">
                  <c:v>0.46</c:v>
                </c:pt>
                <c:pt idx="3">
                  <c:v>1.38</c:v>
                </c:pt>
                <c:pt idx="4">
                  <c:v>0.85</c:v>
                </c:pt>
              </c:numCache>
            </c:numRef>
          </c:val>
          <c:extLst>
            <c:ext xmlns:c16="http://schemas.microsoft.com/office/drawing/2014/chart" uri="{C3380CC4-5D6E-409C-BE32-E72D297353CC}">
              <c16:uniqueId val="{00000000-8F71-4B66-8ED0-0829D0A978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F71-4B66-8ED0-0829D0A978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60.36</c:v>
                </c:pt>
                <c:pt idx="1">
                  <c:v>61.22</c:v>
                </c:pt>
                <c:pt idx="2">
                  <c:v>62.31</c:v>
                </c:pt>
                <c:pt idx="3">
                  <c:v>61.6</c:v>
                </c:pt>
                <c:pt idx="4">
                  <c:v>60.81</c:v>
                </c:pt>
              </c:numCache>
            </c:numRef>
          </c:val>
          <c:extLst>
            <c:ext xmlns:c16="http://schemas.microsoft.com/office/drawing/2014/chart" uri="{C3380CC4-5D6E-409C-BE32-E72D297353CC}">
              <c16:uniqueId val="{00000000-F3F6-49ED-858C-5006BAF87D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3F6-49ED-858C-5006BAF87D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87.05</c:v>
                </c:pt>
                <c:pt idx="1">
                  <c:v>85.95</c:v>
                </c:pt>
                <c:pt idx="2">
                  <c:v>85.33</c:v>
                </c:pt>
                <c:pt idx="3">
                  <c:v>86.12</c:v>
                </c:pt>
                <c:pt idx="4">
                  <c:v>86.15</c:v>
                </c:pt>
              </c:numCache>
            </c:numRef>
          </c:val>
          <c:extLst>
            <c:ext xmlns:c16="http://schemas.microsoft.com/office/drawing/2014/chart" uri="{C3380CC4-5D6E-409C-BE32-E72D297353CC}">
              <c16:uniqueId val="{00000000-2F61-444D-B185-7E40D8F084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F61-444D-B185-7E40D8F084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124.87</c:v>
                </c:pt>
                <c:pt idx="1">
                  <c:v>121.81</c:v>
                </c:pt>
                <c:pt idx="2">
                  <c:v>123.74</c:v>
                </c:pt>
                <c:pt idx="3">
                  <c:v>120.37</c:v>
                </c:pt>
                <c:pt idx="4">
                  <c:v>121.61</c:v>
                </c:pt>
              </c:numCache>
            </c:numRef>
          </c:val>
          <c:extLst>
            <c:ext xmlns:c16="http://schemas.microsoft.com/office/drawing/2014/chart" uri="{C3380CC4-5D6E-409C-BE32-E72D297353CC}">
              <c16:uniqueId val="{00000000-F0E2-469B-85F8-EAD162E003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0E2-469B-85F8-EAD162E003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50.29</c:v>
                </c:pt>
                <c:pt idx="1">
                  <c:v>50.58</c:v>
                </c:pt>
                <c:pt idx="2">
                  <c:v>50.78</c:v>
                </c:pt>
                <c:pt idx="3">
                  <c:v>49.88</c:v>
                </c:pt>
                <c:pt idx="4">
                  <c:v>50.61</c:v>
                </c:pt>
              </c:numCache>
            </c:numRef>
          </c:val>
          <c:extLst>
            <c:ext xmlns:c16="http://schemas.microsoft.com/office/drawing/2014/chart" uri="{C3380CC4-5D6E-409C-BE32-E72D297353CC}">
              <c16:uniqueId val="{00000000-6EB5-47EB-AFC8-88A93CF256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EB5-47EB-AFC8-88A93CF256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26.39</c:v>
                </c:pt>
                <c:pt idx="1">
                  <c:v>28.58</c:v>
                </c:pt>
                <c:pt idx="2">
                  <c:v>33.01</c:v>
                </c:pt>
                <c:pt idx="3">
                  <c:v>33.049999999999997</c:v>
                </c:pt>
                <c:pt idx="4">
                  <c:v>34.43</c:v>
                </c:pt>
              </c:numCache>
            </c:numRef>
          </c:val>
          <c:extLst>
            <c:ext xmlns:c16="http://schemas.microsoft.com/office/drawing/2014/chart" uri="{C3380CC4-5D6E-409C-BE32-E72D297353CC}">
              <c16:uniqueId val="{00000000-2A84-4306-896C-0F29C864F8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2A84-4306-896C-0F29C864F8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0-438F-9DB2-5AD4BD26B7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5E0-438F-9DB2-5AD4BD26B7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245.25</c:v>
                </c:pt>
                <c:pt idx="1">
                  <c:v>254.3</c:v>
                </c:pt>
                <c:pt idx="2">
                  <c:v>271.44</c:v>
                </c:pt>
                <c:pt idx="3">
                  <c:v>280.43</c:v>
                </c:pt>
                <c:pt idx="4">
                  <c:v>265.48</c:v>
                </c:pt>
              </c:numCache>
            </c:numRef>
          </c:val>
          <c:extLst>
            <c:ext xmlns:c16="http://schemas.microsoft.com/office/drawing/2014/chart" uri="{C3380CC4-5D6E-409C-BE32-E72D297353CC}">
              <c16:uniqueId val="{00000000-0C23-4F06-849E-2E1E15C173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C23-4F06-849E-2E1E15C173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356.38</c:v>
                </c:pt>
                <c:pt idx="1">
                  <c:v>346.9</c:v>
                </c:pt>
                <c:pt idx="2">
                  <c:v>342.85</c:v>
                </c:pt>
                <c:pt idx="3">
                  <c:v>339.04</c:v>
                </c:pt>
                <c:pt idx="4">
                  <c:v>317.52</c:v>
                </c:pt>
              </c:numCache>
            </c:numRef>
          </c:val>
          <c:extLst>
            <c:ext xmlns:c16="http://schemas.microsoft.com/office/drawing/2014/chart" uri="{C3380CC4-5D6E-409C-BE32-E72D297353CC}">
              <c16:uniqueId val="{00000000-5350-4E9F-88B4-7C84ED90E7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350-4E9F-88B4-7C84ED90E7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118.08</c:v>
                </c:pt>
                <c:pt idx="1">
                  <c:v>115.06</c:v>
                </c:pt>
                <c:pt idx="2">
                  <c:v>118.46</c:v>
                </c:pt>
                <c:pt idx="3">
                  <c:v>115.61</c:v>
                </c:pt>
                <c:pt idx="4">
                  <c:v>117.05</c:v>
                </c:pt>
              </c:numCache>
            </c:numRef>
          </c:val>
          <c:extLst>
            <c:ext xmlns:c16="http://schemas.microsoft.com/office/drawing/2014/chart" uri="{C3380CC4-5D6E-409C-BE32-E72D297353CC}">
              <c16:uniqueId val="{00000000-8FE9-448D-820F-7861A0CAC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FE9-448D-820F-7861A0CAC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184.94</c:v>
                </c:pt>
                <c:pt idx="1">
                  <c:v>184.35</c:v>
                </c:pt>
                <c:pt idx="2">
                  <c:v>178.57</c:v>
                </c:pt>
                <c:pt idx="3">
                  <c:v>183.31</c:v>
                </c:pt>
                <c:pt idx="4">
                  <c:v>186.33</c:v>
                </c:pt>
              </c:numCache>
            </c:numRef>
          </c:val>
          <c:extLst>
            <c:ext xmlns:c16="http://schemas.microsoft.com/office/drawing/2014/chart" uri="{C3380CC4-5D6E-409C-BE32-E72D297353CC}">
              <c16:uniqueId val="{00000000-4FE9-4B3B-ADEC-51CB380184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FE9-4B3B-ADEC-51CB380184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塩竈市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54422</v>
      </c>
      <c r="AM8" s="70"/>
      <c r="AN8" s="70"/>
      <c r="AO8" s="70"/>
      <c r="AP8" s="70"/>
      <c r="AQ8" s="70"/>
      <c r="AR8" s="70"/>
      <c r="AS8" s="70"/>
      <c r="AT8" s="66">
        <f>データ!$S$6</f>
        <v>17.37</v>
      </c>
      <c r="AU8" s="67"/>
      <c r="AV8" s="67"/>
      <c r="AW8" s="67"/>
      <c r="AX8" s="67"/>
      <c r="AY8" s="67"/>
      <c r="AZ8" s="67"/>
      <c r="BA8" s="67"/>
      <c r="BB8" s="69">
        <f>データ!$T$6</f>
        <v>3133.1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60.79</v>
      </c>
      <c r="J10" s="67"/>
      <c r="K10" s="67"/>
      <c r="L10" s="67"/>
      <c r="M10" s="67"/>
      <c r="N10" s="67"/>
      <c r="O10" s="68"/>
      <c r="P10" s="69">
        <f>データ!$P$6</f>
        <v>100</v>
      </c>
      <c r="Q10" s="69"/>
      <c r="R10" s="69"/>
      <c r="S10" s="69"/>
      <c r="T10" s="69"/>
      <c r="U10" s="69"/>
      <c r="V10" s="69"/>
      <c r="W10" s="70">
        <f>データ!$Q$6</f>
        <v>3542</v>
      </c>
      <c r="X10" s="70"/>
      <c r="Y10" s="70"/>
      <c r="Z10" s="70"/>
      <c r="AA10" s="70"/>
      <c r="AB10" s="70"/>
      <c r="AC10" s="70"/>
      <c r="AD10" s="2"/>
      <c r="AE10" s="2"/>
      <c r="AF10" s="2"/>
      <c r="AG10" s="2"/>
      <c r="AH10" s="4"/>
      <c r="AI10" s="4"/>
      <c r="AJ10" s="4"/>
      <c r="AK10" s="4"/>
      <c r="AL10" s="70">
        <f>データ!$U$6</f>
        <v>60335</v>
      </c>
      <c r="AM10" s="70"/>
      <c r="AN10" s="70"/>
      <c r="AO10" s="70"/>
      <c r="AP10" s="70"/>
      <c r="AQ10" s="70"/>
      <c r="AR10" s="70"/>
      <c r="AS10" s="70"/>
      <c r="AT10" s="66">
        <f>データ!$V$6</f>
        <v>18.600000000000001</v>
      </c>
      <c r="AU10" s="67"/>
      <c r="AV10" s="67"/>
      <c r="AW10" s="67"/>
      <c r="AX10" s="67"/>
      <c r="AY10" s="67"/>
      <c r="AZ10" s="67"/>
      <c r="BA10" s="67"/>
      <c r="BB10" s="69">
        <f>データ!$W$6</f>
        <v>3243.82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BtHYNOm39hr56OYGAMBue8OuyIdSFZRM9RcvDrX6CCIMxulLGeldYWd3Vb+GqLXBka/T8QFw6DrFisZPtfVxw==" saltValue="7Jj5y/Jugg8Ut+5p/6vM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60.79</v>
      </c>
      <c r="P6" s="35">
        <f t="shared" si="3"/>
        <v>100</v>
      </c>
      <c r="Q6" s="35">
        <f t="shared" si="3"/>
        <v>3542</v>
      </c>
      <c r="R6" s="35">
        <f t="shared" si="3"/>
        <v>54422</v>
      </c>
      <c r="S6" s="35">
        <f t="shared" si="3"/>
        <v>17.37</v>
      </c>
      <c r="T6" s="35">
        <f t="shared" si="3"/>
        <v>3133.1</v>
      </c>
      <c r="U6" s="35">
        <f t="shared" si="3"/>
        <v>60335</v>
      </c>
      <c r="V6" s="35">
        <f t="shared" si="3"/>
        <v>18.600000000000001</v>
      </c>
      <c r="W6" s="35">
        <f t="shared" si="3"/>
        <v>3243.82</v>
      </c>
      <c r="X6" s="36">
        <f>IF(X7="",NA(),X7)</f>
        <v>124.87</v>
      </c>
      <c r="Y6" s="36">
        <f t="shared" ref="Y6:AG6" si="4">IF(Y7="",NA(),Y7)</f>
        <v>121.81</v>
      </c>
      <c r="Z6" s="36">
        <f t="shared" si="4"/>
        <v>123.74</v>
      </c>
      <c r="AA6" s="36">
        <f t="shared" si="4"/>
        <v>120.37</v>
      </c>
      <c r="AB6" s="36">
        <f t="shared" si="4"/>
        <v>121.61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245.25</v>
      </c>
      <c r="AU6" s="36">
        <f t="shared" ref="AU6:BC6" si="6">IF(AU7="",NA(),AU7)</f>
        <v>254.3</v>
      </c>
      <c r="AV6" s="36">
        <f t="shared" si="6"/>
        <v>271.44</v>
      </c>
      <c r="AW6" s="36">
        <f t="shared" si="6"/>
        <v>280.43</v>
      </c>
      <c r="AX6" s="36">
        <f t="shared" si="6"/>
        <v>265.48</v>
      </c>
      <c r="AY6" s="36">
        <f t="shared" si="6"/>
        <v>335.95</v>
      </c>
      <c r="AZ6" s="36">
        <f t="shared" si="6"/>
        <v>346.59</v>
      </c>
      <c r="BA6" s="36">
        <f t="shared" si="6"/>
        <v>357.82</v>
      </c>
      <c r="BB6" s="36">
        <f t="shared" si="6"/>
        <v>355.5</v>
      </c>
      <c r="BC6" s="36">
        <f t="shared" si="6"/>
        <v>349.83</v>
      </c>
      <c r="BD6" s="35" t="str">
        <f>IF(BD7="","",IF(BD7="-","【-】","【"&amp;SUBSTITUTE(TEXT(BD7,"#,##0.00"),"-","△")&amp;"】"))</f>
        <v>【261.93】</v>
      </c>
      <c r="BE6" s="36">
        <f>IF(BE7="",NA(),BE7)</f>
        <v>356.38</v>
      </c>
      <c r="BF6" s="36">
        <f t="shared" ref="BF6:BN6" si="7">IF(BF7="",NA(),BF7)</f>
        <v>346.9</v>
      </c>
      <c r="BG6" s="36">
        <f t="shared" si="7"/>
        <v>342.85</v>
      </c>
      <c r="BH6" s="36">
        <f t="shared" si="7"/>
        <v>339.04</v>
      </c>
      <c r="BI6" s="36">
        <f t="shared" si="7"/>
        <v>317.52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118.08</v>
      </c>
      <c r="BQ6" s="36">
        <f t="shared" ref="BQ6:BY6" si="8">IF(BQ7="",NA(),BQ7)</f>
        <v>115.06</v>
      </c>
      <c r="BR6" s="36">
        <f t="shared" si="8"/>
        <v>118.46</v>
      </c>
      <c r="BS6" s="36">
        <f t="shared" si="8"/>
        <v>115.61</v>
      </c>
      <c r="BT6" s="36">
        <f t="shared" si="8"/>
        <v>117.05</v>
      </c>
      <c r="BU6" s="36">
        <f t="shared" si="8"/>
        <v>105.21</v>
      </c>
      <c r="BV6" s="36">
        <f t="shared" si="8"/>
        <v>105.71</v>
      </c>
      <c r="BW6" s="36">
        <f t="shared" si="8"/>
        <v>106.01</v>
      </c>
      <c r="BX6" s="36">
        <f t="shared" si="8"/>
        <v>104.57</v>
      </c>
      <c r="BY6" s="36">
        <f t="shared" si="8"/>
        <v>103.54</v>
      </c>
      <c r="BZ6" s="35" t="str">
        <f>IF(BZ7="","",IF(BZ7="-","【-】","【"&amp;SUBSTITUTE(TEXT(BZ7,"#,##0.00"),"-","△")&amp;"】"))</f>
        <v>【103.91】</v>
      </c>
      <c r="CA6" s="36">
        <f>IF(CA7="",NA(),CA7)</f>
        <v>184.94</v>
      </c>
      <c r="CB6" s="36">
        <f t="shared" ref="CB6:CJ6" si="9">IF(CB7="",NA(),CB7)</f>
        <v>184.35</v>
      </c>
      <c r="CC6" s="36">
        <f t="shared" si="9"/>
        <v>178.57</v>
      </c>
      <c r="CD6" s="36">
        <f t="shared" si="9"/>
        <v>183.31</v>
      </c>
      <c r="CE6" s="36">
        <f t="shared" si="9"/>
        <v>186.33</v>
      </c>
      <c r="CF6" s="36">
        <f t="shared" si="9"/>
        <v>162.59</v>
      </c>
      <c r="CG6" s="36">
        <f t="shared" si="9"/>
        <v>162.15</v>
      </c>
      <c r="CH6" s="36">
        <f t="shared" si="9"/>
        <v>162.24</v>
      </c>
      <c r="CI6" s="36">
        <f t="shared" si="9"/>
        <v>165.47</v>
      </c>
      <c r="CJ6" s="36">
        <f t="shared" si="9"/>
        <v>167.46</v>
      </c>
      <c r="CK6" s="35" t="str">
        <f>IF(CK7="","",IF(CK7="-","【-】","【"&amp;SUBSTITUTE(TEXT(CK7,"#,##0.00"),"-","△")&amp;"】"))</f>
        <v>【167.11】</v>
      </c>
      <c r="CL6" s="36">
        <f>IF(CL7="",NA(),CL7)</f>
        <v>60.36</v>
      </c>
      <c r="CM6" s="36">
        <f t="shared" ref="CM6:CU6" si="10">IF(CM7="",NA(),CM7)</f>
        <v>61.22</v>
      </c>
      <c r="CN6" s="36">
        <f t="shared" si="10"/>
        <v>62.31</v>
      </c>
      <c r="CO6" s="36">
        <f t="shared" si="10"/>
        <v>61.6</v>
      </c>
      <c r="CP6" s="36">
        <f t="shared" si="10"/>
        <v>60.81</v>
      </c>
      <c r="CQ6" s="36">
        <f t="shared" si="10"/>
        <v>59.17</v>
      </c>
      <c r="CR6" s="36">
        <f t="shared" si="10"/>
        <v>59.34</v>
      </c>
      <c r="CS6" s="36">
        <f t="shared" si="10"/>
        <v>59.11</v>
      </c>
      <c r="CT6" s="36">
        <f t="shared" si="10"/>
        <v>59.74</v>
      </c>
      <c r="CU6" s="36">
        <f t="shared" si="10"/>
        <v>59.46</v>
      </c>
      <c r="CV6" s="35" t="str">
        <f>IF(CV7="","",IF(CV7="-","【-】","【"&amp;SUBSTITUTE(TEXT(CV7,"#,##0.00"),"-","△")&amp;"】"))</f>
        <v>【60.27】</v>
      </c>
      <c r="CW6" s="36">
        <f>IF(CW7="",NA(),CW7)</f>
        <v>87.05</v>
      </c>
      <c r="CX6" s="36">
        <f t="shared" ref="CX6:DF6" si="11">IF(CX7="",NA(),CX7)</f>
        <v>85.95</v>
      </c>
      <c r="CY6" s="36">
        <f t="shared" si="11"/>
        <v>85.33</v>
      </c>
      <c r="CZ6" s="36">
        <f t="shared" si="11"/>
        <v>86.12</v>
      </c>
      <c r="DA6" s="36">
        <f t="shared" si="11"/>
        <v>86.15</v>
      </c>
      <c r="DB6" s="36">
        <f t="shared" si="11"/>
        <v>87.6</v>
      </c>
      <c r="DC6" s="36">
        <f t="shared" si="11"/>
        <v>87.74</v>
      </c>
      <c r="DD6" s="36">
        <f t="shared" si="11"/>
        <v>87.91</v>
      </c>
      <c r="DE6" s="36">
        <f t="shared" si="11"/>
        <v>87.28</v>
      </c>
      <c r="DF6" s="36">
        <f t="shared" si="11"/>
        <v>87.41</v>
      </c>
      <c r="DG6" s="35" t="str">
        <f>IF(DG7="","",IF(DG7="-","【-】","【"&amp;SUBSTITUTE(TEXT(DG7,"#,##0.00"),"-","△")&amp;"】"))</f>
        <v>【89.92】</v>
      </c>
      <c r="DH6" s="36">
        <f>IF(DH7="",NA(),DH7)</f>
        <v>50.29</v>
      </c>
      <c r="DI6" s="36">
        <f t="shared" ref="DI6:DQ6" si="12">IF(DI7="",NA(),DI7)</f>
        <v>50.58</v>
      </c>
      <c r="DJ6" s="36">
        <f t="shared" si="12"/>
        <v>50.78</v>
      </c>
      <c r="DK6" s="36">
        <f t="shared" si="12"/>
        <v>49.88</v>
      </c>
      <c r="DL6" s="36">
        <f t="shared" si="12"/>
        <v>50.61</v>
      </c>
      <c r="DM6" s="36">
        <f t="shared" si="12"/>
        <v>45.25</v>
      </c>
      <c r="DN6" s="36">
        <f t="shared" si="12"/>
        <v>46.27</v>
      </c>
      <c r="DO6" s="36">
        <f t="shared" si="12"/>
        <v>46.88</v>
      </c>
      <c r="DP6" s="36">
        <f t="shared" si="12"/>
        <v>46.94</v>
      </c>
      <c r="DQ6" s="36">
        <f t="shared" si="12"/>
        <v>47.62</v>
      </c>
      <c r="DR6" s="35" t="str">
        <f>IF(DR7="","",IF(DR7="-","【-】","【"&amp;SUBSTITUTE(TEXT(DR7,"#,##0.00"),"-","△")&amp;"】"))</f>
        <v>【48.85】</v>
      </c>
      <c r="DS6" s="36">
        <f>IF(DS7="",NA(),DS7)</f>
        <v>26.39</v>
      </c>
      <c r="DT6" s="36">
        <f t="shared" ref="DT6:EB6" si="13">IF(DT7="",NA(),DT7)</f>
        <v>28.58</v>
      </c>
      <c r="DU6" s="36">
        <f t="shared" si="13"/>
        <v>33.01</v>
      </c>
      <c r="DV6" s="36">
        <f t="shared" si="13"/>
        <v>33.049999999999997</v>
      </c>
      <c r="DW6" s="36">
        <f t="shared" si="13"/>
        <v>34.43</v>
      </c>
      <c r="DX6" s="36">
        <f t="shared" si="13"/>
        <v>10.71</v>
      </c>
      <c r="DY6" s="36">
        <f t="shared" si="13"/>
        <v>10.93</v>
      </c>
      <c r="DZ6" s="36">
        <f t="shared" si="13"/>
        <v>13.39</v>
      </c>
      <c r="EA6" s="36">
        <f t="shared" si="13"/>
        <v>14.48</v>
      </c>
      <c r="EB6" s="36">
        <f t="shared" si="13"/>
        <v>16.27</v>
      </c>
      <c r="EC6" s="35" t="str">
        <f>IF(EC7="","",IF(EC7="-","【-】","【"&amp;SUBSTITUTE(TEXT(EC7,"#,##0.00"),"-","△")&amp;"】"))</f>
        <v>【17.80】</v>
      </c>
      <c r="ED6" s="36">
        <f>IF(ED7="",NA(),ED7)</f>
        <v>0.49</v>
      </c>
      <c r="EE6" s="36">
        <f t="shared" ref="EE6:EM6" si="14">IF(EE7="",NA(),EE7)</f>
        <v>1.32</v>
      </c>
      <c r="EF6" s="36">
        <f t="shared" si="14"/>
        <v>0.46</v>
      </c>
      <c r="EG6" s="36">
        <f t="shared" si="14"/>
        <v>1.38</v>
      </c>
      <c r="EH6" s="36">
        <f t="shared" si="14"/>
        <v>0.85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42030</v>
      </c>
      <c r="D7" s="38">
        <v>46</v>
      </c>
      <c r="E7" s="38">
        <v>1</v>
      </c>
      <c r="F7" s="38">
        <v>0</v>
      </c>
      <c r="G7" s="38">
        <v>1</v>
      </c>
      <c r="H7" s="38" t="s">
        <v>93</v>
      </c>
      <c r="I7" s="38" t="s">
        <v>94</v>
      </c>
      <c r="J7" s="38" t="s">
        <v>95</v>
      </c>
      <c r="K7" s="38" t="s">
        <v>96</v>
      </c>
      <c r="L7" s="38" t="s">
        <v>97</v>
      </c>
      <c r="M7" s="38" t="s">
        <v>98</v>
      </c>
      <c r="N7" s="39" t="s">
        <v>99</v>
      </c>
      <c r="O7" s="39">
        <v>60.79</v>
      </c>
      <c r="P7" s="39">
        <v>100</v>
      </c>
      <c r="Q7" s="39">
        <v>3542</v>
      </c>
      <c r="R7" s="39">
        <v>54422</v>
      </c>
      <c r="S7" s="39">
        <v>17.37</v>
      </c>
      <c r="T7" s="39">
        <v>3133.1</v>
      </c>
      <c r="U7" s="39">
        <v>60335</v>
      </c>
      <c r="V7" s="39">
        <v>18.600000000000001</v>
      </c>
      <c r="W7" s="39">
        <v>3243.82</v>
      </c>
      <c r="X7" s="39">
        <v>124.87</v>
      </c>
      <c r="Y7" s="39">
        <v>121.81</v>
      </c>
      <c r="Z7" s="39">
        <v>123.74</v>
      </c>
      <c r="AA7" s="39">
        <v>120.37</v>
      </c>
      <c r="AB7" s="39">
        <v>121.61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245.25</v>
      </c>
      <c r="AU7" s="39">
        <v>254.3</v>
      </c>
      <c r="AV7" s="39">
        <v>271.44</v>
      </c>
      <c r="AW7" s="39">
        <v>280.43</v>
      </c>
      <c r="AX7" s="39">
        <v>265.48</v>
      </c>
      <c r="AY7" s="39">
        <v>335.95</v>
      </c>
      <c r="AZ7" s="39">
        <v>346.59</v>
      </c>
      <c r="BA7" s="39">
        <v>357.82</v>
      </c>
      <c r="BB7" s="39">
        <v>355.5</v>
      </c>
      <c r="BC7" s="39">
        <v>349.83</v>
      </c>
      <c r="BD7" s="39">
        <v>261.93</v>
      </c>
      <c r="BE7" s="39">
        <v>356.38</v>
      </c>
      <c r="BF7" s="39">
        <v>346.9</v>
      </c>
      <c r="BG7" s="39">
        <v>342.85</v>
      </c>
      <c r="BH7" s="39">
        <v>339.04</v>
      </c>
      <c r="BI7" s="39">
        <v>317.52</v>
      </c>
      <c r="BJ7" s="39">
        <v>319.82</v>
      </c>
      <c r="BK7" s="39">
        <v>312.02999999999997</v>
      </c>
      <c r="BL7" s="39">
        <v>307.45999999999998</v>
      </c>
      <c r="BM7" s="39">
        <v>312.58</v>
      </c>
      <c r="BN7" s="39">
        <v>314.87</v>
      </c>
      <c r="BO7" s="39">
        <v>270.45999999999998</v>
      </c>
      <c r="BP7" s="39">
        <v>118.08</v>
      </c>
      <c r="BQ7" s="39">
        <v>115.06</v>
      </c>
      <c r="BR7" s="39">
        <v>118.46</v>
      </c>
      <c r="BS7" s="39">
        <v>115.61</v>
      </c>
      <c r="BT7" s="39">
        <v>117.05</v>
      </c>
      <c r="BU7" s="39">
        <v>105.21</v>
      </c>
      <c r="BV7" s="39">
        <v>105.71</v>
      </c>
      <c r="BW7" s="39">
        <v>106.01</v>
      </c>
      <c r="BX7" s="39">
        <v>104.57</v>
      </c>
      <c r="BY7" s="39">
        <v>103.54</v>
      </c>
      <c r="BZ7" s="39">
        <v>103.91</v>
      </c>
      <c r="CA7" s="39">
        <v>184.94</v>
      </c>
      <c r="CB7" s="39">
        <v>184.35</v>
      </c>
      <c r="CC7" s="39">
        <v>178.57</v>
      </c>
      <c r="CD7" s="39">
        <v>183.31</v>
      </c>
      <c r="CE7" s="39">
        <v>186.33</v>
      </c>
      <c r="CF7" s="39">
        <v>162.59</v>
      </c>
      <c r="CG7" s="39">
        <v>162.15</v>
      </c>
      <c r="CH7" s="39">
        <v>162.24</v>
      </c>
      <c r="CI7" s="39">
        <v>165.47</v>
      </c>
      <c r="CJ7" s="39">
        <v>167.46</v>
      </c>
      <c r="CK7" s="39">
        <v>167.11</v>
      </c>
      <c r="CL7" s="39">
        <v>60.36</v>
      </c>
      <c r="CM7" s="39">
        <v>61.22</v>
      </c>
      <c r="CN7" s="39">
        <v>62.31</v>
      </c>
      <c r="CO7" s="39">
        <v>61.6</v>
      </c>
      <c r="CP7" s="39">
        <v>60.81</v>
      </c>
      <c r="CQ7" s="39">
        <v>59.17</v>
      </c>
      <c r="CR7" s="39">
        <v>59.34</v>
      </c>
      <c r="CS7" s="39">
        <v>59.11</v>
      </c>
      <c r="CT7" s="39">
        <v>59.74</v>
      </c>
      <c r="CU7" s="39">
        <v>59.46</v>
      </c>
      <c r="CV7" s="39">
        <v>60.27</v>
      </c>
      <c r="CW7" s="39">
        <v>87.05</v>
      </c>
      <c r="CX7" s="39">
        <v>85.95</v>
      </c>
      <c r="CY7" s="39">
        <v>85.33</v>
      </c>
      <c r="CZ7" s="39">
        <v>86.12</v>
      </c>
      <c r="DA7" s="39">
        <v>86.15</v>
      </c>
      <c r="DB7" s="39">
        <v>87.6</v>
      </c>
      <c r="DC7" s="39">
        <v>87.74</v>
      </c>
      <c r="DD7" s="39">
        <v>87.91</v>
      </c>
      <c r="DE7" s="39">
        <v>87.28</v>
      </c>
      <c r="DF7" s="39">
        <v>87.41</v>
      </c>
      <c r="DG7" s="39">
        <v>89.92</v>
      </c>
      <c r="DH7" s="39">
        <v>50.29</v>
      </c>
      <c r="DI7" s="39">
        <v>50.58</v>
      </c>
      <c r="DJ7" s="39">
        <v>50.78</v>
      </c>
      <c r="DK7" s="39">
        <v>49.88</v>
      </c>
      <c r="DL7" s="39">
        <v>50.61</v>
      </c>
      <c r="DM7" s="39">
        <v>45.25</v>
      </c>
      <c r="DN7" s="39">
        <v>46.27</v>
      </c>
      <c r="DO7" s="39">
        <v>46.88</v>
      </c>
      <c r="DP7" s="39">
        <v>46.94</v>
      </c>
      <c r="DQ7" s="39">
        <v>47.62</v>
      </c>
      <c r="DR7" s="39">
        <v>48.85</v>
      </c>
      <c r="DS7" s="39">
        <v>26.39</v>
      </c>
      <c r="DT7" s="39">
        <v>28.58</v>
      </c>
      <c r="DU7" s="39">
        <v>33.01</v>
      </c>
      <c r="DV7" s="39">
        <v>33.049999999999997</v>
      </c>
      <c r="DW7" s="39">
        <v>34.43</v>
      </c>
      <c r="DX7" s="39">
        <v>10.71</v>
      </c>
      <c r="DY7" s="39">
        <v>10.93</v>
      </c>
      <c r="DZ7" s="39">
        <v>13.39</v>
      </c>
      <c r="EA7" s="39">
        <v>14.48</v>
      </c>
      <c r="EB7" s="39">
        <v>16.27</v>
      </c>
      <c r="EC7" s="39">
        <v>17.8</v>
      </c>
      <c r="ED7" s="39">
        <v>0.49</v>
      </c>
      <c r="EE7" s="39">
        <v>1.32</v>
      </c>
      <c r="EF7" s="39">
        <v>0.46</v>
      </c>
      <c r="EG7" s="39">
        <v>1.38</v>
      </c>
      <c r="EH7" s="39">
        <v>0.85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2020-01-30T07:44:39Z</cp:lastPrinted>
  <dcterms:created xsi:type="dcterms:W3CDTF">2019-12-05T04:09:07Z</dcterms:created>
  <dcterms:modified xsi:type="dcterms:W3CDTF">2020-02-21T05:26:20Z</dcterms:modified>
  <cp:category/>
</cp:coreProperties>
</file>