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h7rolv3UouFru5xIYlF1XS2s+YOHc88AS2Vong2cILqYbiCoA3k1hCkYjD7jXmJIp1UpVJmyf1KoKzUssx4hw==" workbookSaltValue="taE3DIZFvoRAgEmfnXeCGQ==" workbookSpinCount="100000" lockStructure="1"/>
  <bookViews>
    <workbookView xWindow="0" yWindow="15" windowWidth="15360" windowHeight="762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<sst xmlns="http://schemas.openxmlformats.org/spreadsheetml/2006/main" count="228" uniqueCount="115">
  <si>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</si>
  <si>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</si>
  <si>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</si>
  <si>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</si>
  <si>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</si>
  <si>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</si>
  <si>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</si>
  <si>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</si>
  <si>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</si>
  <si>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</si>
  <si>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</si>
  <si>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</si>
  <si>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</si>
  <si>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</si>
  <si>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</si>
  <si>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</si>
  <si>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</si>
  <si>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</si>
  <si>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</si>
  <si>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</si>
  <si>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</si>
  <si>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</si>
  <si>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</si>
  <si>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</si>
  <si>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</si>
  <si>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</si>
  <si>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</si>
  <si>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</si>
  <si>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</si>
  <si>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</si>
  <si>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</si>
  <si>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</si>
  <si>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</si>
  <si>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</si>
  <si>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</si>
  <si>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</si>
  <si>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</si>
  <si>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</si>
  <si>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</si>
  <si>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</si>
  <si>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</si>
  <si>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</si>
  <si>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</si>
  <si>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</si>
  <si>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</si>
  <si>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</si>
  <si>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</si>
  <si>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</si>
  <si>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</si>
  <si>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</si>
  <si>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</si>
  <si>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</si>
  <si>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</si>
  <si>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</si>
  <si>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</si>
  <si>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</si>
  <si>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</si>
  <si>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</si>
  <si>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</si>
  <si>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</si>
  <si>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</si>
  <si>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</si>
  <si>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</si>
  <si>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</si>
  <si>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</si>
  <si>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</si>
  <si>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</si>
  <si>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</si>
  <si>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</si>
  <si>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</si>
  <si>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</si>
  <si>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</si>
  <si>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</si>
  <si>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</si>
  <si>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</si>
  <si>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</si>
  <si>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</si>
  <si>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</si>
  <si>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</si>
  <si>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</si>
  <si>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</si>
  <si>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</si>
  <si>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</si>
  <si>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</si>
  <si>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</si>
  <si>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</si>
  <si>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</si>
  <si>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</si>
  <si>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</si>
  <si>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</si>
  <si>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</si>
  <si>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</si>
  <si>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</si>
  <si>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</si>
  <si>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</si>
  <si>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</si>
  <si>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</si>
  <si>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</si>
  <si>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</si>
  <si>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石巻市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</si>
  <si>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</si>
  <si>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</si>
  <si>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</si>
  <si>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</si>
  <si>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</si>
  <si>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</si>
  <si>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</si>
  <si>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</si>
  <si>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</si>
  <si>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</si>
  <si>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</si>
  <si>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</si>
  <si>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供用開始から20年以上経過しており、一部地区の公共下水道への移管を行った。
　また、既存施設の調査・機能診断を行い、適時適切な修繕と更新を計画的に行うことにより、施設の長寿命化と維持費の平準化を図っていくこととする。</t>
    <phoneticPr fontId="4"/>
  </si>
  <si>
    <t>　今後、施設の老朽化に伴う修繕費用の増加や人口減少により料金収入の増加が難しいことにより、経営環境が厳しさを増していくことから、経営戦略に基づく徹底した経営健全化や最適整備構想により計画的な施設の長寿命化を図っていかなければならない。
　また、公営企業会計導入については、令和2年度の法適化を目指し、準備を行っているが、導入により、経理内容を明確化するとともに、使用料水準をより適正化し、経営の安定化に努めると同時に、使用料は徹底した効率化・合理化がなされていることを前提に設定されるものであることから、維持管理費の削減に努める必要があると考えられる。</t>
    <rPh sb="136" eb="137">
      <t>レイ</t>
    </rPh>
    <rPh sb="137" eb="138">
      <t>ワ</t>
    </rPh>
    <phoneticPr fontId="4"/>
  </si>
  <si>
    <t>　東日本大震災の影響により、区域外への流出があったため、普及率が伸び悩んでいるのが課題となっている。
　また、震災の影響により、不明水が多く発生しているため、有収率の低下についても課題の一つとなっている。
　収益的収支比率については、一部地区が公共下水道に変更になったため、施設管理費が減少し、収益的収支の割合が高くなった。
　経費回収率については、人口密度が高い一部地区が公共下水道に変更となり使用料が減少したため、回収率が低下している。
　水洗化率については、人口減少にり低下している。
　企業債残高対事業規模比率については、災害復旧事業が終了し、建設事業に係る企業債を借り入れる予定が当面ないことから、大幅に低下している。
　汚水処理原価については、地理的要因等により、建設コストの増が考えられ、人口密度が高い一部地区が公共下水道に変更となったため使用料が減少し高くなっている。
 施設利用率については、例年どおりの数値で推移している。</t>
    <rPh sb="117" eb="119">
      <t>イチブ</t>
    </rPh>
    <rPh sb="119" eb="121">
      <t>チク</t>
    </rPh>
    <rPh sb="122" eb="124">
      <t>コウキョウ</t>
    </rPh>
    <rPh sb="124" eb="127">
      <t>ゲスイドウ</t>
    </rPh>
    <rPh sb="128" eb="130">
      <t>ヘンコウ</t>
    </rPh>
    <rPh sb="137" eb="139">
      <t>シセツ</t>
    </rPh>
    <rPh sb="139" eb="142">
      <t>カンリヒ</t>
    </rPh>
    <rPh sb="143" eb="145">
      <t>ゲンショウ</t>
    </rPh>
    <rPh sb="147" eb="150">
      <t>シュウエキテキ</t>
    </rPh>
    <rPh sb="150" eb="152">
      <t>シュウシ</t>
    </rPh>
    <rPh sb="153" eb="155">
      <t>ワリアイ</t>
    </rPh>
    <rPh sb="156" eb="157">
      <t>タカ</t>
    </rPh>
    <rPh sb="175" eb="177">
      <t>ジンコウ</t>
    </rPh>
    <rPh sb="177" eb="179">
      <t>ミツド</t>
    </rPh>
    <rPh sb="180" eb="181">
      <t>タカ</t>
    </rPh>
    <rPh sb="182" eb="184">
      <t>イチブ</t>
    </rPh>
    <rPh sb="184" eb="186">
      <t>チク</t>
    </rPh>
    <rPh sb="187" eb="189">
      <t>コウキョウ</t>
    </rPh>
    <rPh sb="189" eb="192">
      <t>ゲスイドウ</t>
    </rPh>
    <rPh sb="193" eb="195">
      <t>ヘンコウ</t>
    </rPh>
    <rPh sb="198" eb="201">
      <t>シヨウリョウ</t>
    </rPh>
    <rPh sb="202" eb="204">
      <t>ゲンショウ</t>
    </rPh>
    <rPh sb="209" eb="211">
      <t>カイシュウ</t>
    </rPh>
    <rPh sb="211" eb="212">
      <t>リツ</t>
    </rPh>
    <rPh sb="213" eb="215">
      <t>テイカ</t>
    </rPh>
    <rPh sb="232" eb="234">
      <t>ジンコウ</t>
    </rPh>
    <rPh sb="234" eb="236">
      <t>ゲンショウ</t>
    </rPh>
    <rPh sb="238" eb="240">
      <t>テイカ</t>
    </rPh>
    <rPh sb="304" eb="306">
      <t>オオハバ</t>
    </rPh>
    <rPh sb="307" eb="309">
      <t>テイカ</t>
    </rPh>
    <rPh sb="351" eb="353">
      <t>ジンコウ</t>
    </rPh>
    <rPh sb="353" eb="355">
      <t>ミツド</t>
    </rPh>
    <rPh sb="356" eb="357">
      <t>タカ</t>
    </rPh>
    <rPh sb="358" eb="360">
      <t>イチブ</t>
    </rPh>
    <rPh sb="360" eb="362">
      <t>チク</t>
    </rPh>
    <rPh sb="363" eb="365">
      <t>コウキョウ</t>
    </rPh>
    <rPh sb="365" eb="368">
      <t>ゲスイドウ</t>
    </rPh>
    <rPh sb="369" eb="371">
      <t>ヘンコウ</t>
    </rPh>
    <rPh sb="377" eb="380">
      <t>シヨウリョウ</t>
    </rPh>
    <rPh sb="381" eb="383">
      <t>ゲンショウ</t>
    </rPh>
    <rPh sb="384" eb="385">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</si>
</sst>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4.0999999999999996</c:v>
                </c:pt>
                <c:pt idx="1">
                  <c:v>0.24</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6A84-424D-A583-649F951A9C76}"/>
            </c:ext>
          </c:extLst>
        </c:ser>
        <c:dLbls>
          <c:showLegendKey val="0"/>
          <c:showVal val="0"/>
          <c:showCatName val="0"/>
          <c:showSerName val="0"/>
          <c:showPercent val="0"/>
          <c:showBubbleSize val="0"/>
        </c:dLbls>
        <c:gapWidth val="150"/>
        <c:axId val="135044480"/>
        <c:axId val="13526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6A84-424D-A583-649F951A9C76}"/>
            </c:ext>
          </c:extLst>
        </c:ser>
        <c:dLbls>
          <c:showLegendKey val="0"/>
          <c:showVal val="0"/>
          <c:showCatName val="0"/>
          <c:showSerName val="0"/>
          <c:showPercent val="0"/>
          <c:showBubbleSize val="0"/>
        </c:dLbls>
        <c:marker val="1"/>
        <c:smooth val="0"/>
        <c:axId val="135044480"/>
        <c:axId val="135267456"/>
      </c:lineChart>
      <c:dateAx>
        <c:axId val="135044480"/>
        <c:scaling>
          <c:orientation val="minMax"/>
        </c:scaling>
        <c:delete val="1"/>
        <c:axPos val="b"/>
        <c:numFmt formatCode="ge" sourceLinked="1"/>
        <c:majorTickMark val="none"/>
        <c:minorTickMark val="none"/>
        <c:tickLblPos val="none"/>
        <c:crossAx val="135267456"/>
        <c:crosses val="autoZero"/>
        <c:auto val="1"/>
        <c:lblOffset val="100"/>
        <c:baseTimeUnit val="years"/>
      </c:dateAx>
      <c:valAx>
        <c:axId val="13526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04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42.81</c:v>
                </c:pt>
                <c:pt idx="1">
                  <c:v>42.91</c:v>
                </c:pt>
                <c:pt idx="2">
                  <c:v>66.95</c:v>
                </c:pt>
                <c:pt idx="3">
                  <c:v>45.3</c:v>
                </c:pt>
                <c:pt idx="4">
                  <c:v>43.81</c:v>
                </c:pt>
              </c:numCache>
            </c:numRef>
          </c:val>
          <c:extLst xmlns:c16r2="http://schemas.microsoft.com/office/drawing/2015/06/chart">
            <c:ext xmlns:c16="http://schemas.microsoft.com/office/drawing/2014/chart" uri="{C3380CC4-5D6E-409C-BE32-E72D297353CC}">
              <c16:uniqueId val="{00000000-2FFC-46A4-AFD5-6E026B131A26}"/>
            </c:ext>
          </c:extLst>
        </c:ser>
        <c:dLbls>
          <c:showLegendKey val="0"/>
          <c:showVal val="0"/>
          <c:showCatName val="0"/>
          <c:showSerName val="0"/>
          <c:showPercent val="0"/>
          <c:showBubbleSize val="0"/>
        </c:dLbls>
        <c:gapWidth val="150"/>
        <c:axId val="138979968"/>
        <c:axId val="13521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2FFC-46A4-AFD5-6E026B131A26}"/>
            </c:ext>
          </c:extLst>
        </c:ser>
        <c:dLbls>
          <c:showLegendKey val="0"/>
          <c:showVal val="0"/>
          <c:showCatName val="0"/>
          <c:showSerName val="0"/>
          <c:showPercent val="0"/>
          <c:showBubbleSize val="0"/>
        </c:dLbls>
        <c:marker val="1"/>
        <c:smooth val="0"/>
        <c:axId val="138979968"/>
        <c:axId val="135213824"/>
      </c:lineChart>
      <c:dateAx>
        <c:axId val="138979968"/>
        <c:scaling>
          <c:orientation val="minMax"/>
        </c:scaling>
        <c:delete val="1"/>
        <c:axPos val="b"/>
        <c:numFmt formatCode="ge" sourceLinked="1"/>
        <c:majorTickMark val="none"/>
        <c:minorTickMark val="none"/>
        <c:tickLblPos val="none"/>
        <c:crossAx val="135213824"/>
        <c:crosses val="autoZero"/>
        <c:auto val="1"/>
        <c:lblOffset val="100"/>
        <c:baseTimeUnit val="years"/>
      </c:dateAx>
      <c:valAx>
        <c:axId val="13521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97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82.72</c:v>
                </c:pt>
                <c:pt idx="1">
                  <c:v>75.75</c:v>
                </c:pt>
                <c:pt idx="2">
                  <c:v>77.650000000000006</c:v>
                </c:pt>
                <c:pt idx="3">
                  <c:v>80.03</c:v>
                </c:pt>
                <c:pt idx="4">
                  <c:v>79.489999999999995</c:v>
                </c:pt>
              </c:numCache>
            </c:numRef>
          </c:val>
          <c:extLst xmlns:c16r2="http://schemas.microsoft.com/office/drawing/2015/06/chart">
            <c:ext xmlns:c16="http://schemas.microsoft.com/office/drawing/2014/chart" uri="{C3380CC4-5D6E-409C-BE32-E72D297353CC}">
              <c16:uniqueId val="{00000000-030B-47E4-9311-54FC4CCC70B3}"/>
            </c:ext>
          </c:extLst>
        </c:ser>
        <c:dLbls>
          <c:showLegendKey val="0"/>
          <c:showVal val="0"/>
          <c:showCatName val="0"/>
          <c:showSerName val="0"/>
          <c:showPercent val="0"/>
          <c:showBubbleSize val="0"/>
        </c:dLbls>
        <c:gapWidth val="150"/>
        <c:axId val="135232512"/>
        <c:axId val="13524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030B-47E4-9311-54FC4CCC70B3}"/>
            </c:ext>
          </c:extLst>
        </c:ser>
        <c:dLbls>
          <c:showLegendKey val="0"/>
          <c:showVal val="0"/>
          <c:showCatName val="0"/>
          <c:showSerName val="0"/>
          <c:showPercent val="0"/>
          <c:showBubbleSize val="0"/>
        </c:dLbls>
        <c:marker val="1"/>
        <c:smooth val="0"/>
        <c:axId val="135232512"/>
        <c:axId val="135242880"/>
      </c:lineChart>
      <c:dateAx>
        <c:axId val="135232512"/>
        <c:scaling>
          <c:orientation val="minMax"/>
        </c:scaling>
        <c:delete val="1"/>
        <c:axPos val="b"/>
        <c:numFmt formatCode="ge" sourceLinked="1"/>
        <c:majorTickMark val="none"/>
        <c:minorTickMark val="none"/>
        <c:tickLblPos val="none"/>
        <c:crossAx val="135242880"/>
        <c:crosses val="autoZero"/>
        <c:auto val="1"/>
        <c:lblOffset val="100"/>
        <c:baseTimeUnit val="years"/>
      </c:dateAx>
      <c:valAx>
        <c:axId val="13524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23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49.29</c:v>
                </c:pt>
                <c:pt idx="1">
                  <c:v>59.21</c:v>
                </c:pt>
                <c:pt idx="2">
                  <c:v>62.36</c:v>
                </c:pt>
                <c:pt idx="3">
                  <c:v>67.22</c:v>
                </c:pt>
                <c:pt idx="4">
                  <c:v>69.7</c:v>
                </c:pt>
              </c:numCache>
            </c:numRef>
          </c:val>
          <c:extLst xmlns:c16r2="http://schemas.microsoft.com/office/drawing/2015/06/chart">
            <c:ext xmlns:c16="http://schemas.microsoft.com/office/drawing/2014/chart" uri="{C3380CC4-5D6E-409C-BE32-E72D297353CC}">
              <c16:uniqueId val="{00000000-1E78-4E17-90F0-3F3FC7D26151}"/>
            </c:ext>
          </c:extLst>
        </c:ser>
        <c:dLbls>
          <c:showLegendKey val="0"/>
          <c:showVal val="0"/>
          <c:showCatName val="0"/>
          <c:showSerName val="0"/>
          <c:showPercent val="0"/>
          <c:showBubbleSize val="0"/>
        </c:dLbls>
        <c:gapWidth val="150"/>
        <c:axId val="135282048"/>
        <c:axId val="1352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78-4E17-90F0-3F3FC7D26151}"/>
            </c:ext>
          </c:extLst>
        </c:ser>
        <c:dLbls>
          <c:showLegendKey val="0"/>
          <c:showVal val="0"/>
          <c:showCatName val="0"/>
          <c:showSerName val="0"/>
          <c:showPercent val="0"/>
          <c:showBubbleSize val="0"/>
        </c:dLbls>
        <c:marker val="1"/>
        <c:smooth val="0"/>
        <c:axId val="135282048"/>
        <c:axId val="135284224"/>
      </c:lineChart>
      <c:dateAx>
        <c:axId val="135282048"/>
        <c:scaling>
          <c:orientation val="minMax"/>
        </c:scaling>
        <c:delete val="1"/>
        <c:axPos val="b"/>
        <c:numFmt formatCode="ge" sourceLinked="1"/>
        <c:majorTickMark val="none"/>
        <c:minorTickMark val="none"/>
        <c:tickLblPos val="none"/>
        <c:crossAx val="135284224"/>
        <c:crosses val="autoZero"/>
        <c:auto val="1"/>
        <c:lblOffset val="100"/>
        <c:baseTimeUnit val="years"/>
      </c:dateAx>
      <c:valAx>
        <c:axId val="1352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28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EFC-40E2-ADE3-BA40D39BAEC4}"/>
            </c:ext>
          </c:extLst>
        </c:ser>
        <c:dLbls>
          <c:showLegendKey val="0"/>
          <c:showVal val="0"/>
          <c:showCatName val="0"/>
          <c:showSerName val="0"/>
          <c:showPercent val="0"/>
          <c:showBubbleSize val="0"/>
        </c:dLbls>
        <c:gapWidth val="150"/>
        <c:axId val="140251136"/>
        <c:axId val="14025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EFC-40E2-ADE3-BA40D39BAEC4}"/>
            </c:ext>
          </c:extLst>
        </c:ser>
        <c:dLbls>
          <c:showLegendKey val="0"/>
          <c:showVal val="0"/>
          <c:showCatName val="0"/>
          <c:showSerName val="0"/>
          <c:showPercent val="0"/>
          <c:showBubbleSize val="0"/>
        </c:dLbls>
        <c:marker val="1"/>
        <c:smooth val="0"/>
        <c:axId val="140251136"/>
        <c:axId val="140253056"/>
      </c:lineChart>
      <c:dateAx>
        <c:axId val="140251136"/>
        <c:scaling>
          <c:orientation val="minMax"/>
        </c:scaling>
        <c:delete val="1"/>
        <c:axPos val="b"/>
        <c:numFmt formatCode="ge" sourceLinked="1"/>
        <c:majorTickMark val="none"/>
        <c:minorTickMark val="none"/>
        <c:tickLblPos val="none"/>
        <c:crossAx val="140253056"/>
        <c:crosses val="autoZero"/>
        <c:auto val="1"/>
        <c:lblOffset val="100"/>
        <c:baseTimeUnit val="years"/>
      </c:dateAx>
      <c:valAx>
        <c:axId val="14025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5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D2F-4CA0-9BD3-0A665B6D68A2}"/>
            </c:ext>
          </c:extLst>
        </c:ser>
        <c:dLbls>
          <c:showLegendKey val="0"/>
          <c:showVal val="0"/>
          <c:showCatName val="0"/>
          <c:showSerName val="0"/>
          <c:showPercent val="0"/>
          <c:showBubbleSize val="0"/>
        </c:dLbls>
        <c:gapWidth val="150"/>
        <c:axId val="135487872"/>
        <c:axId val="13548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D2F-4CA0-9BD3-0A665B6D68A2}"/>
            </c:ext>
          </c:extLst>
        </c:ser>
        <c:dLbls>
          <c:showLegendKey val="0"/>
          <c:showVal val="0"/>
          <c:showCatName val="0"/>
          <c:showSerName val="0"/>
          <c:showPercent val="0"/>
          <c:showBubbleSize val="0"/>
        </c:dLbls>
        <c:marker val="1"/>
        <c:smooth val="0"/>
        <c:axId val="135487872"/>
        <c:axId val="135489792"/>
      </c:lineChart>
      <c:dateAx>
        <c:axId val="135487872"/>
        <c:scaling>
          <c:orientation val="minMax"/>
        </c:scaling>
        <c:delete val="1"/>
        <c:axPos val="b"/>
        <c:numFmt formatCode="ge" sourceLinked="1"/>
        <c:majorTickMark val="none"/>
        <c:minorTickMark val="none"/>
        <c:tickLblPos val="none"/>
        <c:crossAx val="135489792"/>
        <c:crosses val="autoZero"/>
        <c:auto val="1"/>
        <c:lblOffset val="100"/>
        <c:baseTimeUnit val="years"/>
      </c:dateAx>
      <c:valAx>
        <c:axId val="13548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48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835-49B9-83D5-6D0EC479A9F9}"/>
            </c:ext>
          </c:extLst>
        </c:ser>
        <c:dLbls>
          <c:showLegendKey val="0"/>
          <c:showVal val="0"/>
          <c:showCatName val="0"/>
          <c:showSerName val="0"/>
          <c:showPercent val="0"/>
          <c:showBubbleSize val="0"/>
        </c:dLbls>
        <c:gapWidth val="150"/>
        <c:axId val="136250112"/>
        <c:axId val="13625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835-49B9-83D5-6D0EC479A9F9}"/>
            </c:ext>
          </c:extLst>
        </c:ser>
        <c:dLbls>
          <c:showLegendKey val="0"/>
          <c:showVal val="0"/>
          <c:showCatName val="0"/>
          <c:showSerName val="0"/>
          <c:showPercent val="0"/>
          <c:showBubbleSize val="0"/>
        </c:dLbls>
        <c:marker val="1"/>
        <c:smooth val="0"/>
        <c:axId val="136250112"/>
        <c:axId val="136252032"/>
      </c:lineChart>
      <c:dateAx>
        <c:axId val="136250112"/>
        <c:scaling>
          <c:orientation val="minMax"/>
        </c:scaling>
        <c:delete val="1"/>
        <c:axPos val="b"/>
        <c:numFmt formatCode="ge" sourceLinked="1"/>
        <c:majorTickMark val="none"/>
        <c:minorTickMark val="none"/>
        <c:tickLblPos val="none"/>
        <c:crossAx val="136252032"/>
        <c:crosses val="autoZero"/>
        <c:auto val="1"/>
        <c:lblOffset val="100"/>
        <c:baseTimeUnit val="years"/>
      </c:dateAx>
      <c:valAx>
        <c:axId val="13625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25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CC-481F-8ADA-CD5270424297}"/>
            </c:ext>
          </c:extLst>
        </c:ser>
        <c:dLbls>
          <c:showLegendKey val="0"/>
          <c:showVal val="0"/>
          <c:showCatName val="0"/>
          <c:showSerName val="0"/>
          <c:showPercent val="0"/>
          <c:showBubbleSize val="0"/>
        </c:dLbls>
        <c:gapWidth val="150"/>
        <c:axId val="136287360"/>
        <c:axId val="13628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CC-481F-8ADA-CD5270424297}"/>
            </c:ext>
          </c:extLst>
        </c:ser>
        <c:dLbls>
          <c:showLegendKey val="0"/>
          <c:showVal val="0"/>
          <c:showCatName val="0"/>
          <c:showSerName val="0"/>
          <c:showPercent val="0"/>
          <c:showBubbleSize val="0"/>
        </c:dLbls>
        <c:marker val="1"/>
        <c:smooth val="0"/>
        <c:axId val="136287360"/>
        <c:axId val="136289280"/>
      </c:lineChart>
      <c:dateAx>
        <c:axId val="136287360"/>
        <c:scaling>
          <c:orientation val="minMax"/>
        </c:scaling>
        <c:delete val="1"/>
        <c:axPos val="b"/>
        <c:numFmt formatCode="ge" sourceLinked="1"/>
        <c:majorTickMark val="none"/>
        <c:minorTickMark val="none"/>
        <c:tickLblPos val="none"/>
        <c:crossAx val="136289280"/>
        <c:crosses val="autoZero"/>
        <c:auto val="1"/>
        <c:lblOffset val="100"/>
        <c:baseTimeUnit val="years"/>
      </c:dateAx>
      <c:valAx>
        <c:axId val="13628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28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1631.27</c:v>
                </c:pt>
                <c:pt idx="1">
                  <c:v>1562.18</c:v>
                </c:pt>
                <c:pt idx="2">
                  <c:v>545.27</c:v>
                </c:pt>
                <c:pt idx="3">
                  <c:v>547.62</c:v>
                </c:pt>
                <c:pt idx="4">
                  <c:v>57</c:v>
                </c:pt>
              </c:numCache>
            </c:numRef>
          </c:val>
          <c:extLst xmlns:c16r2="http://schemas.microsoft.com/office/drawing/2015/06/chart">
            <c:ext xmlns:c16="http://schemas.microsoft.com/office/drawing/2014/chart" uri="{C3380CC4-5D6E-409C-BE32-E72D297353CC}">
              <c16:uniqueId val="{00000000-296C-41F7-AFDF-68A801091C53}"/>
            </c:ext>
          </c:extLst>
        </c:ser>
        <c:dLbls>
          <c:showLegendKey val="0"/>
          <c:showVal val="0"/>
          <c:showCatName val="0"/>
          <c:showSerName val="0"/>
          <c:showPercent val="0"/>
          <c:showBubbleSize val="0"/>
        </c:dLbls>
        <c:gapWidth val="150"/>
        <c:axId val="134952448"/>
        <c:axId val="13495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296C-41F7-AFDF-68A801091C53}"/>
            </c:ext>
          </c:extLst>
        </c:ser>
        <c:dLbls>
          <c:showLegendKey val="0"/>
          <c:showVal val="0"/>
          <c:showCatName val="0"/>
          <c:showSerName val="0"/>
          <c:showPercent val="0"/>
          <c:showBubbleSize val="0"/>
        </c:dLbls>
        <c:marker val="1"/>
        <c:smooth val="0"/>
        <c:axId val="134952448"/>
        <c:axId val="134954368"/>
      </c:lineChart>
      <c:dateAx>
        <c:axId val="134952448"/>
        <c:scaling>
          <c:orientation val="minMax"/>
        </c:scaling>
        <c:delete val="1"/>
        <c:axPos val="b"/>
        <c:numFmt formatCode="ge" sourceLinked="1"/>
        <c:majorTickMark val="none"/>
        <c:minorTickMark val="none"/>
        <c:tickLblPos val="none"/>
        <c:crossAx val="134954368"/>
        <c:crosses val="autoZero"/>
        <c:auto val="1"/>
        <c:lblOffset val="100"/>
        <c:baseTimeUnit val="years"/>
      </c:dateAx>
      <c:valAx>
        <c:axId val="13495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95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55.55</c:v>
                </c:pt>
                <c:pt idx="1">
                  <c:v>65.239999999999995</c:v>
                </c:pt>
                <c:pt idx="2">
                  <c:v>61.86</c:v>
                </c:pt>
                <c:pt idx="3">
                  <c:v>71.06</c:v>
                </c:pt>
                <c:pt idx="4">
                  <c:v>55.25</c:v>
                </c:pt>
              </c:numCache>
            </c:numRef>
          </c:val>
          <c:extLst xmlns:c16r2="http://schemas.microsoft.com/office/drawing/2015/06/chart">
            <c:ext xmlns:c16="http://schemas.microsoft.com/office/drawing/2014/chart" uri="{C3380CC4-5D6E-409C-BE32-E72D297353CC}">
              <c16:uniqueId val="{00000000-4373-4FD3-BA56-6D21DDE420F9}"/>
            </c:ext>
          </c:extLst>
        </c:ser>
        <c:dLbls>
          <c:showLegendKey val="0"/>
          <c:showVal val="0"/>
          <c:showCatName val="0"/>
          <c:showSerName val="0"/>
          <c:showPercent val="0"/>
          <c:showBubbleSize val="0"/>
        </c:dLbls>
        <c:gapWidth val="150"/>
        <c:axId val="135001984"/>
        <c:axId val="13506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4373-4FD3-BA56-6D21DDE420F9}"/>
            </c:ext>
          </c:extLst>
        </c:ser>
        <c:dLbls>
          <c:showLegendKey val="0"/>
          <c:showVal val="0"/>
          <c:showCatName val="0"/>
          <c:showSerName val="0"/>
          <c:showPercent val="0"/>
          <c:showBubbleSize val="0"/>
        </c:dLbls>
        <c:marker val="1"/>
        <c:smooth val="0"/>
        <c:axId val="135001984"/>
        <c:axId val="135069696"/>
      </c:lineChart>
      <c:dateAx>
        <c:axId val="135001984"/>
        <c:scaling>
          <c:orientation val="minMax"/>
        </c:scaling>
        <c:delete val="1"/>
        <c:axPos val="b"/>
        <c:numFmt formatCode="ge" sourceLinked="1"/>
        <c:majorTickMark val="none"/>
        <c:minorTickMark val="none"/>
        <c:tickLblPos val="none"/>
        <c:crossAx val="135069696"/>
        <c:crosses val="autoZero"/>
        <c:auto val="1"/>
        <c:lblOffset val="100"/>
        <c:baseTimeUnit val="years"/>
      </c:dateAx>
      <c:valAx>
        <c:axId val="13506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00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333.99</c:v>
                </c:pt>
                <c:pt idx="1">
                  <c:v>286.32</c:v>
                </c:pt>
                <c:pt idx="2">
                  <c:v>302.47000000000003</c:v>
                </c:pt>
                <c:pt idx="3">
                  <c:v>263.73</c:v>
                </c:pt>
                <c:pt idx="4">
                  <c:v>337.06</c:v>
                </c:pt>
              </c:numCache>
            </c:numRef>
          </c:val>
          <c:extLst xmlns:c16r2="http://schemas.microsoft.com/office/drawing/2015/06/chart">
            <c:ext xmlns:c16="http://schemas.microsoft.com/office/drawing/2014/chart" uri="{C3380CC4-5D6E-409C-BE32-E72D297353CC}">
              <c16:uniqueId val="{00000000-1DAB-4125-BCB1-7F39D951C045}"/>
            </c:ext>
          </c:extLst>
        </c:ser>
        <c:dLbls>
          <c:showLegendKey val="0"/>
          <c:showVal val="0"/>
          <c:showCatName val="0"/>
          <c:showSerName val="0"/>
          <c:showPercent val="0"/>
          <c:showBubbleSize val="0"/>
        </c:dLbls>
        <c:gapWidth val="150"/>
        <c:axId val="135133440"/>
        <c:axId val="13530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1DAB-4125-BCB1-7F39D951C045}"/>
            </c:ext>
          </c:extLst>
        </c:ser>
        <c:dLbls>
          <c:showLegendKey val="0"/>
          <c:showVal val="0"/>
          <c:showCatName val="0"/>
          <c:showSerName val="0"/>
          <c:showPercent val="0"/>
          <c:showBubbleSize val="0"/>
        </c:dLbls>
        <c:marker val="1"/>
        <c:smooth val="0"/>
        <c:axId val="135133440"/>
        <c:axId val="135307648"/>
      </c:lineChart>
      <c:dateAx>
        <c:axId val="135133440"/>
        <c:scaling>
          <c:orientation val="minMax"/>
        </c:scaling>
        <c:delete val="1"/>
        <c:axPos val="b"/>
        <c:numFmt formatCode="ge" sourceLinked="1"/>
        <c:majorTickMark val="none"/>
        <c:minorTickMark val="none"/>
        <c:tickLblPos val="none"/>
        <c:crossAx val="135307648"/>
        <c:crosses val="autoZero"/>
        <c:auto val="1"/>
        <c:lblOffset val="100"/>
        <c:baseTimeUnit val="years"/>
      </c:dateAx>
      <c:valAx>
        <c:axId val="13530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13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10" zoomScaleNormal="100" workbookViewId="0">
      <selection activeCell="CD29" sqref="CD2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石巻市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144529</v>
      </c>
      <c r="AM8" s="68"/>
      <c r="AN8" s="68"/>
      <c r="AO8" s="68"/>
      <c r="AP8" s="68"/>
      <c r="AQ8" s="68"/>
      <c r="AR8" s="68"/>
      <c r="AS8" s="68"/>
      <c r="AT8" s="67">
        <f>データ!T6</f>
        <v>554.59</v>
      </c>
      <c r="AU8" s="67"/>
      <c r="AV8" s="67"/>
      <c r="AW8" s="67"/>
      <c r="AX8" s="67"/>
      <c r="AY8" s="67"/>
      <c r="AZ8" s="67"/>
      <c r="BA8" s="67"/>
      <c r="BB8" s="67">
        <f>データ!U6</f>
        <v>260.61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3.68</v>
      </c>
      <c r="Q10" s="67"/>
      <c r="R10" s="67"/>
      <c r="S10" s="67"/>
      <c r="T10" s="67"/>
      <c r="U10" s="67"/>
      <c r="V10" s="67"/>
      <c r="W10" s="67">
        <f>データ!Q6</f>
        <v>89.63</v>
      </c>
      <c r="X10" s="67"/>
      <c r="Y10" s="67"/>
      <c r="Z10" s="67"/>
      <c r="AA10" s="67"/>
      <c r="AB10" s="67"/>
      <c r="AC10" s="67"/>
      <c r="AD10" s="68">
        <f>データ!R6</f>
        <v>3510</v>
      </c>
      <c r="AE10" s="68"/>
      <c r="AF10" s="68"/>
      <c r="AG10" s="68"/>
      <c r="AH10" s="68"/>
      <c r="AI10" s="68"/>
      <c r="AJ10" s="68"/>
      <c r="AK10" s="2"/>
      <c r="AL10" s="68">
        <f>データ!V6</f>
        <v>5295</v>
      </c>
      <c r="AM10" s="68"/>
      <c r="AN10" s="68"/>
      <c r="AO10" s="68"/>
      <c r="AP10" s="68"/>
      <c r="AQ10" s="68"/>
      <c r="AR10" s="68"/>
      <c r="AS10" s="68"/>
      <c r="AT10" s="67">
        <f>データ!W6</f>
        <v>5.0999999999999996</v>
      </c>
      <c r="AU10" s="67"/>
      <c r="AV10" s="67"/>
      <c r="AW10" s="67"/>
      <c r="AX10" s="67"/>
      <c r="AY10" s="67"/>
      <c r="AZ10" s="67"/>
      <c r="BA10" s="67"/>
      <c r="BB10" s="67">
        <f>データ!X6</f>
        <v>1038.24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114</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45</v>
      </c>
      <c r="O86" s="26" t="str">
        <f>データ!EO6</f>
        <v>【0.02】</v>
      </c>
    </row>
  </sheetData>
  <sheetProtection algorithmName="SHA-512" hashValue="P1sOUfeXgVBNyco76UphG5VVVwLpN+ibGbWrBwo8P19c2xiHuOpqLShIm7hoa3snXYzOX+2gczxUJNVCXxzSEQ==" saltValue="Iei3Guwc1lV0izwFl+anz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42021</v>
      </c>
      <c r="D6" s="33">
        <f t="shared" si="3"/>
        <v>47</v>
      </c>
      <c r="E6" s="33">
        <f t="shared" si="3"/>
        <v>17</v>
      </c>
      <c r="F6" s="33">
        <f t="shared" si="3"/>
        <v>5</v>
      </c>
      <c r="G6" s="33">
        <f t="shared" si="3"/>
        <v>0</v>
      </c>
      <c r="H6" s="33" t="str">
        <f t="shared" si="3"/>
        <v>宮城県　石巻市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3.68</v>
      </c>
      <c r="Q6" s="34">
        <f t="shared" si="3"/>
        <v>89.63</v>
      </c>
      <c r="R6" s="34">
        <f t="shared" si="3"/>
        <v>3510</v>
      </c>
      <c r="S6" s="34">
        <f t="shared" si="3"/>
        <v>144529</v>
      </c>
      <c r="T6" s="34">
        <f t="shared" si="3"/>
        <v>554.59</v>
      </c>
      <c r="U6" s="34">
        <f t="shared" si="3"/>
        <v>260.61</v>
      </c>
      <c r="V6" s="34">
        <f t="shared" si="3"/>
        <v>5295</v>
      </c>
      <c r="W6" s="34">
        <f t="shared" si="3"/>
        <v>5.0999999999999996</v>
      </c>
      <c r="X6" s="34">
        <f t="shared" si="3"/>
        <v>1038.24</v>
      </c>
      <c r="Y6" s="35">
        <f>IF(Y7="",NA(),Y7)</f>
        <v>49.29</v>
      </c>
      <c r="Z6" s="35">
        <f t="shared" ref="Z6:AH6" si="4">IF(Z7="",NA(),Z7)</f>
        <v>59.21</v>
      </c>
      <c r="AA6" s="35">
        <f t="shared" si="4"/>
        <v>62.36</v>
      </c>
      <c r="AB6" s="35">
        <f t="shared" si="4"/>
        <v>67.22</v>
      </c>
      <c r="AC6" s="35">
        <f t="shared" si="4"/>
        <v>69.7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1631.27</v>
      </c>
      <c r="BG6" s="35">
        <f t="shared" ref="BG6:BO6" si="7">IF(BG7="",NA(),BG7)</f>
        <v>1562.18</v>
      </c>
      <c r="BH6" s="35">
        <f t="shared" si="7"/>
        <v>545.27</v>
      </c>
      <c r="BI6" s="35">
        <f t="shared" si="7"/>
        <v>547.62</v>
      </c>
      <c r="BJ6" s="35">
        <f t="shared" si="7"/>
        <v>57</v>
      </c>
      <c r="BK6" s="35">
        <f t="shared" si="7"/>
        <v>1044.8</v>
      </c>
      <c r="BL6" s="35">
        <f t="shared" si="7"/>
        <v>1081.8</v>
      </c>
      <c r="BM6" s="35">
        <f t="shared" si="7"/>
        <v>974.93</v>
      </c>
      <c r="BN6" s="35">
        <f t="shared" si="7"/>
        <v>855.8</v>
      </c>
      <c r="BO6" s="35">
        <f t="shared" si="7"/>
        <v>789.46</v>
      </c>
      <c r="BP6" s="34" t="str">
        <f>IF(BP7="","",IF(BP7="-","【-】","【"&amp;SUBSTITUTE(TEXT(BP7,"#,##0.00"),"-","△")&amp;"】"))</f>
        <v>【747.76】</v>
      </c>
      <c r="BQ6" s="35">
        <f>IF(BQ7="",NA(),BQ7)</f>
        <v>55.55</v>
      </c>
      <c r="BR6" s="35">
        <f t="shared" ref="BR6:BZ6" si="8">IF(BR7="",NA(),BR7)</f>
        <v>65.239999999999995</v>
      </c>
      <c r="BS6" s="35">
        <f t="shared" si="8"/>
        <v>61.86</v>
      </c>
      <c r="BT6" s="35">
        <f t="shared" si="8"/>
        <v>71.06</v>
      </c>
      <c r="BU6" s="35">
        <f t="shared" si="8"/>
        <v>55.25</v>
      </c>
      <c r="BV6" s="35">
        <f t="shared" si="8"/>
        <v>50.82</v>
      </c>
      <c r="BW6" s="35">
        <f t="shared" si="8"/>
        <v>52.19</v>
      </c>
      <c r="BX6" s="35">
        <f t="shared" si="8"/>
        <v>55.32</v>
      </c>
      <c r="BY6" s="35">
        <f t="shared" si="8"/>
        <v>59.8</v>
      </c>
      <c r="BZ6" s="35">
        <f t="shared" si="8"/>
        <v>57.77</v>
      </c>
      <c r="CA6" s="34" t="str">
        <f>IF(CA7="","",IF(CA7="-","【-】","【"&amp;SUBSTITUTE(TEXT(CA7,"#,##0.00"),"-","△")&amp;"】"))</f>
        <v>【59.51】</v>
      </c>
      <c r="CB6" s="35">
        <f>IF(CB7="",NA(),CB7)</f>
        <v>333.99</v>
      </c>
      <c r="CC6" s="35">
        <f t="shared" ref="CC6:CK6" si="9">IF(CC7="",NA(),CC7)</f>
        <v>286.32</v>
      </c>
      <c r="CD6" s="35">
        <f t="shared" si="9"/>
        <v>302.47000000000003</v>
      </c>
      <c r="CE6" s="35">
        <f t="shared" si="9"/>
        <v>263.73</v>
      </c>
      <c r="CF6" s="35">
        <f t="shared" si="9"/>
        <v>337.06</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42.81</v>
      </c>
      <c r="CN6" s="35">
        <f t="shared" ref="CN6:CV6" si="10">IF(CN7="",NA(),CN7)</f>
        <v>42.91</v>
      </c>
      <c r="CO6" s="35">
        <f t="shared" si="10"/>
        <v>66.95</v>
      </c>
      <c r="CP6" s="35">
        <f t="shared" si="10"/>
        <v>45.3</v>
      </c>
      <c r="CQ6" s="35">
        <f t="shared" si="10"/>
        <v>43.81</v>
      </c>
      <c r="CR6" s="35">
        <f t="shared" si="10"/>
        <v>53.24</v>
      </c>
      <c r="CS6" s="35">
        <f t="shared" si="10"/>
        <v>52.31</v>
      </c>
      <c r="CT6" s="35">
        <f t="shared" si="10"/>
        <v>60.65</v>
      </c>
      <c r="CU6" s="35">
        <f t="shared" si="10"/>
        <v>51.75</v>
      </c>
      <c r="CV6" s="35">
        <f t="shared" si="10"/>
        <v>50.68</v>
      </c>
      <c r="CW6" s="34" t="str">
        <f>IF(CW7="","",IF(CW7="-","【-】","【"&amp;SUBSTITUTE(TEXT(CW7,"#,##0.00"),"-","△")&amp;"】"))</f>
        <v>【52.23】</v>
      </c>
      <c r="CX6" s="35">
        <f>IF(CX7="",NA(),CX7)</f>
        <v>82.72</v>
      </c>
      <c r="CY6" s="35">
        <f t="shared" ref="CY6:DG6" si="11">IF(CY7="",NA(),CY7)</f>
        <v>75.75</v>
      </c>
      <c r="CZ6" s="35">
        <f t="shared" si="11"/>
        <v>77.650000000000006</v>
      </c>
      <c r="DA6" s="35">
        <f t="shared" si="11"/>
        <v>80.03</v>
      </c>
      <c r="DB6" s="35">
        <f t="shared" si="11"/>
        <v>79.489999999999995</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4.0999999999999996</v>
      </c>
      <c r="EF6" s="35">
        <f t="shared" ref="EF6:EN6" si="14">IF(EF7="",NA(),EF7)</f>
        <v>0.24</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42021</v>
      </c>
      <c r="D7" s="37">
        <v>47</v>
      </c>
      <c r="E7" s="37">
        <v>17</v>
      </c>
      <c r="F7" s="37">
        <v>5</v>
      </c>
      <c r="G7" s="37">
        <v>0</v>
      </c>
      <c r="H7" s="37" t="s">
        <v>99</v>
      </c>
      <c r="I7" s="37" t="s">
        <v>100</v>
      </c>
      <c r="J7" s="37" t="s">
        <v>101</v>
      </c>
      <c r="K7" s="37" t="s">
        <v>102</v>
      </c>
      <c r="L7" s="37" t="s">
        <v>103</v>
      </c>
      <c r="M7" s="37" t="s">
        <v>104</v>
      </c>
      <c r="N7" s="38" t="s">
        <v>105</v>
      </c>
      <c r="O7" s="38" t="s">
        <v>106</v>
      </c>
      <c r="P7" s="38">
        <v>3.68</v>
      </c>
      <c r="Q7" s="38">
        <v>89.63</v>
      </c>
      <c r="R7" s="38">
        <v>3510</v>
      </c>
      <c r="S7" s="38">
        <v>144529</v>
      </c>
      <c r="T7" s="38">
        <v>554.59</v>
      </c>
      <c r="U7" s="38">
        <v>260.61</v>
      </c>
      <c r="V7" s="38">
        <v>5295</v>
      </c>
      <c r="W7" s="38">
        <v>5.0999999999999996</v>
      </c>
      <c r="X7" s="38">
        <v>1038.24</v>
      </c>
      <c r="Y7" s="38">
        <v>49.29</v>
      </c>
      <c r="Z7" s="38">
        <v>59.21</v>
      </c>
      <c r="AA7" s="38">
        <v>62.36</v>
      </c>
      <c r="AB7" s="38">
        <v>67.22</v>
      </c>
      <c r="AC7" s="38">
        <v>69.7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1631.27</v>
      </c>
      <c r="BG7" s="38">
        <v>1562.18</v>
      </c>
      <c r="BH7" s="38">
        <v>545.27</v>
      </c>
      <c r="BI7" s="38">
        <v>547.62</v>
      </c>
      <c r="BJ7" s="38">
        <v>57</v>
      </c>
      <c r="BK7" s="38">
        <v>1044.8</v>
      </c>
      <c r="BL7" s="38">
        <v>1081.8</v>
      </c>
      <c r="BM7" s="38">
        <v>974.93</v>
      </c>
      <c r="BN7" s="38">
        <v>855.8</v>
      </c>
      <c r="BO7" s="38">
        <v>789.46</v>
      </c>
      <c r="BP7" s="38">
        <v>747.76</v>
      </c>
      <c r="BQ7" s="38">
        <v>55.55</v>
      </c>
      <c r="BR7" s="38">
        <v>65.239999999999995</v>
      </c>
      <c r="BS7" s="38">
        <v>61.86</v>
      </c>
      <c r="BT7" s="38">
        <v>71.06</v>
      </c>
      <c r="BU7" s="38">
        <v>55.25</v>
      </c>
      <c r="BV7" s="38">
        <v>50.82</v>
      </c>
      <c r="BW7" s="38">
        <v>52.19</v>
      </c>
      <c r="BX7" s="38">
        <v>55.32</v>
      </c>
      <c r="BY7" s="38">
        <v>59.8</v>
      </c>
      <c r="BZ7" s="38">
        <v>57.77</v>
      </c>
      <c r="CA7" s="38">
        <v>59.51</v>
      </c>
      <c r="CB7" s="38">
        <v>333.99</v>
      </c>
      <c r="CC7" s="38">
        <v>286.32</v>
      </c>
      <c r="CD7" s="38">
        <v>302.47000000000003</v>
      </c>
      <c r="CE7" s="38">
        <v>263.73</v>
      </c>
      <c r="CF7" s="38">
        <v>337.06</v>
      </c>
      <c r="CG7" s="38">
        <v>300.52</v>
      </c>
      <c r="CH7" s="38">
        <v>296.14</v>
      </c>
      <c r="CI7" s="38">
        <v>283.17</v>
      </c>
      <c r="CJ7" s="38">
        <v>263.76</v>
      </c>
      <c r="CK7" s="38">
        <v>274.35000000000002</v>
      </c>
      <c r="CL7" s="38">
        <v>261.45999999999998</v>
      </c>
      <c r="CM7" s="38">
        <v>42.81</v>
      </c>
      <c r="CN7" s="38">
        <v>42.91</v>
      </c>
      <c r="CO7" s="38">
        <v>66.95</v>
      </c>
      <c r="CP7" s="38">
        <v>45.3</v>
      </c>
      <c r="CQ7" s="38">
        <v>43.81</v>
      </c>
      <c r="CR7" s="38">
        <v>53.24</v>
      </c>
      <c r="CS7" s="38">
        <v>52.31</v>
      </c>
      <c r="CT7" s="38">
        <v>60.65</v>
      </c>
      <c r="CU7" s="38">
        <v>51.75</v>
      </c>
      <c r="CV7" s="38">
        <v>50.68</v>
      </c>
      <c r="CW7" s="38">
        <v>52.23</v>
      </c>
      <c r="CX7" s="38">
        <v>82.72</v>
      </c>
      <c r="CY7" s="38">
        <v>75.75</v>
      </c>
      <c r="CZ7" s="38">
        <v>77.650000000000006</v>
      </c>
      <c r="DA7" s="38">
        <v>80.03</v>
      </c>
      <c r="DB7" s="38">
        <v>79.489999999999995</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4.0999999999999996</v>
      </c>
      <c r="EF7" s="38">
        <v>0.24</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高瀬 好伸 [Yoshinobu Takase]</cp:lastModifiedBy>
  <dcterms:created xsi:type="dcterms:W3CDTF">2019-12-05T05:16:08Z</dcterms:created>
  <dcterms:modified xsi:type="dcterms:W3CDTF">2020-02-20T05:48:59Z</dcterms:modified>
  <cp:category/>
</cp:coreProperties>
</file>