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1（H30決算）\02_回答\市立病院\"/>
    </mc:Choice>
  </mc:AlternateContent>
  <workbookProtection workbookAlgorithmName="SHA-512" workbookHashValue="aFI/QQn84S05++7l7l4SzBekKxDels1nUB0LdMoCIlWyIzXAWjIz/evp6Pj9GXZnV8fmRc/Br+Ngk0txBTaNAA==" workbookSaltValue="9WjkBJbTyRmSNEDcRiGjwA==" workbookSpinCount="100000" lockStructure="1"/>
  <bookViews>
    <workbookView xWindow="0" yWindow="0" windowWidth="28800" windowHeight="116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C78" i="4" l="1"/>
  <c r="FH78" i="4"/>
  <c r="DS54" i="4"/>
  <c r="DS32" i="4"/>
  <c r="AE32" i="4"/>
  <c r="AN78" i="4"/>
  <c r="AE54" i="4"/>
  <c r="HG54" i="4"/>
  <c r="KU54" i="4"/>
  <c r="KU32" i="4"/>
  <c r="HG32" i="4"/>
  <c r="KF54" i="4"/>
  <c r="JJ78" i="4"/>
  <c r="GR54" i="4"/>
  <c r="GR32" i="4"/>
  <c r="EO78" i="4"/>
  <c r="DD54" i="4"/>
  <c r="DD32" i="4"/>
  <c r="KF32" i="4"/>
  <c r="U78" i="4"/>
  <c r="P54" i="4"/>
  <c r="P32" i="4"/>
  <c r="BZ78" i="4"/>
  <c r="BI54" i="4"/>
  <c r="BI32" i="4"/>
  <c r="LY54" i="4"/>
  <c r="LY32" i="4"/>
  <c r="LO78" i="4"/>
  <c r="IK54" i="4"/>
  <c r="IK32" i="4"/>
  <c r="GT78" i="4"/>
  <c r="EW54" i="4"/>
  <c r="EW32" i="4"/>
  <c r="GA78" i="4"/>
  <c r="BG78" i="4"/>
  <c r="AT54" i="4"/>
  <c r="AT32" i="4"/>
  <c r="EH32" i="4"/>
  <c r="LJ54" i="4"/>
  <c r="LJ32" i="4"/>
  <c r="EH54" i="4"/>
  <c r="KV78" i="4"/>
  <c r="HV54" i="4"/>
  <c r="HV32" i="4"/>
</calcChain>
</file>

<file path=xl/sharedStrings.xml><?xml version="1.0" encoding="utf-8"?>
<sst xmlns="http://schemas.openxmlformats.org/spreadsheetml/2006/main" count="364" uniqueCount="183">
  <si>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</si>
  <si>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</si>
  <si>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</si>
  <si>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</si>
  <si>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</si>
  <si>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</si>
  <si>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</si>
  <si>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</si>
  <si>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</si>
  <si>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</si>
  <si>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</si>
  <si>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</si>
  <si>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</si>
  <si>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</si>
  <si>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</si>
  <si>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</si>
  <si>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</si>
  <si>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</si>
  <si>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</si>
  <si>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</si>
  <si>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</si>
  <si>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</si>
  <si>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</si>
  <si>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</si>
  <si>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</si>
  <si>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</si>
  <si>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</si>
  <si>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</si>
  <si>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</si>
  <si>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</si>
  <si>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</si>
  <si>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</si>
  <si>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</si>
  <si>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</si>
  <si>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</si>
  <si>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</si>
  <si>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</si>
  <si>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</si>
  <si>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</si>
  <si>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</si>
  <si>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</si>
  <si>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</si>
  <si>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</si>
  <si>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</si>
  <si>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</si>
  <si>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</si>
  <si>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</si>
  <si>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</si>
  <si>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</si>
  <si>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</si>
  <si>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</si>
  <si>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</si>
  <si>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</si>
  <si>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</si>
  <si>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</si>
  <si>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</si>
  <si>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</si>
  <si>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</si>
  <si>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</si>
  <si>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</si>
  <si>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</si>
  <si>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</si>
  <si>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</si>
  <si>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</si>
  <si>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</si>
  <si>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</si>
  <si>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</si>
  <si>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</si>
  <si>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</si>
  <si>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</si>
  <si>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</si>
  <si>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</si>
  <si>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</si>
  <si>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</si>
  <si>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</si>
  <si>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</si>
  <si>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</si>
  <si>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</si>
  <si>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</si>
  <si>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</si>
  <si>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</si>
  <si>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</si>
  <si>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</si>
  <si>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</si>
  <si>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</si>
  <si>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</si>
  <si>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</si>
  <si>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</si>
  <si>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</si>
  <si>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</si>
  <si>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</si>
  <si>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</si>
  <si>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</si>
  <si>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</si>
  <si>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</si>
  <si>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</si>
  <si>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</si>
  <si>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</si>
  <si>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</si>
  <si>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</si>
  <si>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</si>
  <si>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</si>
  <si>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</si>
  <si>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</si>
  <si>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</si>
  <si>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</si>
  <si>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</si>
  <si>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</si>
  <si>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</si>
  <si>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</si>
  <si>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</si>
  <si>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</si>
  <si>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</si>
  <si>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</si>
  <si>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</si>
  <si>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</si>
  <si>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</si>
  <si>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</si>
  <si>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</si>
  <si>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</si>
  <si>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</si>
  <si>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</si>
  <si>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</si>
  <si>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</si>
  <si>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</si>
  <si>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</si>
  <si>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</si>
  <si>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</si>
  <si>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</si>
  <si>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</si>
  <si>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</si>
  <si>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</si>
  <si>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</si>
  <si>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</si>
  <si>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</si>
  <si>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</si>
  <si>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</si>
  <si>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</si>
  <si>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</si>
  <si>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</si>
  <si>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</si>
  <si>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</si>
  <si>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</si>
  <si>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</si>
  <si>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</si>
  <si>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</si>
  <si>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</si>
  <si>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</si>
  <si>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</si>
  <si>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</si>
  <si>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</si>
  <si>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</si>
  <si>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</si>
  <si>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</si>
  <si>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</si>
  <si>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</si>
  <si>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</si>
  <si>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</si>
  <si>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</si>
  <si>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</si>
  <si>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</si>
  <si>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</si>
  <si>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</si>
  <si>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</si>
  <si>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</si>
  <si>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</si>
  <si>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</si>
  <si>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</si>
  <si>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</si>
  <si>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</si>
  <si>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</si>
  <si>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</si>
  <si>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</si>
  <si>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</si>
  <si>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</si>
  <si>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</si>
  <si>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</si>
  <si>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</si>
  <si>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</si>
  <si>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石巻赤十字病院をはじめとした二次、三次医療機関との連携を前提に、必要な急性期機能を有した上で、回復期、慢性期及び在宅医療等に取り組み、石巻圏域における「切れ目のない医療提供体制」の一端を担っている。</t>
    <rPh sb="1" eb="3">
      <t>イシノマキ</t>
    </rPh>
    <rPh sb="3" eb="6">
      <t>セキジュウジ</t>
    </rPh>
    <rPh sb="6" eb="8">
      <t>ビョウイン</t>
    </rPh>
    <rPh sb="15" eb="17">
      <t>ニジ</t>
    </rPh>
    <rPh sb="18" eb="20">
      <t>サンジ</t>
    </rPh>
    <rPh sb="20" eb="22">
      <t>イリョウ</t>
    </rPh>
    <rPh sb="22" eb="24">
      <t>キカン</t>
    </rPh>
    <rPh sb="26" eb="28">
      <t>レンケイ</t>
    </rPh>
    <rPh sb="29" eb="31">
      <t>ゼンテイ</t>
    </rPh>
    <rPh sb="33" eb="35">
      <t>ヒツヨウ</t>
    </rPh>
    <rPh sb="36" eb="39">
      <t>キュウセイキ</t>
    </rPh>
    <rPh sb="39" eb="41">
      <t>キノウ</t>
    </rPh>
    <rPh sb="42" eb="43">
      <t>ユウ</t>
    </rPh>
    <rPh sb="45" eb="46">
      <t>ウエ</t>
    </rPh>
    <rPh sb="48" eb="50">
      <t>カイフク</t>
    </rPh>
    <rPh sb="50" eb="51">
      <t>キ</t>
    </rPh>
    <rPh sb="52" eb="55">
      <t>マンセイキ</t>
    </rPh>
    <rPh sb="55" eb="56">
      <t>オヨ</t>
    </rPh>
    <rPh sb="57" eb="59">
      <t>ザイタク</t>
    </rPh>
    <rPh sb="59" eb="62">
      <t>イリョウトウ</t>
    </rPh>
    <rPh sb="63" eb="64">
      <t>ト</t>
    </rPh>
    <rPh sb="65" eb="66">
      <t>ク</t>
    </rPh>
    <rPh sb="68" eb="70">
      <t>イシノマキ</t>
    </rPh>
    <rPh sb="70" eb="71">
      <t>ケン</t>
    </rPh>
    <rPh sb="71" eb="72">
      <t>イキ</t>
    </rPh>
    <rPh sb="77" eb="78">
      <t>キ</t>
    </rPh>
    <rPh sb="79" eb="80">
      <t>メ</t>
    </rPh>
    <rPh sb="83" eb="85">
      <t>イリョウ</t>
    </rPh>
    <rPh sb="85" eb="87">
      <t>テイキョウ</t>
    </rPh>
    <rPh sb="87" eb="89">
      <t>タイセイ</t>
    </rPh>
    <rPh sb="91" eb="93">
      <t>イッタン</t>
    </rPh>
    <rPh sb="94" eb="95">
      <t>ニナ</t>
    </rPh>
    <phoneticPr fontId="5"/>
  </si>
  <si>
    <t>　平成28年9月の新病院開院に当たって新築した病院本体及び新規購入した器械備品等の減価償却が平成29年度から始まったため、有形固定資産減価償却比率及び器械備品減価償却比率ともに低い比率となっている。
　１床当たり有形固定資産については、東日本大震災以降の復旧・復興事業が本格化する時期において、全国的な建設資材の不足による価格高騰や、技術者、作業員など人手不足に伴う労務費高騰により、病院建設事業費が増崇したことが大きく影響しているものと思われる。</t>
    <phoneticPr fontId="5"/>
  </si>
  <si>
    <t>　平成30年度は、眼科・耳鼻咽喉科・皮膚科の外来診療科を開設したほか、緩和ケア病棟や地域包括ケア病床を設置し、医療機能の充実を図った結果、入院、外来ともに患者数は前年度を上回り、医業収益についても、目標額までは届かなかったが前年度を上回る結果（＋3.3億円）となった。
　月平均の病床利用率については、4～7月までは70％前後で推移したものの、8月以降は毎月70％を超え、年間平均73.4％（対前年＋9.5ポイント）という結果となった。この病床利用状況の向上が、医業収支比率、累積欠損金比率、職員給与費対医業収益比率及び材料費対医業収益比率の改善に寄与したものと考えられる。</t>
    <rPh sb="1" eb="3">
      <t>ヘイセイ</t>
    </rPh>
    <rPh sb="5" eb="7">
      <t>ネンド</t>
    </rPh>
    <rPh sb="9" eb="11">
      <t>ガンカ</t>
    </rPh>
    <rPh sb="12" eb="14">
      <t>ジビ</t>
    </rPh>
    <rPh sb="14" eb="16">
      <t>インコウ</t>
    </rPh>
    <rPh sb="16" eb="17">
      <t>カ</t>
    </rPh>
    <rPh sb="18" eb="21">
      <t>ヒフカ</t>
    </rPh>
    <rPh sb="22" eb="24">
      <t>ガイライ</t>
    </rPh>
    <rPh sb="24" eb="26">
      <t>シンリョウ</t>
    </rPh>
    <rPh sb="26" eb="27">
      <t>カ</t>
    </rPh>
    <rPh sb="28" eb="30">
      <t>カイセツ</t>
    </rPh>
    <rPh sb="35" eb="37">
      <t>カンワ</t>
    </rPh>
    <rPh sb="39" eb="41">
      <t>ビョウトウ</t>
    </rPh>
    <rPh sb="42" eb="44">
      <t>チイキ</t>
    </rPh>
    <rPh sb="44" eb="46">
      <t>ホウカツ</t>
    </rPh>
    <rPh sb="48" eb="50">
      <t>ビョウショウ</t>
    </rPh>
    <rPh sb="51" eb="53">
      <t>セッチ</t>
    </rPh>
    <rPh sb="55" eb="57">
      <t>イリョウ</t>
    </rPh>
    <rPh sb="57" eb="59">
      <t>キノウ</t>
    </rPh>
    <rPh sb="60" eb="62">
      <t>ジュウジツ</t>
    </rPh>
    <rPh sb="63" eb="64">
      <t>ハカ</t>
    </rPh>
    <rPh sb="66" eb="68">
      <t>ケッカ</t>
    </rPh>
    <rPh sb="69" eb="71">
      <t>ニュウイン</t>
    </rPh>
    <rPh sb="72" eb="74">
      <t>ガイライ</t>
    </rPh>
    <rPh sb="77" eb="80">
      <t>カンジャスウ</t>
    </rPh>
    <rPh sb="81" eb="84">
      <t>ゼンネンド</t>
    </rPh>
    <rPh sb="85" eb="87">
      <t>ウワマワ</t>
    </rPh>
    <rPh sb="89" eb="91">
      <t>イギョウ</t>
    </rPh>
    <rPh sb="91" eb="93">
      <t>シュウエキ</t>
    </rPh>
    <rPh sb="99" eb="102">
      <t>モクヒョウガク</t>
    </rPh>
    <rPh sb="105" eb="106">
      <t>トド</t>
    </rPh>
    <rPh sb="112" eb="115">
      <t>ゼンネンド</t>
    </rPh>
    <rPh sb="116" eb="118">
      <t>ウワマワ</t>
    </rPh>
    <rPh sb="119" eb="121">
      <t>ケッカ</t>
    </rPh>
    <rPh sb="126" eb="128">
      <t>オクエン</t>
    </rPh>
    <rPh sb="136" eb="139">
      <t>ツキヘイキン</t>
    </rPh>
    <rPh sb="140" eb="142">
      <t>ビョウショウ</t>
    </rPh>
    <rPh sb="142" eb="145">
      <t>リヨウリツ</t>
    </rPh>
    <rPh sb="154" eb="155">
      <t>ガツ</t>
    </rPh>
    <rPh sb="161" eb="163">
      <t>ゼンゴ</t>
    </rPh>
    <rPh sb="164" eb="166">
      <t>スイイ</t>
    </rPh>
    <rPh sb="173" eb="174">
      <t>ガツ</t>
    </rPh>
    <rPh sb="174" eb="176">
      <t>イコウ</t>
    </rPh>
    <rPh sb="177" eb="179">
      <t>マイツキ</t>
    </rPh>
    <rPh sb="183" eb="184">
      <t>コ</t>
    </rPh>
    <rPh sb="186" eb="188">
      <t>ネンカン</t>
    </rPh>
    <rPh sb="188" eb="190">
      <t>ヘイキン</t>
    </rPh>
    <rPh sb="196" eb="197">
      <t>タイ</t>
    </rPh>
    <rPh sb="197" eb="199">
      <t>ゼンネン</t>
    </rPh>
    <rPh sb="211" eb="213">
      <t>ケッカ</t>
    </rPh>
    <rPh sb="220" eb="222">
      <t>ビョウショウ</t>
    </rPh>
    <rPh sb="222" eb="224">
      <t>リヨウ</t>
    </rPh>
    <rPh sb="224" eb="226">
      <t>ジョウキョウ</t>
    </rPh>
    <rPh sb="227" eb="229">
      <t>コウジョウ</t>
    </rPh>
    <rPh sb="231" eb="233">
      <t>イギョウ</t>
    </rPh>
    <rPh sb="233" eb="235">
      <t>シュウシ</t>
    </rPh>
    <rPh sb="235" eb="237">
      <t>ヒリツ</t>
    </rPh>
    <rPh sb="238" eb="240">
      <t>ルイセキ</t>
    </rPh>
    <rPh sb="240" eb="243">
      <t>ケッソンキン</t>
    </rPh>
    <rPh sb="243" eb="245">
      <t>ヒリツ</t>
    </rPh>
    <rPh sb="246" eb="248">
      <t>ショクイン</t>
    </rPh>
    <rPh sb="248" eb="250">
      <t>キュウヨ</t>
    </rPh>
    <rPh sb="250" eb="251">
      <t>ヒ</t>
    </rPh>
    <rPh sb="251" eb="252">
      <t>タイ</t>
    </rPh>
    <rPh sb="252" eb="254">
      <t>イギョウ</t>
    </rPh>
    <rPh sb="254" eb="256">
      <t>シュウエキ</t>
    </rPh>
    <rPh sb="256" eb="258">
      <t>ヒリツ</t>
    </rPh>
    <rPh sb="258" eb="259">
      <t>オヨ</t>
    </rPh>
    <rPh sb="260" eb="263">
      <t>ザイリョウヒ</t>
    </rPh>
    <rPh sb="263" eb="264">
      <t>タイ</t>
    </rPh>
    <rPh sb="264" eb="266">
      <t>イギョウ</t>
    </rPh>
    <rPh sb="266" eb="268">
      <t>シュウエキ</t>
    </rPh>
    <rPh sb="268" eb="270">
      <t>ヒリツ</t>
    </rPh>
    <rPh sb="271" eb="273">
      <t>カイゼン</t>
    </rPh>
    <rPh sb="274" eb="276">
      <t>キヨ</t>
    </rPh>
    <rPh sb="281" eb="282">
      <t>カンガ</t>
    </rPh>
    <phoneticPr fontId="5"/>
  </si>
  <si>
    <t>　入院患者数が増加したことで病床利用率も増加し、外来患者数も診療科の新設で増加したものの、目標値まで達しておらず、医業収益も目標値に達していない状況であることから、平成29年3月に策定した「石巻市新公立病院改革プラン」に掲載している各種取組みを実行し、平成30年度の経常収支比率101.0%を上回るよう、収支状況の向上を目指す。
　具体的には収益面において、包括医療費支払制度（DPC）の導入に向け準備を始めるほか、人間ドックや各種健診等の拡充に努め、効率的な収入確保に努めていく。
　また費用面では、契約更新に伴う各種委託業務等の契約内容を見直し、経費削減に取り組んでいく。</t>
    <rPh sb="1" eb="3">
      <t>ニュウイン</t>
    </rPh>
    <rPh sb="3" eb="6">
      <t>カンジャスウ</t>
    </rPh>
    <rPh sb="7" eb="9">
      <t>ゾウカ</t>
    </rPh>
    <rPh sb="14" eb="16">
      <t>ビョウショウ</t>
    </rPh>
    <rPh sb="16" eb="19">
      <t>リヨウリツ</t>
    </rPh>
    <rPh sb="20" eb="22">
      <t>ゾウカ</t>
    </rPh>
    <rPh sb="24" eb="26">
      <t>ガイライ</t>
    </rPh>
    <rPh sb="26" eb="29">
      <t>カンジャスウ</t>
    </rPh>
    <rPh sb="30" eb="33">
      <t>シンリョウカ</t>
    </rPh>
    <rPh sb="34" eb="36">
      <t>シンセツ</t>
    </rPh>
    <rPh sb="37" eb="39">
      <t>ゾウカ</t>
    </rPh>
    <rPh sb="45" eb="48">
      <t>モクヒョウチ</t>
    </rPh>
    <rPh sb="50" eb="51">
      <t>タッ</t>
    </rPh>
    <rPh sb="57" eb="59">
      <t>イギョウ</t>
    </rPh>
    <rPh sb="59" eb="61">
      <t>シュウエキ</t>
    </rPh>
    <rPh sb="62" eb="65">
      <t>モクヒョウチ</t>
    </rPh>
    <rPh sb="66" eb="67">
      <t>タッ</t>
    </rPh>
    <rPh sb="72" eb="74">
      <t>ジョウキョウ</t>
    </rPh>
    <rPh sb="82" eb="84">
      <t>ヘイセイ</t>
    </rPh>
    <rPh sb="86" eb="87">
      <t>ネン</t>
    </rPh>
    <rPh sb="88" eb="89">
      <t>ガツ</t>
    </rPh>
    <rPh sb="90" eb="92">
      <t>サクテイ</t>
    </rPh>
    <rPh sb="95" eb="98">
      <t>イシノマキシ</t>
    </rPh>
    <rPh sb="98" eb="99">
      <t>シン</t>
    </rPh>
    <rPh sb="99" eb="101">
      <t>コウリツ</t>
    </rPh>
    <rPh sb="101" eb="103">
      <t>ビョウイン</t>
    </rPh>
    <rPh sb="103" eb="105">
      <t>カイカク</t>
    </rPh>
    <rPh sb="110" eb="112">
      <t>ケイサイ</t>
    </rPh>
    <rPh sb="116" eb="118">
      <t>カクシュ</t>
    </rPh>
    <rPh sb="118" eb="120">
      <t>トリクミ</t>
    </rPh>
    <rPh sb="122" eb="124">
      <t>ジッコウ</t>
    </rPh>
    <rPh sb="126" eb="128">
      <t>ヘイセイ</t>
    </rPh>
    <rPh sb="130" eb="132">
      <t>ネンド</t>
    </rPh>
    <rPh sb="133" eb="135">
      <t>ケイジョウ</t>
    </rPh>
    <rPh sb="135" eb="137">
      <t>シュウシ</t>
    </rPh>
    <rPh sb="137" eb="139">
      <t>ヒリツ</t>
    </rPh>
    <rPh sb="146" eb="148">
      <t>ウワマワ</t>
    </rPh>
    <rPh sb="152" eb="154">
      <t>シュウシ</t>
    </rPh>
    <rPh sb="154" eb="156">
      <t>ジョウキョウ</t>
    </rPh>
    <rPh sb="157" eb="159">
      <t>コウジョウ</t>
    </rPh>
    <rPh sb="160" eb="162">
      <t>メザ</t>
    </rPh>
    <rPh sb="166" eb="169">
      <t>グタイテキ</t>
    </rPh>
    <rPh sb="171" eb="174">
      <t>シュウエキメン</t>
    </rPh>
    <rPh sb="179" eb="181">
      <t>ホウカツ</t>
    </rPh>
    <rPh sb="181" eb="184">
      <t>イリョウヒ</t>
    </rPh>
    <rPh sb="184" eb="186">
      <t>シハライ</t>
    </rPh>
    <rPh sb="186" eb="188">
      <t>セイド</t>
    </rPh>
    <rPh sb="194" eb="196">
      <t>ドウニュウ</t>
    </rPh>
    <rPh sb="197" eb="198">
      <t>ム</t>
    </rPh>
    <rPh sb="199" eb="201">
      <t>ジュンビ</t>
    </rPh>
    <rPh sb="202" eb="203">
      <t>ハジ</t>
    </rPh>
    <rPh sb="208" eb="210">
      <t>ニンゲン</t>
    </rPh>
    <rPh sb="214" eb="216">
      <t>カクシュ</t>
    </rPh>
    <rPh sb="216" eb="219">
      <t>ケンシントウ</t>
    </rPh>
    <rPh sb="220" eb="222">
      <t>カクジュウ</t>
    </rPh>
    <rPh sb="223" eb="224">
      <t>ツト</t>
    </rPh>
    <rPh sb="226" eb="229">
      <t>コウリツテキ</t>
    </rPh>
    <rPh sb="230" eb="232">
      <t>シュウニュウ</t>
    </rPh>
    <rPh sb="232" eb="234">
      <t>カクホ</t>
    </rPh>
    <rPh sb="235" eb="236">
      <t>ツト</t>
    </rPh>
    <rPh sb="245" eb="248">
      <t>ヒヨウメン</t>
    </rPh>
    <rPh sb="251" eb="253">
      <t>ケイヤク</t>
    </rPh>
    <rPh sb="253" eb="255">
      <t>コウシン</t>
    </rPh>
    <rPh sb="256" eb="257">
      <t>トモナ</t>
    </rPh>
    <rPh sb="258" eb="260">
      <t>カクシュ</t>
    </rPh>
    <rPh sb="260" eb="262">
      <t>イタク</t>
    </rPh>
    <rPh sb="262" eb="264">
      <t>ギョウム</t>
    </rPh>
    <rPh sb="264" eb="265">
      <t>トウ</t>
    </rPh>
    <rPh sb="266" eb="268">
      <t>ケイヤク</t>
    </rPh>
    <rPh sb="268" eb="270">
      <t>ナイヨウ</t>
    </rPh>
    <rPh sb="271" eb="273">
      <t>ミナオ</t>
    </rPh>
    <rPh sb="275" eb="277">
      <t>ケイヒ</t>
    </rPh>
    <rPh sb="277" eb="279">
      <t>サクゲン</t>
    </rPh>
    <rPh sb="280" eb="281">
      <t>ト</t>
    </rPh>
    <rPh sb="282" eb="28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</si>
</sst>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47.6</c:v>
                </c:pt>
                <c:pt idx="3">
                  <c:v>63.9</c:v>
                </c:pt>
                <c:pt idx="4">
                  <c:v>73.400000000000006</c:v>
                </c:pt>
              </c:numCache>
            </c:numRef>
          </c:val>
          <c:extLst>
            <c:ext xmlns:c16="http://schemas.microsoft.com/office/drawing/2014/chart" uri="{C3380CC4-5D6E-409C-BE32-E72D297353CC}">
              <c16:uniqueId val="{00000000-1882-49EB-8344-5C5C145207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69.8</c:v>
                </c:pt>
                <c:pt idx="3">
                  <c:v>69.7</c:v>
                </c:pt>
                <c:pt idx="4">
                  <c:v>70.099999999999994</c:v>
                </c:pt>
              </c:numCache>
            </c:numRef>
          </c:val>
          <c:smooth val="0"/>
          <c:extLst>
            <c:ext xmlns:c16="http://schemas.microsoft.com/office/drawing/2014/chart" uri="{C3380CC4-5D6E-409C-BE32-E72D297353CC}">
              <c16:uniqueId val="{00000001-1882-49EB-8344-5C5C1452075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12313</c:v>
                </c:pt>
                <c:pt idx="3">
                  <c:v>12803</c:v>
                </c:pt>
                <c:pt idx="4">
                  <c:v>12323</c:v>
                </c:pt>
              </c:numCache>
            </c:numRef>
          </c:val>
          <c:extLst>
            <c:ext xmlns:c16="http://schemas.microsoft.com/office/drawing/2014/chart" uri="{C3380CC4-5D6E-409C-BE32-E72D297353CC}">
              <c16:uniqueId val="{00000000-0211-4E88-AF5C-B9F6B429EB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9976</c:v>
                </c:pt>
                <c:pt idx="3">
                  <c:v>10130</c:v>
                </c:pt>
                <c:pt idx="4">
                  <c:v>10244</c:v>
                </c:pt>
              </c:numCache>
            </c:numRef>
          </c:val>
          <c:smooth val="0"/>
          <c:extLst>
            <c:ext xmlns:c16="http://schemas.microsoft.com/office/drawing/2014/chart" uri="{C3380CC4-5D6E-409C-BE32-E72D297353CC}">
              <c16:uniqueId val="{00000001-0211-4E88-AF5C-B9F6B429EBE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31979</c:v>
                </c:pt>
                <c:pt idx="3">
                  <c:v>35420</c:v>
                </c:pt>
                <c:pt idx="4">
                  <c:v>35562</c:v>
                </c:pt>
              </c:numCache>
            </c:numRef>
          </c:val>
          <c:extLst>
            <c:ext xmlns:c16="http://schemas.microsoft.com/office/drawing/2014/chart" uri="{C3380CC4-5D6E-409C-BE32-E72D297353CC}">
              <c16:uniqueId val="{00000000-0105-4540-B40F-EB70A5A4F5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33492</c:v>
                </c:pt>
                <c:pt idx="3">
                  <c:v>34136</c:v>
                </c:pt>
                <c:pt idx="4">
                  <c:v>34924</c:v>
                </c:pt>
              </c:numCache>
            </c:numRef>
          </c:val>
          <c:smooth val="0"/>
          <c:extLst>
            <c:ext xmlns:c16="http://schemas.microsoft.com/office/drawing/2014/chart" uri="{C3380CC4-5D6E-409C-BE32-E72D297353CC}">
              <c16:uniqueId val="{00000001-0105-4540-B40F-EB70A5A4F5A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697.9</c:v>
                </c:pt>
                <c:pt idx="3">
                  <c:v>287.8</c:v>
                </c:pt>
                <c:pt idx="4">
                  <c:v>246.3</c:v>
                </c:pt>
              </c:numCache>
            </c:numRef>
          </c:val>
          <c:extLst>
            <c:ext xmlns:c16="http://schemas.microsoft.com/office/drawing/2014/chart" uri="{C3380CC4-5D6E-409C-BE32-E72D297353CC}">
              <c16:uniqueId val="{00000000-8D74-4B31-AD43-409073F152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119.5</c:v>
                </c:pt>
                <c:pt idx="3">
                  <c:v>116.9</c:v>
                </c:pt>
                <c:pt idx="4">
                  <c:v>117.1</c:v>
                </c:pt>
              </c:numCache>
            </c:numRef>
          </c:val>
          <c:smooth val="0"/>
          <c:extLst>
            <c:ext xmlns:c16="http://schemas.microsoft.com/office/drawing/2014/chart" uri="{C3380CC4-5D6E-409C-BE32-E72D297353CC}">
              <c16:uniqueId val="{00000001-8D74-4B31-AD43-409073F152D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37.799999999999997</c:v>
                </c:pt>
                <c:pt idx="3">
                  <c:v>54.7</c:v>
                </c:pt>
                <c:pt idx="4">
                  <c:v>58.7</c:v>
                </c:pt>
              </c:numCache>
            </c:numRef>
          </c:val>
          <c:extLst>
            <c:ext xmlns:c16="http://schemas.microsoft.com/office/drawing/2014/chart" uri="{C3380CC4-5D6E-409C-BE32-E72D297353CC}">
              <c16:uniqueId val="{00000000-3068-4254-9394-4363C194F8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84.2</c:v>
                </c:pt>
                <c:pt idx="3">
                  <c:v>83.9</c:v>
                </c:pt>
                <c:pt idx="4">
                  <c:v>84</c:v>
                </c:pt>
              </c:numCache>
            </c:numRef>
          </c:val>
          <c:smooth val="0"/>
          <c:extLst>
            <c:ext xmlns:c16="http://schemas.microsoft.com/office/drawing/2014/chart" uri="{C3380CC4-5D6E-409C-BE32-E72D297353CC}">
              <c16:uniqueId val="{00000001-3068-4254-9394-4363C194F8E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95.8</c:v>
                </c:pt>
                <c:pt idx="3">
                  <c:v>86.6</c:v>
                </c:pt>
                <c:pt idx="4">
                  <c:v>101</c:v>
                </c:pt>
              </c:numCache>
            </c:numRef>
          </c:val>
          <c:extLst>
            <c:ext xmlns:c16="http://schemas.microsoft.com/office/drawing/2014/chart" uri="{C3380CC4-5D6E-409C-BE32-E72D297353CC}">
              <c16:uniqueId val="{00000000-A159-470A-8824-F1FC03DBB6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96.7</c:v>
                </c:pt>
                <c:pt idx="3">
                  <c:v>96.6</c:v>
                </c:pt>
                <c:pt idx="4">
                  <c:v>97.2</c:v>
                </c:pt>
              </c:numCache>
            </c:numRef>
          </c:val>
          <c:smooth val="0"/>
          <c:extLst>
            <c:ext xmlns:c16="http://schemas.microsoft.com/office/drawing/2014/chart" uri="{C3380CC4-5D6E-409C-BE32-E72D297353CC}">
              <c16:uniqueId val="{00000001-A159-470A-8824-F1FC03DBB61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0.1</c:v>
                </c:pt>
                <c:pt idx="3">
                  <c:v>6.4</c:v>
                </c:pt>
                <c:pt idx="4">
                  <c:v>12.4</c:v>
                </c:pt>
              </c:numCache>
            </c:numRef>
          </c:val>
          <c:extLst>
            <c:ext xmlns:c16="http://schemas.microsoft.com/office/drawing/2014/chart" uri="{C3380CC4-5D6E-409C-BE32-E72D297353CC}">
              <c16:uniqueId val="{00000000-7915-42B9-A93B-9D0003065B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52.5</c:v>
                </c:pt>
                <c:pt idx="3">
                  <c:v>53.5</c:v>
                </c:pt>
                <c:pt idx="4">
                  <c:v>54.1</c:v>
                </c:pt>
              </c:numCache>
            </c:numRef>
          </c:val>
          <c:smooth val="0"/>
          <c:extLst>
            <c:ext xmlns:c16="http://schemas.microsoft.com/office/drawing/2014/chart" uri="{C3380CC4-5D6E-409C-BE32-E72D297353CC}">
              <c16:uniqueId val="{00000001-7915-42B9-A93B-9D0003065B3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0.4</c:v>
                </c:pt>
                <c:pt idx="3">
                  <c:v>16.899999999999999</c:v>
                </c:pt>
                <c:pt idx="4">
                  <c:v>31.1</c:v>
                </c:pt>
              </c:numCache>
            </c:numRef>
          </c:val>
          <c:extLst>
            <c:ext xmlns:c16="http://schemas.microsoft.com/office/drawing/2014/chart" uri="{C3380CC4-5D6E-409C-BE32-E72D297353CC}">
              <c16:uniqueId val="{00000000-B027-4643-BB91-F22AF4410C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69.7</c:v>
                </c:pt>
                <c:pt idx="3">
                  <c:v>71.3</c:v>
                </c:pt>
                <c:pt idx="4">
                  <c:v>71.400000000000006</c:v>
                </c:pt>
              </c:numCache>
            </c:numRef>
          </c:val>
          <c:smooth val="0"/>
          <c:extLst>
            <c:ext xmlns:c16="http://schemas.microsoft.com/office/drawing/2014/chart" uri="{C3380CC4-5D6E-409C-BE32-E72D297353CC}">
              <c16:uniqueId val="{00000001-B027-4643-BB91-F22AF4410CB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76921533</c:v>
                </c:pt>
                <c:pt idx="3">
                  <c:v>76921539</c:v>
                </c:pt>
                <c:pt idx="4">
                  <c:v>77778428</c:v>
                </c:pt>
              </c:numCache>
            </c:numRef>
          </c:val>
          <c:extLst>
            <c:ext xmlns:c16="http://schemas.microsoft.com/office/drawing/2014/chart" uri="{C3380CC4-5D6E-409C-BE32-E72D297353CC}">
              <c16:uniqueId val="{00000000-378C-47AB-A1A0-F1E99BA2C6A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37752628</c:v>
                </c:pt>
                <c:pt idx="3">
                  <c:v>39094598</c:v>
                </c:pt>
                <c:pt idx="4">
                  <c:v>40683727</c:v>
                </c:pt>
              </c:numCache>
            </c:numRef>
          </c:val>
          <c:smooth val="0"/>
          <c:extLst>
            <c:ext xmlns:c16="http://schemas.microsoft.com/office/drawing/2014/chart" uri="{C3380CC4-5D6E-409C-BE32-E72D297353CC}">
              <c16:uniqueId val="{00000001-378C-47AB-A1A0-F1E99BA2C6A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36.200000000000003</c:v>
                </c:pt>
                <c:pt idx="3">
                  <c:v>21.6</c:v>
                </c:pt>
                <c:pt idx="4">
                  <c:v>19.399999999999999</c:v>
                </c:pt>
              </c:numCache>
            </c:numRef>
          </c:val>
          <c:extLst>
            <c:ext xmlns:c16="http://schemas.microsoft.com/office/drawing/2014/chart" uri="{C3380CC4-5D6E-409C-BE32-E72D297353CC}">
              <c16:uniqueId val="{00000000-49C1-4D38-901E-CDD7953A94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18.7</c:v>
                </c:pt>
                <c:pt idx="3">
                  <c:v>18.3</c:v>
                </c:pt>
                <c:pt idx="4">
                  <c:v>17.7</c:v>
                </c:pt>
              </c:numCache>
            </c:numRef>
          </c:val>
          <c:smooth val="0"/>
          <c:extLst>
            <c:ext xmlns:c16="http://schemas.microsoft.com/office/drawing/2014/chart" uri="{C3380CC4-5D6E-409C-BE32-E72D297353CC}">
              <c16:uniqueId val="{00000001-49C1-4D38-901E-CDD7953A940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141.80000000000001</c:v>
                </c:pt>
                <c:pt idx="3">
                  <c:v>74.7</c:v>
                </c:pt>
                <c:pt idx="4">
                  <c:v>69.400000000000006</c:v>
                </c:pt>
              </c:numCache>
            </c:numRef>
          </c:val>
          <c:extLst>
            <c:ext xmlns:c16="http://schemas.microsoft.com/office/drawing/2014/chart" uri="{C3380CC4-5D6E-409C-BE32-E72D297353CC}">
              <c16:uniqueId val="{00000000-0912-4D4C-976F-DC321383FB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63.4</c:v>
                </c:pt>
                <c:pt idx="3">
                  <c:v>63.4</c:v>
                </c:pt>
                <c:pt idx="4">
                  <c:v>63.7</c:v>
                </c:pt>
              </c:numCache>
            </c:numRef>
          </c:val>
          <c:smooth val="0"/>
          <c:extLst>
            <c:ext xmlns:c16="http://schemas.microsoft.com/office/drawing/2014/chart" uri="{C3380CC4-5D6E-409C-BE32-E72D297353CC}">
              <c16:uniqueId val="{00000001-0912-4D4C-976F-DC321383FB9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4" zoomScaleNormal="100" zoomScaleSheetLayoutView="70" workbookViewId="0">
      <selection activeCell="OA78" sqref="OA7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宮城県石巻市　石巻市立病院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140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180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144529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23921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98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33</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131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72</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t="str">
        <f>データ!AH7</f>
        <v>-</v>
      </c>
      <c r="Q33" s="88"/>
      <c r="R33" s="88"/>
      <c r="S33" s="88"/>
      <c r="T33" s="88"/>
      <c r="U33" s="88"/>
      <c r="V33" s="88"/>
      <c r="W33" s="88"/>
      <c r="X33" s="88"/>
      <c r="Y33" s="88"/>
      <c r="Z33" s="88"/>
      <c r="AA33" s="88"/>
      <c r="AB33" s="88"/>
      <c r="AC33" s="88"/>
      <c r="AD33" s="89"/>
      <c r="AE33" s="87" t="str">
        <f>データ!AI7</f>
        <v>-</v>
      </c>
      <c r="AF33" s="88"/>
      <c r="AG33" s="88"/>
      <c r="AH33" s="88"/>
      <c r="AI33" s="88"/>
      <c r="AJ33" s="88"/>
      <c r="AK33" s="88"/>
      <c r="AL33" s="88"/>
      <c r="AM33" s="88"/>
      <c r="AN33" s="88"/>
      <c r="AO33" s="88"/>
      <c r="AP33" s="88"/>
      <c r="AQ33" s="88"/>
      <c r="AR33" s="88"/>
      <c r="AS33" s="89"/>
      <c r="AT33" s="87">
        <f>データ!AJ7</f>
        <v>95.8</v>
      </c>
      <c r="AU33" s="88"/>
      <c r="AV33" s="88"/>
      <c r="AW33" s="88"/>
      <c r="AX33" s="88"/>
      <c r="AY33" s="88"/>
      <c r="AZ33" s="88"/>
      <c r="BA33" s="88"/>
      <c r="BB33" s="88"/>
      <c r="BC33" s="88"/>
      <c r="BD33" s="88"/>
      <c r="BE33" s="88"/>
      <c r="BF33" s="88"/>
      <c r="BG33" s="88"/>
      <c r="BH33" s="89"/>
      <c r="BI33" s="87">
        <f>データ!AK7</f>
        <v>86.6</v>
      </c>
      <c r="BJ33" s="88"/>
      <c r="BK33" s="88"/>
      <c r="BL33" s="88"/>
      <c r="BM33" s="88"/>
      <c r="BN33" s="88"/>
      <c r="BO33" s="88"/>
      <c r="BP33" s="88"/>
      <c r="BQ33" s="88"/>
      <c r="BR33" s="88"/>
      <c r="BS33" s="88"/>
      <c r="BT33" s="88"/>
      <c r="BU33" s="88"/>
      <c r="BV33" s="88"/>
      <c r="BW33" s="89"/>
      <c r="BX33" s="87">
        <f>データ!AL7</f>
        <v>101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t="str">
        <f>データ!AS7</f>
        <v>-</v>
      </c>
      <c r="DE33" s="88"/>
      <c r="DF33" s="88"/>
      <c r="DG33" s="88"/>
      <c r="DH33" s="88"/>
      <c r="DI33" s="88"/>
      <c r="DJ33" s="88"/>
      <c r="DK33" s="88"/>
      <c r="DL33" s="88"/>
      <c r="DM33" s="88"/>
      <c r="DN33" s="88"/>
      <c r="DO33" s="88"/>
      <c r="DP33" s="88"/>
      <c r="DQ33" s="88"/>
      <c r="DR33" s="89"/>
      <c r="DS33" s="87" t="str">
        <f>データ!AT7</f>
        <v>-</v>
      </c>
      <c r="DT33" s="88"/>
      <c r="DU33" s="88"/>
      <c r="DV33" s="88"/>
      <c r="DW33" s="88"/>
      <c r="DX33" s="88"/>
      <c r="DY33" s="88"/>
      <c r="DZ33" s="88"/>
      <c r="EA33" s="88"/>
      <c r="EB33" s="88"/>
      <c r="EC33" s="88"/>
      <c r="ED33" s="88"/>
      <c r="EE33" s="88"/>
      <c r="EF33" s="88"/>
      <c r="EG33" s="89"/>
      <c r="EH33" s="87">
        <f>データ!AU7</f>
        <v>37.799999999999997</v>
      </c>
      <c r="EI33" s="88"/>
      <c r="EJ33" s="88"/>
      <c r="EK33" s="88"/>
      <c r="EL33" s="88"/>
      <c r="EM33" s="88"/>
      <c r="EN33" s="88"/>
      <c r="EO33" s="88"/>
      <c r="EP33" s="88"/>
      <c r="EQ33" s="88"/>
      <c r="ER33" s="88"/>
      <c r="ES33" s="88"/>
      <c r="ET33" s="88"/>
      <c r="EU33" s="88"/>
      <c r="EV33" s="89"/>
      <c r="EW33" s="87">
        <f>データ!AV7</f>
        <v>54.7</v>
      </c>
      <c r="EX33" s="88"/>
      <c r="EY33" s="88"/>
      <c r="EZ33" s="88"/>
      <c r="FA33" s="88"/>
      <c r="FB33" s="88"/>
      <c r="FC33" s="88"/>
      <c r="FD33" s="88"/>
      <c r="FE33" s="88"/>
      <c r="FF33" s="88"/>
      <c r="FG33" s="88"/>
      <c r="FH33" s="88"/>
      <c r="FI33" s="88"/>
      <c r="FJ33" s="88"/>
      <c r="FK33" s="89"/>
      <c r="FL33" s="87">
        <f>データ!AW7</f>
        <v>58.7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t="str">
        <f>データ!BD7</f>
        <v>-</v>
      </c>
      <c r="GS33" s="88"/>
      <c r="GT33" s="88"/>
      <c r="GU33" s="88"/>
      <c r="GV33" s="88"/>
      <c r="GW33" s="88"/>
      <c r="GX33" s="88"/>
      <c r="GY33" s="88"/>
      <c r="GZ33" s="88"/>
      <c r="HA33" s="88"/>
      <c r="HB33" s="88"/>
      <c r="HC33" s="88"/>
      <c r="HD33" s="88"/>
      <c r="HE33" s="88"/>
      <c r="HF33" s="89"/>
      <c r="HG33" s="87" t="str">
        <f>データ!BE7</f>
        <v>-</v>
      </c>
      <c r="HH33" s="88"/>
      <c r="HI33" s="88"/>
      <c r="HJ33" s="88"/>
      <c r="HK33" s="88"/>
      <c r="HL33" s="88"/>
      <c r="HM33" s="88"/>
      <c r="HN33" s="88"/>
      <c r="HO33" s="88"/>
      <c r="HP33" s="88"/>
      <c r="HQ33" s="88"/>
      <c r="HR33" s="88"/>
      <c r="HS33" s="88"/>
      <c r="HT33" s="88"/>
      <c r="HU33" s="89"/>
      <c r="HV33" s="87">
        <f>データ!BF7</f>
        <v>697.9</v>
      </c>
      <c r="HW33" s="88"/>
      <c r="HX33" s="88"/>
      <c r="HY33" s="88"/>
      <c r="HZ33" s="88"/>
      <c r="IA33" s="88"/>
      <c r="IB33" s="88"/>
      <c r="IC33" s="88"/>
      <c r="ID33" s="88"/>
      <c r="IE33" s="88"/>
      <c r="IF33" s="88"/>
      <c r="IG33" s="88"/>
      <c r="IH33" s="88"/>
      <c r="II33" s="88"/>
      <c r="IJ33" s="89"/>
      <c r="IK33" s="87">
        <f>データ!BG7</f>
        <v>287.8</v>
      </c>
      <c r="IL33" s="88"/>
      <c r="IM33" s="88"/>
      <c r="IN33" s="88"/>
      <c r="IO33" s="88"/>
      <c r="IP33" s="88"/>
      <c r="IQ33" s="88"/>
      <c r="IR33" s="88"/>
      <c r="IS33" s="88"/>
      <c r="IT33" s="88"/>
      <c r="IU33" s="88"/>
      <c r="IV33" s="88"/>
      <c r="IW33" s="88"/>
      <c r="IX33" s="88"/>
      <c r="IY33" s="89"/>
      <c r="IZ33" s="87">
        <f>データ!BH7</f>
        <v>246.3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t="str">
        <f>データ!BO7</f>
        <v>-</v>
      </c>
      <c r="KG33" s="88"/>
      <c r="KH33" s="88"/>
      <c r="KI33" s="88"/>
      <c r="KJ33" s="88"/>
      <c r="KK33" s="88"/>
      <c r="KL33" s="88"/>
      <c r="KM33" s="88"/>
      <c r="KN33" s="88"/>
      <c r="KO33" s="88"/>
      <c r="KP33" s="88"/>
      <c r="KQ33" s="88"/>
      <c r="KR33" s="88"/>
      <c r="KS33" s="88"/>
      <c r="KT33" s="89"/>
      <c r="KU33" s="87" t="str">
        <f>データ!BP7</f>
        <v>-</v>
      </c>
      <c r="KV33" s="88"/>
      <c r="KW33" s="88"/>
      <c r="KX33" s="88"/>
      <c r="KY33" s="88"/>
      <c r="KZ33" s="88"/>
      <c r="LA33" s="88"/>
      <c r="LB33" s="88"/>
      <c r="LC33" s="88"/>
      <c r="LD33" s="88"/>
      <c r="LE33" s="88"/>
      <c r="LF33" s="88"/>
      <c r="LG33" s="88"/>
      <c r="LH33" s="88"/>
      <c r="LI33" s="89"/>
      <c r="LJ33" s="87">
        <f>データ!BQ7</f>
        <v>47.6</v>
      </c>
      <c r="LK33" s="88"/>
      <c r="LL33" s="88"/>
      <c r="LM33" s="88"/>
      <c r="LN33" s="88"/>
      <c r="LO33" s="88"/>
      <c r="LP33" s="88"/>
      <c r="LQ33" s="88"/>
      <c r="LR33" s="88"/>
      <c r="LS33" s="88"/>
      <c r="LT33" s="88"/>
      <c r="LU33" s="88"/>
      <c r="LV33" s="88"/>
      <c r="LW33" s="88"/>
      <c r="LX33" s="89"/>
      <c r="LY33" s="87">
        <f>データ!BR7</f>
        <v>63.9</v>
      </c>
      <c r="LZ33" s="88"/>
      <c r="MA33" s="88"/>
      <c r="MB33" s="88"/>
      <c r="MC33" s="88"/>
      <c r="MD33" s="88"/>
      <c r="ME33" s="88"/>
      <c r="MF33" s="88"/>
      <c r="MG33" s="88"/>
      <c r="MH33" s="88"/>
      <c r="MI33" s="88"/>
      <c r="MJ33" s="88"/>
      <c r="MK33" s="88"/>
      <c r="ML33" s="88"/>
      <c r="MM33" s="89"/>
      <c r="MN33" s="87">
        <f>データ!BS7</f>
        <v>73.400000000000006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t="str">
        <f>データ!AM7</f>
        <v>-</v>
      </c>
      <c r="Q34" s="88"/>
      <c r="R34" s="88"/>
      <c r="S34" s="88"/>
      <c r="T34" s="88"/>
      <c r="U34" s="88"/>
      <c r="V34" s="88"/>
      <c r="W34" s="88"/>
      <c r="X34" s="88"/>
      <c r="Y34" s="88"/>
      <c r="Z34" s="88"/>
      <c r="AA34" s="88"/>
      <c r="AB34" s="88"/>
      <c r="AC34" s="88"/>
      <c r="AD34" s="89"/>
      <c r="AE34" s="87" t="str">
        <f>データ!AN7</f>
        <v>-</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t="str">
        <f>データ!AX7</f>
        <v>-</v>
      </c>
      <c r="DE34" s="88"/>
      <c r="DF34" s="88"/>
      <c r="DG34" s="88"/>
      <c r="DH34" s="88"/>
      <c r="DI34" s="88"/>
      <c r="DJ34" s="88"/>
      <c r="DK34" s="88"/>
      <c r="DL34" s="88"/>
      <c r="DM34" s="88"/>
      <c r="DN34" s="88"/>
      <c r="DO34" s="88"/>
      <c r="DP34" s="88"/>
      <c r="DQ34" s="88"/>
      <c r="DR34" s="89"/>
      <c r="DS34" s="87" t="str">
        <f>データ!AY7</f>
        <v>-</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t="str">
        <f>データ!BI7</f>
        <v>-</v>
      </c>
      <c r="GS34" s="88"/>
      <c r="GT34" s="88"/>
      <c r="GU34" s="88"/>
      <c r="GV34" s="88"/>
      <c r="GW34" s="88"/>
      <c r="GX34" s="88"/>
      <c r="GY34" s="88"/>
      <c r="GZ34" s="88"/>
      <c r="HA34" s="88"/>
      <c r="HB34" s="88"/>
      <c r="HC34" s="88"/>
      <c r="HD34" s="88"/>
      <c r="HE34" s="88"/>
      <c r="HF34" s="89"/>
      <c r="HG34" s="87" t="str">
        <f>データ!BJ7</f>
        <v>-</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t="str">
        <f>データ!BT7</f>
        <v>-</v>
      </c>
      <c r="KG34" s="88"/>
      <c r="KH34" s="88"/>
      <c r="KI34" s="88"/>
      <c r="KJ34" s="88"/>
      <c r="KK34" s="88"/>
      <c r="KL34" s="88"/>
      <c r="KM34" s="88"/>
      <c r="KN34" s="88"/>
      <c r="KO34" s="88"/>
      <c r="KP34" s="88"/>
      <c r="KQ34" s="88"/>
      <c r="KR34" s="88"/>
      <c r="KS34" s="88"/>
      <c r="KT34" s="89"/>
      <c r="KU34" s="87" t="str">
        <f>データ!BU7</f>
        <v>-</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t="str">
        <f>データ!CA7</f>
        <v>-</v>
      </c>
      <c r="AF55" s="106"/>
      <c r="AG55" s="106"/>
      <c r="AH55" s="106"/>
      <c r="AI55" s="106"/>
      <c r="AJ55" s="106"/>
      <c r="AK55" s="106"/>
      <c r="AL55" s="106"/>
      <c r="AM55" s="106"/>
      <c r="AN55" s="106"/>
      <c r="AO55" s="106"/>
      <c r="AP55" s="106"/>
      <c r="AQ55" s="106"/>
      <c r="AR55" s="106"/>
      <c r="AS55" s="107"/>
      <c r="AT55" s="105">
        <f>データ!CB7</f>
        <v>31979</v>
      </c>
      <c r="AU55" s="106"/>
      <c r="AV55" s="106"/>
      <c r="AW55" s="106"/>
      <c r="AX55" s="106"/>
      <c r="AY55" s="106"/>
      <c r="AZ55" s="106"/>
      <c r="BA55" s="106"/>
      <c r="BB55" s="106"/>
      <c r="BC55" s="106"/>
      <c r="BD55" s="106"/>
      <c r="BE55" s="106"/>
      <c r="BF55" s="106"/>
      <c r="BG55" s="106"/>
      <c r="BH55" s="107"/>
      <c r="BI55" s="105">
        <f>データ!CC7</f>
        <v>35420</v>
      </c>
      <c r="BJ55" s="106"/>
      <c r="BK55" s="106"/>
      <c r="BL55" s="106"/>
      <c r="BM55" s="106"/>
      <c r="BN55" s="106"/>
      <c r="BO55" s="106"/>
      <c r="BP55" s="106"/>
      <c r="BQ55" s="106"/>
      <c r="BR55" s="106"/>
      <c r="BS55" s="106"/>
      <c r="BT55" s="106"/>
      <c r="BU55" s="106"/>
      <c r="BV55" s="106"/>
      <c r="BW55" s="107"/>
      <c r="BX55" s="105">
        <f>データ!CD7</f>
        <v>35562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t="str">
        <f>データ!CL7</f>
        <v>-</v>
      </c>
      <c r="DT55" s="106"/>
      <c r="DU55" s="106"/>
      <c r="DV55" s="106"/>
      <c r="DW55" s="106"/>
      <c r="DX55" s="106"/>
      <c r="DY55" s="106"/>
      <c r="DZ55" s="106"/>
      <c r="EA55" s="106"/>
      <c r="EB55" s="106"/>
      <c r="EC55" s="106"/>
      <c r="ED55" s="106"/>
      <c r="EE55" s="106"/>
      <c r="EF55" s="106"/>
      <c r="EG55" s="107"/>
      <c r="EH55" s="105">
        <f>データ!CM7</f>
        <v>12313</v>
      </c>
      <c r="EI55" s="106"/>
      <c r="EJ55" s="106"/>
      <c r="EK55" s="106"/>
      <c r="EL55" s="106"/>
      <c r="EM55" s="106"/>
      <c r="EN55" s="106"/>
      <c r="EO55" s="106"/>
      <c r="EP55" s="106"/>
      <c r="EQ55" s="106"/>
      <c r="ER55" s="106"/>
      <c r="ES55" s="106"/>
      <c r="ET55" s="106"/>
      <c r="EU55" s="106"/>
      <c r="EV55" s="107"/>
      <c r="EW55" s="105">
        <f>データ!CN7</f>
        <v>12803</v>
      </c>
      <c r="EX55" s="106"/>
      <c r="EY55" s="106"/>
      <c r="EZ55" s="106"/>
      <c r="FA55" s="106"/>
      <c r="FB55" s="106"/>
      <c r="FC55" s="106"/>
      <c r="FD55" s="106"/>
      <c r="FE55" s="106"/>
      <c r="FF55" s="106"/>
      <c r="FG55" s="106"/>
      <c r="FH55" s="106"/>
      <c r="FI55" s="106"/>
      <c r="FJ55" s="106"/>
      <c r="FK55" s="107"/>
      <c r="FL55" s="105">
        <f>データ!CO7</f>
        <v>12323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t="str">
        <f>データ!CV7</f>
        <v>-</v>
      </c>
      <c r="GS55" s="88"/>
      <c r="GT55" s="88"/>
      <c r="GU55" s="88"/>
      <c r="GV55" s="88"/>
      <c r="GW55" s="88"/>
      <c r="GX55" s="88"/>
      <c r="GY55" s="88"/>
      <c r="GZ55" s="88"/>
      <c r="HA55" s="88"/>
      <c r="HB55" s="88"/>
      <c r="HC55" s="88"/>
      <c r="HD55" s="88"/>
      <c r="HE55" s="88"/>
      <c r="HF55" s="89"/>
      <c r="HG55" s="87" t="str">
        <f>データ!CW7</f>
        <v>-</v>
      </c>
      <c r="HH55" s="88"/>
      <c r="HI55" s="88"/>
      <c r="HJ55" s="88"/>
      <c r="HK55" s="88"/>
      <c r="HL55" s="88"/>
      <c r="HM55" s="88"/>
      <c r="HN55" s="88"/>
      <c r="HO55" s="88"/>
      <c r="HP55" s="88"/>
      <c r="HQ55" s="88"/>
      <c r="HR55" s="88"/>
      <c r="HS55" s="88"/>
      <c r="HT55" s="88"/>
      <c r="HU55" s="89"/>
      <c r="HV55" s="87">
        <f>データ!CX7</f>
        <v>141.80000000000001</v>
      </c>
      <c r="HW55" s="88"/>
      <c r="HX55" s="88"/>
      <c r="HY55" s="88"/>
      <c r="HZ55" s="88"/>
      <c r="IA55" s="88"/>
      <c r="IB55" s="88"/>
      <c r="IC55" s="88"/>
      <c r="ID55" s="88"/>
      <c r="IE55" s="88"/>
      <c r="IF55" s="88"/>
      <c r="IG55" s="88"/>
      <c r="IH55" s="88"/>
      <c r="II55" s="88"/>
      <c r="IJ55" s="89"/>
      <c r="IK55" s="87">
        <f>データ!CY7</f>
        <v>74.7</v>
      </c>
      <c r="IL55" s="88"/>
      <c r="IM55" s="88"/>
      <c r="IN55" s="88"/>
      <c r="IO55" s="88"/>
      <c r="IP55" s="88"/>
      <c r="IQ55" s="88"/>
      <c r="IR55" s="88"/>
      <c r="IS55" s="88"/>
      <c r="IT55" s="88"/>
      <c r="IU55" s="88"/>
      <c r="IV55" s="88"/>
      <c r="IW55" s="88"/>
      <c r="IX55" s="88"/>
      <c r="IY55" s="89"/>
      <c r="IZ55" s="87">
        <f>データ!CZ7</f>
        <v>69.400000000000006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t="str">
        <f>データ!DG7</f>
        <v>-</v>
      </c>
      <c r="KG55" s="88"/>
      <c r="KH55" s="88"/>
      <c r="KI55" s="88"/>
      <c r="KJ55" s="88"/>
      <c r="KK55" s="88"/>
      <c r="KL55" s="88"/>
      <c r="KM55" s="88"/>
      <c r="KN55" s="88"/>
      <c r="KO55" s="88"/>
      <c r="KP55" s="88"/>
      <c r="KQ55" s="88"/>
      <c r="KR55" s="88"/>
      <c r="KS55" s="88"/>
      <c r="KT55" s="89"/>
      <c r="KU55" s="87" t="str">
        <f>データ!DH7</f>
        <v>-</v>
      </c>
      <c r="KV55" s="88"/>
      <c r="KW55" s="88"/>
      <c r="KX55" s="88"/>
      <c r="KY55" s="88"/>
      <c r="KZ55" s="88"/>
      <c r="LA55" s="88"/>
      <c r="LB55" s="88"/>
      <c r="LC55" s="88"/>
      <c r="LD55" s="88"/>
      <c r="LE55" s="88"/>
      <c r="LF55" s="88"/>
      <c r="LG55" s="88"/>
      <c r="LH55" s="88"/>
      <c r="LI55" s="89"/>
      <c r="LJ55" s="87">
        <f>データ!DI7</f>
        <v>36.200000000000003</v>
      </c>
      <c r="LK55" s="88"/>
      <c r="LL55" s="88"/>
      <c r="LM55" s="88"/>
      <c r="LN55" s="88"/>
      <c r="LO55" s="88"/>
      <c r="LP55" s="88"/>
      <c r="LQ55" s="88"/>
      <c r="LR55" s="88"/>
      <c r="LS55" s="88"/>
      <c r="LT55" s="88"/>
      <c r="LU55" s="88"/>
      <c r="LV55" s="88"/>
      <c r="LW55" s="88"/>
      <c r="LX55" s="89"/>
      <c r="LY55" s="87">
        <f>データ!DJ7</f>
        <v>21.6</v>
      </c>
      <c r="LZ55" s="88"/>
      <c r="MA55" s="88"/>
      <c r="MB55" s="88"/>
      <c r="MC55" s="88"/>
      <c r="MD55" s="88"/>
      <c r="ME55" s="88"/>
      <c r="MF55" s="88"/>
      <c r="MG55" s="88"/>
      <c r="MH55" s="88"/>
      <c r="MI55" s="88"/>
      <c r="MJ55" s="88"/>
      <c r="MK55" s="88"/>
      <c r="ML55" s="88"/>
      <c r="MM55" s="89"/>
      <c r="MN55" s="87">
        <f>データ!DK7</f>
        <v>19.399999999999999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t="str">
        <f>データ!CE7</f>
        <v>-</v>
      </c>
      <c r="Q56" s="106"/>
      <c r="R56" s="106"/>
      <c r="S56" s="106"/>
      <c r="T56" s="106"/>
      <c r="U56" s="106"/>
      <c r="V56" s="106"/>
      <c r="W56" s="106"/>
      <c r="X56" s="106"/>
      <c r="Y56" s="106"/>
      <c r="Z56" s="106"/>
      <c r="AA56" s="106"/>
      <c r="AB56" s="106"/>
      <c r="AC56" s="106"/>
      <c r="AD56" s="107"/>
      <c r="AE56" s="105" t="str">
        <f>データ!CF7</f>
        <v>-</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t="str">
        <f>データ!CP7</f>
        <v>-</v>
      </c>
      <c r="DE56" s="106"/>
      <c r="DF56" s="106"/>
      <c r="DG56" s="106"/>
      <c r="DH56" s="106"/>
      <c r="DI56" s="106"/>
      <c r="DJ56" s="106"/>
      <c r="DK56" s="106"/>
      <c r="DL56" s="106"/>
      <c r="DM56" s="106"/>
      <c r="DN56" s="106"/>
      <c r="DO56" s="106"/>
      <c r="DP56" s="106"/>
      <c r="DQ56" s="106"/>
      <c r="DR56" s="107"/>
      <c r="DS56" s="105" t="str">
        <f>データ!CQ7</f>
        <v>-</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t="str">
        <f>データ!DA7</f>
        <v>-</v>
      </c>
      <c r="GS56" s="88"/>
      <c r="GT56" s="88"/>
      <c r="GU56" s="88"/>
      <c r="GV56" s="88"/>
      <c r="GW56" s="88"/>
      <c r="GX56" s="88"/>
      <c r="GY56" s="88"/>
      <c r="GZ56" s="88"/>
      <c r="HA56" s="88"/>
      <c r="HB56" s="88"/>
      <c r="HC56" s="88"/>
      <c r="HD56" s="88"/>
      <c r="HE56" s="88"/>
      <c r="HF56" s="89"/>
      <c r="HG56" s="87" t="str">
        <f>データ!DB7</f>
        <v>-</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t="str">
        <f>データ!DL7</f>
        <v>-</v>
      </c>
      <c r="KG56" s="88"/>
      <c r="KH56" s="88"/>
      <c r="KI56" s="88"/>
      <c r="KJ56" s="88"/>
      <c r="KK56" s="88"/>
      <c r="KL56" s="88"/>
      <c r="KM56" s="88"/>
      <c r="KN56" s="88"/>
      <c r="KO56" s="88"/>
      <c r="KP56" s="88"/>
      <c r="KQ56" s="88"/>
      <c r="KR56" s="88"/>
      <c r="KS56" s="88"/>
      <c r="KT56" s="89"/>
      <c r="KU56" s="87" t="str">
        <f>データ!DM7</f>
        <v>-</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f>データ!DT7</f>
        <v>0.1</v>
      </c>
      <c r="BH79" s="82"/>
      <c r="BI79" s="82"/>
      <c r="BJ79" s="82"/>
      <c r="BK79" s="82"/>
      <c r="BL79" s="82"/>
      <c r="BM79" s="82"/>
      <c r="BN79" s="82"/>
      <c r="BO79" s="82"/>
      <c r="BP79" s="82"/>
      <c r="BQ79" s="82"/>
      <c r="BR79" s="82"/>
      <c r="BS79" s="82"/>
      <c r="BT79" s="82"/>
      <c r="BU79" s="82"/>
      <c r="BV79" s="82"/>
      <c r="BW79" s="82"/>
      <c r="BX79" s="82"/>
      <c r="BY79" s="82"/>
      <c r="BZ79" s="82">
        <f>データ!DU7</f>
        <v>6.4</v>
      </c>
      <c r="CA79" s="82"/>
      <c r="CB79" s="82"/>
      <c r="CC79" s="82"/>
      <c r="CD79" s="82"/>
      <c r="CE79" s="82"/>
      <c r="CF79" s="82"/>
      <c r="CG79" s="82"/>
      <c r="CH79" s="82"/>
      <c r="CI79" s="82"/>
      <c r="CJ79" s="82"/>
      <c r="CK79" s="82"/>
      <c r="CL79" s="82"/>
      <c r="CM79" s="82"/>
      <c r="CN79" s="82"/>
      <c r="CO79" s="82"/>
      <c r="CP79" s="82"/>
      <c r="CQ79" s="82"/>
      <c r="CR79" s="82"/>
      <c r="CS79" s="82">
        <f>データ!DV7</f>
        <v>12.4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f>データ!EE7</f>
        <v>0.4</v>
      </c>
      <c r="GB79" s="82"/>
      <c r="GC79" s="82"/>
      <c r="GD79" s="82"/>
      <c r="GE79" s="82"/>
      <c r="GF79" s="82"/>
      <c r="GG79" s="82"/>
      <c r="GH79" s="82"/>
      <c r="GI79" s="82"/>
      <c r="GJ79" s="82"/>
      <c r="GK79" s="82"/>
      <c r="GL79" s="82"/>
      <c r="GM79" s="82"/>
      <c r="GN79" s="82"/>
      <c r="GO79" s="82"/>
      <c r="GP79" s="82"/>
      <c r="GQ79" s="82"/>
      <c r="GR79" s="82"/>
      <c r="GS79" s="82"/>
      <c r="GT79" s="82">
        <f>データ!EF7</f>
        <v>16.899999999999999</v>
      </c>
      <c r="GU79" s="82"/>
      <c r="GV79" s="82"/>
      <c r="GW79" s="82"/>
      <c r="GX79" s="82"/>
      <c r="GY79" s="82"/>
      <c r="GZ79" s="82"/>
      <c r="HA79" s="82"/>
      <c r="HB79" s="82"/>
      <c r="HC79" s="82"/>
      <c r="HD79" s="82"/>
      <c r="HE79" s="82"/>
      <c r="HF79" s="82"/>
      <c r="HG79" s="82"/>
      <c r="HH79" s="82"/>
      <c r="HI79" s="82"/>
      <c r="HJ79" s="82"/>
      <c r="HK79" s="82"/>
      <c r="HL79" s="82"/>
      <c r="HM79" s="82">
        <f>データ!EG7</f>
        <v>31.1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t="str">
        <f>データ!EN7</f>
        <v>-</v>
      </c>
      <c r="JK79" s="81"/>
      <c r="JL79" s="81"/>
      <c r="JM79" s="81"/>
      <c r="JN79" s="81"/>
      <c r="JO79" s="81"/>
      <c r="JP79" s="81"/>
      <c r="JQ79" s="81"/>
      <c r="JR79" s="81"/>
      <c r="JS79" s="81"/>
      <c r="JT79" s="81"/>
      <c r="JU79" s="81"/>
      <c r="JV79" s="81"/>
      <c r="JW79" s="81"/>
      <c r="JX79" s="81"/>
      <c r="JY79" s="81"/>
      <c r="JZ79" s="81"/>
      <c r="KA79" s="81"/>
      <c r="KB79" s="81"/>
      <c r="KC79" s="81" t="str">
        <f>データ!EO7</f>
        <v>-</v>
      </c>
      <c r="KD79" s="81"/>
      <c r="KE79" s="81"/>
      <c r="KF79" s="81"/>
      <c r="KG79" s="81"/>
      <c r="KH79" s="81"/>
      <c r="KI79" s="81"/>
      <c r="KJ79" s="81"/>
      <c r="KK79" s="81"/>
      <c r="KL79" s="81"/>
      <c r="KM79" s="81"/>
      <c r="KN79" s="81"/>
      <c r="KO79" s="81"/>
      <c r="KP79" s="81"/>
      <c r="KQ79" s="81"/>
      <c r="KR79" s="81"/>
      <c r="KS79" s="81"/>
      <c r="KT79" s="81"/>
      <c r="KU79" s="81"/>
      <c r="KV79" s="81">
        <f>データ!EP7</f>
        <v>76921533</v>
      </c>
      <c r="KW79" s="81"/>
      <c r="KX79" s="81"/>
      <c r="KY79" s="81"/>
      <c r="KZ79" s="81"/>
      <c r="LA79" s="81"/>
      <c r="LB79" s="81"/>
      <c r="LC79" s="81"/>
      <c r="LD79" s="81"/>
      <c r="LE79" s="81"/>
      <c r="LF79" s="81"/>
      <c r="LG79" s="81"/>
      <c r="LH79" s="81"/>
      <c r="LI79" s="81"/>
      <c r="LJ79" s="81"/>
      <c r="LK79" s="81"/>
      <c r="LL79" s="81"/>
      <c r="LM79" s="81"/>
      <c r="LN79" s="81"/>
      <c r="LO79" s="81">
        <f>データ!EQ7</f>
        <v>76921539</v>
      </c>
      <c r="LP79" s="81"/>
      <c r="LQ79" s="81"/>
      <c r="LR79" s="81"/>
      <c r="LS79" s="81"/>
      <c r="LT79" s="81"/>
      <c r="LU79" s="81"/>
      <c r="LV79" s="81"/>
      <c r="LW79" s="81"/>
      <c r="LX79" s="81"/>
      <c r="LY79" s="81"/>
      <c r="LZ79" s="81"/>
      <c r="MA79" s="81"/>
      <c r="MB79" s="81"/>
      <c r="MC79" s="81"/>
      <c r="MD79" s="81"/>
      <c r="ME79" s="81"/>
      <c r="MF79" s="81"/>
      <c r="MG79" s="81"/>
      <c r="MH79" s="81">
        <f>データ!ER7</f>
        <v>77778428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t="str">
        <f>データ!ES7</f>
        <v>-</v>
      </c>
      <c r="JK80" s="81"/>
      <c r="JL80" s="81"/>
      <c r="JM80" s="81"/>
      <c r="JN80" s="81"/>
      <c r="JO80" s="81"/>
      <c r="JP80" s="81"/>
      <c r="JQ80" s="81"/>
      <c r="JR80" s="81"/>
      <c r="JS80" s="81"/>
      <c r="JT80" s="81"/>
      <c r="JU80" s="81"/>
      <c r="JV80" s="81"/>
      <c r="JW80" s="81"/>
      <c r="JX80" s="81"/>
      <c r="JY80" s="81"/>
      <c r="JZ80" s="81"/>
      <c r="KA80" s="81"/>
      <c r="KB80" s="81"/>
      <c r="KC80" s="81" t="str">
        <f>データ!ET7</f>
        <v>-</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pUQCGglq0cNAFNXtJvTIOrRUhP6A+QlNf/gdArgq9m8xUw2inpAUxYlyFDqUg8W9JI8xahGvWvNljnEEFQyGg==" saltValue="kFF25XuXos55d+7Etu1D7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149</v>
      </c>
      <c r="AX5" s="64" t="s">
        <v>142</v>
      </c>
      <c r="AY5" s="64" t="s">
        <v>143</v>
      </c>
      <c r="AZ5" s="64" t="s">
        <v>144</v>
      </c>
      <c r="BA5" s="64" t="s">
        <v>145</v>
      </c>
      <c r="BB5" s="64" t="s">
        <v>146</v>
      </c>
      <c r="BC5" s="64" t="s">
        <v>147</v>
      </c>
      <c r="BD5" s="64" t="s">
        <v>150</v>
      </c>
      <c r="BE5" s="64" t="s">
        <v>151</v>
      </c>
      <c r="BF5" s="64" t="s">
        <v>139</v>
      </c>
      <c r="BG5" s="64" t="s">
        <v>140</v>
      </c>
      <c r="BH5" s="64" t="s">
        <v>152</v>
      </c>
      <c r="BI5" s="64" t="s">
        <v>142</v>
      </c>
      <c r="BJ5" s="64" t="s">
        <v>143</v>
      </c>
      <c r="BK5" s="64" t="s">
        <v>144</v>
      </c>
      <c r="BL5" s="64" t="s">
        <v>145</v>
      </c>
      <c r="BM5" s="64" t="s">
        <v>146</v>
      </c>
      <c r="BN5" s="64" t="s">
        <v>147</v>
      </c>
      <c r="BO5" s="64" t="s">
        <v>137</v>
      </c>
      <c r="BP5" s="64" t="s">
        <v>148</v>
      </c>
      <c r="BQ5" s="64" t="s">
        <v>139</v>
      </c>
      <c r="BR5" s="64" t="s">
        <v>140</v>
      </c>
      <c r="BS5" s="64" t="s">
        <v>141</v>
      </c>
      <c r="BT5" s="64" t="s">
        <v>142</v>
      </c>
      <c r="BU5" s="64" t="s">
        <v>143</v>
      </c>
      <c r="BV5" s="64" t="s">
        <v>144</v>
      </c>
      <c r="BW5" s="64" t="s">
        <v>145</v>
      </c>
      <c r="BX5" s="64" t="s">
        <v>146</v>
      </c>
      <c r="BY5" s="64" t="s">
        <v>147</v>
      </c>
      <c r="BZ5" s="64" t="s">
        <v>153</v>
      </c>
      <c r="CA5" s="64" t="s">
        <v>151</v>
      </c>
      <c r="CB5" s="64" t="s">
        <v>139</v>
      </c>
      <c r="CC5" s="64" t="s">
        <v>140</v>
      </c>
      <c r="CD5" s="64" t="s">
        <v>141</v>
      </c>
      <c r="CE5" s="64" t="s">
        <v>142</v>
      </c>
      <c r="CF5" s="64" t="s">
        <v>143</v>
      </c>
      <c r="CG5" s="64" t="s">
        <v>144</v>
      </c>
      <c r="CH5" s="64" t="s">
        <v>145</v>
      </c>
      <c r="CI5" s="64" t="s">
        <v>146</v>
      </c>
      <c r="CJ5" s="64" t="s">
        <v>147</v>
      </c>
      <c r="CK5" s="64" t="s">
        <v>137</v>
      </c>
      <c r="CL5" s="64" t="s">
        <v>148</v>
      </c>
      <c r="CM5" s="64" t="s">
        <v>154</v>
      </c>
      <c r="CN5" s="64" t="s">
        <v>155</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153</v>
      </c>
      <c r="DH5" s="64" t="s">
        <v>148</v>
      </c>
      <c r="DI5" s="64" t="s">
        <v>154</v>
      </c>
      <c r="DJ5" s="64" t="s">
        <v>140</v>
      </c>
      <c r="DK5" s="64" t="s">
        <v>149</v>
      </c>
      <c r="DL5" s="64" t="s">
        <v>142</v>
      </c>
      <c r="DM5" s="64" t="s">
        <v>143</v>
      </c>
      <c r="DN5" s="64" t="s">
        <v>144</v>
      </c>
      <c r="DO5" s="64" t="s">
        <v>145</v>
      </c>
      <c r="DP5" s="64" t="s">
        <v>146</v>
      </c>
      <c r="DQ5" s="64" t="s">
        <v>147</v>
      </c>
      <c r="DR5" s="64" t="s">
        <v>137</v>
      </c>
      <c r="DS5" s="64" t="s">
        <v>148</v>
      </c>
      <c r="DT5" s="64" t="s">
        <v>139</v>
      </c>
      <c r="DU5" s="64" t="s">
        <v>140</v>
      </c>
      <c r="DV5" s="64" t="s">
        <v>141</v>
      </c>
      <c r="DW5" s="64" t="s">
        <v>142</v>
      </c>
      <c r="DX5" s="64" t="s">
        <v>143</v>
      </c>
      <c r="DY5" s="64" t="s">
        <v>144</v>
      </c>
      <c r="DZ5" s="64" t="s">
        <v>145</v>
      </c>
      <c r="EA5" s="64" t="s">
        <v>146</v>
      </c>
      <c r="EB5" s="64" t="s">
        <v>147</v>
      </c>
      <c r="EC5" s="64" t="s">
        <v>150</v>
      </c>
      <c r="ED5" s="64" t="s">
        <v>148</v>
      </c>
      <c r="EE5" s="64" t="s">
        <v>154</v>
      </c>
      <c r="EF5" s="64" t="s">
        <v>140</v>
      </c>
      <c r="EG5" s="64" t="s">
        <v>141</v>
      </c>
      <c r="EH5" s="64" t="s">
        <v>142</v>
      </c>
      <c r="EI5" s="64" t="s">
        <v>143</v>
      </c>
      <c r="EJ5" s="64" t="s">
        <v>144</v>
      </c>
      <c r="EK5" s="64" t="s">
        <v>145</v>
      </c>
      <c r="EL5" s="64" t="s">
        <v>146</v>
      </c>
      <c r="EM5" s="64" t="s">
        <v>156</v>
      </c>
      <c r="EN5" s="64" t="s">
        <v>137</v>
      </c>
      <c r="EO5" s="64" t="s">
        <v>138</v>
      </c>
      <c r="EP5" s="64" t="s">
        <v>157</v>
      </c>
      <c r="EQ5" s="64" t="s">
        <v>140</v>
      </c>
      <c r="ER5" s="64" t="s">
        <v>141</v>
      </c>
      <c r="ES5" s="64" t="s">
        <v>142</v>
      </c>
      <c r="ET5" s="64" t="s">
        <v>143</v>
      </c>
      <c r="EU5" s="64" t="s">
        <v>144</v>
      </c>
      <c r="EV5" s="64" t="s">
        <v>145</v>
      </c>
      <c r="EW5" s="64" t="s">
        <v>146</v>
      </c>
      <c r="EX5" s="64" t="s">
        <v>147</v>
      </c>
    </row>
    <row r="6" spans="1:154" s="69" customFormat="1" x14ac:dyDescent="0.15">
      <c r="A6" s="50" t="s">
        <v>158</v>
      </c>
      <c r="B6" s="65">
        <f>B8</f>
        <v>2018</v>
      </c>
      <c r="C6" s="65">
        <f t="shared" ref="C6:M6" si="2">C8</f>
        <v>42021</v>
      </c>
      <c r="D6" s="65">
        <f t="shared" si="2"/>
        <v>46</v>
      </c>
      <c r="E6" s="65">
        <f t="shared" si="2"/>
        <v>6</v>
      </c>
      <c r="F6" s="65">
        <f t="shared" si="2"/>
        <v>0</v>
      </c>
      <c r="G6" s="65">
        <f t="shared" si="2"/>
        <v>1</v>
      </c>
      <c r="H6" s="160" t="str">
        <f>IF(H8&lt;&gt;I8,H8,"")&amp;IF(I8&lt;&gt;J8,I8,"")&amp;"　"&amp;J8</f>
        <v>宮城県石巻市　石巻市立病院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9</v>
      </c>
      <c r="R6" s="65" t="str">
        <f t="shared" si="3"/>
        <v>-</v>
      </c>
      <c r="S6" s="65" t="str">
        <f t="shared" si="3"/>
        <v>ド 訓</v>
      </c>
      <c r="T6" s="65" t="str">
        <f t="shared" si="3"/>
        <v>救 感 輪</v>
      </c>
      <c r="U6" s="66">
        <f>U8</f>
        <v>144529</v>
      </c>
      <c r="V6" s="66">
        <f>V8</f>
        <v>23921</v>
      </c>
      <c r="W6" s="65" t="str">
        <f>W8</f>
        <v>非該当</v>
      </c>
      <c r="X6" s="65" t="str">
        <f t="shared" si="3"/>
        <v>１０：１</v>
      </c>
      <c r="Y6" s="66">
        <f t="shared" si="3"/>
        <v>140</v>
      </c>
      <c r="Z6" s="66">
        <f t="shared" si="3"/>
        <v>40</v>
      </c>
      <c r="AA6" s="66" t="str">
        <f t="shared" si="3"/>
        <v>-</v>
      </c>
      <c r="AB6" s="66" t="str">
        <f t="shared" si="3"/>
        <v>-</v>
      </c>
      <c r="AC6" s="66" t="str">
        <f t="shared" si="3"/>
        <v>-</v>
      </c>
      <c r="AD6" s="66">
        <f t="shared" si="3"/>
        <v>180</v>
      </c>
      <c r="AE6" s="66">
        <f t="shared" si="3"/>
        <v>98</v>
      </c>
      <c r="AF6" s="66">
        <f t="shared" si="3"/>
        <v>33</v>
      </c>
      <c r="AG6" s="66">
        <f t="shared" si="3"/>
        <v>131</v>
      </c>
      <c r="AH6" s="67" t="e">
        <f>IF(AH8="-",NA(),AH8)</f>
        <v>#N/A</v>
      </c>
      <c r="AI6" s="67" t="e">
        <f t="shared" ref="AI6:AQ6" si="4">IF(AI8="-",NA(),AI8)</f>
        <v>#N/A</v>
      </c>
      <c r="AJ6" s="67">
        <f t="shared" si="4"/>
        <v>95.8</v>
      </c>
      <c r="AK6" s="67">
        <f t="shared" si="4"/>
        <v>86.6</v>
      </c>
      <c r="AL6" s="67">
        <f t="shared" si="4"/>
        <v>101</v>
      </c>
      <c r="AM6" s="67" t="e">
        <f t="shared" si="4"/>
        <v>#N/A</v>
      </c>
      <c r="AN6" s="67" t="e">
        <f t="shared" si="4"/>
        <v>#N/A</v>
      </c>
      <c r="AO6" s="67">
        <f t="shared" si="4"/>
        <v>96.7</v>
      </c>
      <c r="AP6" s="67">
        <f t="shared" si="4"/>
        <v>96.6</v>
      </c>
      <c r="AQ6" s="67">
        <f t="shared" si="4"/>
        <v>97.2</v>
      </c>
      <c r="AR6" s="67" t="str">
        <f>IF(AR8="-","【-】","【"&amp;SUBSTITUTE(TEXT(AR8,"#,##0.0"),"-","△")&amp;"】")</f>
        <v>【98.8】</v>
      </c>
      <c r="AS6" s="67" t="e">
        <f>IF(AS8="-",NA(),AS8)</f>
        <v>#N/A</v>
      </c>
      <c r="AT6" s="67" t="e">
        <f t="shared" ref="AT6:BB6" si="5">IF(AT8="-",NA(),AT8)</f>
        <v>#N/A</v>
      </c>
      <c r="AU6" s="67">
        <f t="shared" si="5"/>
        <v>37.799999999999997</v>
      </c>
      <c r="AV6" s="67">
        <f t="shared" si="5"/>
        <v>54.7</v>
      </c>
      <c r="AW6" s="67">
        <f t="shared" si="5"/>
        <v>58.7</v>
      </c>
      <c r="AX6" s="67" t="e">
        <f t="shared" si="5"/>
        <v>#N/A</v>
      </c>
      <c r="AY6" s="67" t="e">
        <f t="shared" si="5"/>
        <v>#N/A</v>
      </c>
      <c r="AZ6" s="67">
        <f t="shared" si="5"/>
        <v>84.2</v>
      </c>
      <c r="BA6" s="67">
        <f t="shared" si="5"/>
        <v>83.9</v>
      </c>
      <c r="BB6" s="67">
        <f t="shared" si="5"/>
        <v>84</v>
      </c>
      <c r="BC6" s="67" t="str">
        <f>IF(BC8="-","【-】","【"&amp;SUBSTITUTE(TEXT(BC8,"#,##0.0"),"-","△")&amp;"】")</f>
        <v>【89.7】</v>
      </c>
      <c r="BD6" s="67" t="e">
        <f>IF(BD8="-",NA(),BD8)</f>
        <v>#N/A</v>
      </c>
      <c r="BE6" s="67" t="e">
        <f t="shared" ref="BE6:BM6" si="6">IF(BE8="-",NA(),BE8)</f>
        <v>#N/A</v>
      </c>
      <c r="BF6" s="67">
        <f t="shared" si="6"/>
        <v>697.9</v>
      </c>
      <c r="BG6" s="67">
        <f t="shared" si="6"/>
        <v>287.8</v>
      </c>
      <c r="BH6" s="67">
        <f t="shared" si="6"/>
        <v>246.3</v>
      </c>
      <c r="BI6" s="67" t="e">
        <f t="shared" si="6"/>
        <v>#N/A</v>
      </c>
      <c r="BJ6" s="67" t="e">
        <f t="shared" si="6"/>
        <v>#N/A</v>
      </c>
      <c r="BK6" s="67">
        <f t="shared" si="6"/>
        <v>119.5</v>
      </c>
      <c r="BL6" s="67">
        <f t="shared" si="6"/>
        <v>116.9</v>
      </c>
      <c r="BM6" s="67">
        <f t="shared" si="6"/>
        <v>117.1</v>
      </c>
      <c r="BN6" s="67" t="str">
        <f>IF(BN8="-","【-】","【"&amp;SUBSTITUTE(TEXT(BN8,"#,##0.0"),"-","△")&amp;"】")</f>
        <v>【64.1】</v>
      </c>
      <c r="BO6" s="67" t="e">
        <f>IF(BO8="-",NA(),BO8)</f>
        <v>#N/A</v>
      </c>
      <c r="BP6" s="67" t="e">
        <f t="shared" ref="BP6:BX6" si="7">IF(BP8="-",NA(),BP8)</f>
        <v>#N/A</v>
      </c>
      <c r="BQ6" s="67">
        <f t="shared" si="7"/>
        <v>47.6</v>
      </c>
      <c r="BR6" s="67">
        <f t="shared" si="7"/>
        <v>63.9</v>
      </c>
      <c r="BS6" s="67">
        <f t="shared" si="7"/>
        <v>73.400000000000006</v>
      </c>
      <c r="BT6" s="67" t="e">
        <f t="shared" si="7"/>
        <v>#N/A</v>
      </c>
      <c r="BU6" s="67" t="e">
        <f t="shared" si="7"/>
        <v>#N/A</v>
      </c>
      <c r="BV6" s="67">
        <f t="shared" si="7"/>
        <v>69.8</v>
      </c>
      <c r="BW6" s="67">
        <f t="shared" si="7"/>
        <v>69.7</v>
      </c>
      <c r="BX6" s="67">
        <f t="shared" si="7"/>
        <v>70.099999999999994</v>
      </c>
      <c r="BY6" s="67" t="str">
        <f>IF(BY8="-","【-】","【"&amp;SUBSTITUTE(TEXT(BY8,"#,##0.0"),"-","△")&amp;"】")</f>
        <v>【74.9】</v>
      </c>
      <c r="BZ6" s="68" t="e">
        <f>IF(BZ8="-",NA(),BZ8)</f>
        <v>#N/A</v>
      </c>
      <c r="CA6" s="68" t="e">
        <f t="shared" ref="CA6:CI6" si="8">IF(CA8="-",NA(),CA8)</f>
        <v>#N/A</v>
      </c>
      <c r="CB6" s="68">
        <f t="shared" si="8"/>
        <v>31979</v>
      </c>
      <c r="CC6" s="68">
        <f t="shared" si="8"/>
        <v>35420</v>
      </c>
      <c r="CD6" s="68">
        <f t="shared" si="8"/>
        <v>35562</v>
      </c>
      <c r="CE6" s="68" t="e">
        <f t="shared" si="8"/>
        <v>#N/A</v>
      </c>
      <c r="CF6" s="68" t="e">
        <f t="shared" si="8"/>
        <v>#N/A</v>
      </c>
      <c r="CG6" s="68">
        <f t="shared" si="8"/>
        <v>33492</v>
      </c>
      <c r="CH6" s="68">
        <f t="shared" si="8"/>
        <v>34136</v>
      </c>
      <c r="CI6" s="68">
        <f t="shared" si="8"/>
        <v>34924</v>
      </c>
      <c r="CJ6" s="67" t="str">
        <f>IF(CJ8="-","【-】","【"&amp;SUBSTITUTE(TEXT(CJ8,"#,##0"),"-","△")&amp;"】")</f>
        <v>【52,412】</v>
      </c>
      <c r="CK6" s="68" t="e">
        <f>IF(CK8="-",NA(),CK8)</f>
        <v>#N/A</v>
      </c>
      <c r="CL6" s="68" t="e">
        <f t="shared" ref="CL6:CT6" si="9">IF(CL8="-",NA(),CL8)</f>
        <v>#N/A</v>
      </c>
      <c r="CM6" s="68">
        <f t="shared" si="9"/>
        <v>12313</v>
      </c>
      <c r="CN6" s="68">
        <f t="shared" si="9"/>
        <v>12803</v>
      </c>
      <c r="CO6" s="68">
        <f t="shared" si="9"/>
        <v>12323</v>
      </c>
      <c r="CP6" s="68" t="e">
        <f t="shared" si="9"/>
        <v>#N/A</v>
      </c>
      <c r="CQ6" s="68" t="e">
        <f t="shared" si="9"/>
        <v>#N/A</v>
      </c>
      <c r="CR6" s="68">
        <f t="shared" si="9"/>
        <v>9976</v>
      </c>
      <c r="CS6" s="68">
        <f t="shared" si="9"/>
        <v>10130</v>
      </c>
      <c r="CT6" s="68">
        <f t="shared" si="9"/>
        <v>10244</v>
      </c>
      <c r="CU6" s="67" t="str">
        <f>IF(CU8="-","【-】","【"&amp;SUBSTITUTE(TEXT(CU8,"#,##0"),"-","△")&amp;"】")</f>
        <v>【14,708】</v>
      </c>
      <c r="CV6" s="67" t="e">
        <f>IF(CV8="-",NA(),CV8)</f>
        <v>#N/A</v>
      </c>
      <c r="CW6" s="67" t="e">
        <f t="shared" ref="CW6:DE6" si="10">IF(CW8="-",NA(),CW8)</f>
        <v>#N/A</v>
      </c>
      <c r="CX6" s="67">
        <f t="shared" si="10"/>
        <v>141.80000000000001</v>
      </c>
      <c r="CY6" s="67">
        <f t="shared" si="10"/>
        <v>74.7</v>
      </c>
      <c r="CZ6" s="67">
        <f t="shared" si="10"/>
        <v>69.400000000000006</v>
      </c>
      <c r="DA6" s="67" t="e">
        <f t="shared" si="10"/>
        <v>#N/A</v>
      </c>
      <c r="DB6" s="67" t="e">
        <f t="shared" si="10"/>
        <v>#N/A</v>
      </c>
      <c r="DC6" s="67">
        <f t="shared" si="10"/>
        <v>63.4</v>
      </c>
      <c r="DD6" s="67">
        <f t="shared" si="10"/>
        <v>63.4</v>
      </c>
      <c r="DE6" s="67">
        <f t="shared" si="10"/>
        <v>63.7</v>
      </c>
      <c r="DF6" s="67" t="str">
        <f>IF(DF8="-","【-】","【"&amp;SUBSTITUTE(TEXT(DF8,"#,##0.0"),"-","△")&amp;"】")</f>
        <v>【54.8】</v>
      </c>
      <c r="DG6" s="67" t="e">
        <f>IF(DG8="-",NA(),DG8)</f>
        <v>#N/A</v>
      </c>
      <c r="DH6" s="67" t="e">
        <f t="shared" ref="DH6:DP6" si="11">IF(DH8="-",NA(),DH8)</f>
        <v>#N/A</v>
      </c>
      <c r="DI6" s="67">
        <f t="shared" si="11"/>
        <v>36.200000000000003</v>
      </c>
      <c r="DJ6" s="67">
        <f t="shared" si="11"/>
        <v>21.6</v>
      </c>
      <c r="DK6" s="67">
        <f t="shared" si="11"/>
        <v>19.399999999999999</v>
      </c>
      <c r="DL6" s="67" t="e">
        <f t="shared" si="11"/>
        <v>#N/A</v>
      </c>
      <c r="DM6" s="67" t="e">
        <f t="shared" si="11"/>
        <v>#N/A</v>
      </c>
      <c r="DN6" s="67">
        <f t="shared" si="11"/>
        <v>18.7</v>
      </c>
      <c r="DO6" s="67">
        <f t="shared" si="11"/>
        <v>18.3</v>
      </c>
      <c r="DP6" s="67">
        <f t="shared" si="11"/>
        <v>17.7</v>
      </c>
      <c r="DQ6" s="67" t="str">
        <f>IF(DQ8="-","【-】","【"&amp;SUBSTITUTE(TEXT(DQ8,"#,##0.0"),"-","△")&amp;"】")</f>
        <v>【24.3】</v>
      </c>
      <c r="DR6" s="67" t="e">
        <f>IF(DR8="-",NA(),DR8)</f>
        <v>#N/A</v>
      </c>
      <c r="DS6" s="67" t="e">
        <f t="shared" ref="DS6:EA6" si="12">IF(DS8="-",NA(),DS8)</f>
        <v>#N/A</v>
      </c>
      <c r="DT6" s="67">
        <f t="shared" si="12"/>
        <v>0.1</v>
      </c>
      <c r="DU6" s="67">
        <f t="shared" si="12"/>
        <v>6.4</v>
      </c>
      <c r="DV6" s="67">
        <f t="shared" si="12"/>
        <v>12.4</v>
      </c>
      <c r="DW6" s="67" t="e">
        <f t="shared" si="12"/>
        <v>#N/A</v>
      </c>
      <c r="DX6" s="67" t="e">
        <f t="shared" si="12"/>
        <v>#N/A</v>
      </c>
      <c r="DY6" s="67">
        <f t="shared" si="12"/>
        <v>52.5</v>
      </c>
      <c r="DZ6" s="67">
        <f t="shared" si="12"/>
        <v>53.5</v>
      </c>
      <c r="EA6" s="67">
        <f t="shared" si="12"/>
        <v>54.1</v>
      </c>
      <c r="EB6" s="67" t="str">
        <f>IF(EB8="-","【-】","【"&amp;SUBSTITUTE(TEXT(EB8,"#,##0.0"),"-","△")&amp;"】")</f>
        <v>【52.5】</v>
      </c>
      <c r="EC6" s="67" t="e">
        <f>IF(EC8="-",NA(),EC8)</f>
        <v>#N/A</v>
      </c>
      <c r="ED6" s="67" t="e">
        <f t="shared" ref="ED6:EL6" si="13">IF(ED8="-",NA(),ED8)</f>
        <v>#N/A</v>
      </c>
      <c r="EE6" s="67">
        <f t="shared" si="13"/>
        <v>0.4</v>
      </c>
      <c r="EF6" s="67">
        <f t="shared" si="13"/>
        <v>16.899999999999999</v>
      </c>
      <c r="EG6" s="67">
        <f t="shared" si="13"/>
        <v>31.1</v>
      </c>
      <c r="EH6" s="67" t="e">
        <f t="shared" si="13"/>
        <v>#N/A</v>
      </c>
      <c r="EI6" s="67" t="e">
        <f t="shared" si="13"/>
        <v>#N/A</v>
      </c>
      <c r="EJ6" s="67">
        <f t="shared" si="13"/>
        <v>69.7</v>
      </c>
      <c r="EK6" s="67">
        <f t="shared" si="13"/>
        <v>71.3</v>
      </c>
      <c r="EL6" s="67">
        <f t="shared" si="13"/>
        <v>71.400000000000006</v>
      </c>
      <c r="EM6" s="67" t="str">
        <f>IF(EM8="-","【-】","【"&amp;SUBSTITUTE(TEXT(EM8,"#,##0.0"),"-","△")&amp;"】")</f>
        <v>【68.8】</v>
      </c>
      <c r="EN6" s="68" t="e">
        <f>IF(EN8="-",NA(),EN8)</f>
        <v>#N/A</v>
      </c>
      <c r="EO6" s="68" t="e">
        <f t="shared" ref="EO6:EW6" si="14">IF(EO8="-",NA(),EO8)</f>
        <v>#N/A</v>
      </c>
      <c r="EP6" s="68">
        <f t="shared" si="14"/>
        <v>76921533</v>
      </c>
      <c r="EQ6" s="68">
        <f t="shared" si="14"/>
        <v>76921539</v>
      </c>
      <c r="ER6" s="68">
        <f t="shared" si="14"/>
        <v>77778428</v>
      </c>
      <c r="ES6" s="68" t="e">
        <f t="shared" si="14"/>
        <v>#N/A</v>
      </c>
      <c r="ET6" s="68" t="e">
        <f t="shared" si="14"/>
        <v>#N/A</v>
      </c>
      <c r="EU6" s="68">
        <f t="shared" si="14"/>
        <v>37752628</v>
      </c>
      <c r="EV6" s="68">
        <f t="shared" si="14"/>
        <v>39094598</v>
      </c>
      <c r="EW6" s="68">
        <f t="shared" si="14"/>
        <v>40683727</v>
      </c>
      <c r="EX6" s="68" t="str">
        <f>IF(EX8="-","【-】","【"&amp;SUBSTITUTE(TEXT(EX8,"#,##0"),"-","△")&amp;"】")</f>
        <v>【47,139,449】</v>
      </c>
    </row>
    <row r="7" spans="1:154" s="69" customFormat="1" x14ac:dyDescent="0.15">
      <c r="A7" s="50" t="s">
        <v>159</v>
      </c>
      <c r="B7" s="65">
        <f t="shared" ref="B7:AG7" si="15">B8</f>
        <v>2018</v>
      </c>
      <c r="C7" s="65">
        <f t="shared" si="15"/>
        <v>42021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9</v>
      </c>
      <c r="R7" s="65" t="str">
        <f t="shared" si="15"/>
        <v>-</v>
      </c>
      <c r="S7" s="65" t="str">
        <f t="shared" si="15"/>
        <v>ド 訓</v>
      </c>
      <c r="T7" s="65" t="str">
        <f t="shared" si="15"/>
        <v>救 感 輪</v>
      </c>
      <c r="U7" s="66">
        <f>U8</f>
        <v>144529</v>
      </c>
      <c r="V7" s="66">
        <f>V8</f>
        <v>23921</v>
      </c>
      <c r="W7" s="65" t="str">
        <f>W8</f>
        <v>非該当</v>
      </c>
      <c r="X7" s="65" t="str">
        <f t="shared" si="15"/>
        <v>１０：１</v>
      </c>
      <c r="Y7" s="66">
        <f t="shared" si="15"/>
        <v>140</v>
      </c>
      <c r="Z7" s="66">
        <f t="shared" si="15"/>
        <v>40</v>
      </c>
      <c r="AA7" s="66" t="str">
        <f t="shared" si="15"/>
        <v>-</v>
      </c>
      <c r="AB7" s="66" t="str">
        <f t="shared" si="15"/>
        <v>-</v>
      </c>
      <c r="AC7" s="66" t="str">
        <f t="shared" si="15"/>
        <v>-</v>
      </c>
      <c r="AD7" s="66">
        <f t="shared" si="15"/>
        <v>180</v>
      </c>
      <c r="AE7" s="66">
        <f t="shared" si="15"/>
        <v>98</v>
      </c>
      <c r="AF7" s="66">
        <f t="shared" si="15"/>
        <v>33</v>
      </c>
      <c r="AG7" s="66">
        <f t="shared" si="15"/>
        <v>131</v>
      </c>
      <c r="AH7" s="67" t="str">
        <f>AH8</f>
        <v>-</v>
      </c>
      <c r="AI7" s="67" t="str">
        <f t="shared" ref="AI7:AQ7" si="16">AI8</f>
        <v>-</v>
      </c>
      <c r="AJ7" s="67">
        <f t="shared" si="16"/>
        <v>95.8</v>
      </c>
      <c r="AK7" s="67">
        <f t="shared" si="16"/>
        <v>86.6</v>
      </c>
      <c r="AL7" s="67">
        <f t="shared" si="16"/>
        <v>101</v>
      </c>
      <c r="AM7" s="67" t="str">
        <f t="shared" si="16"/>
        <v>-</v>
      </c>
      <c r="AN7" s="67" t="str">
        <f t="shared" si="16"/>
        <v>-</v>
      </c>
      <c r="AO7" s="67">
        <f t="shared" si="16"/>
        <v>96.7</v>
      </c>
      <c r="AP7" s="67">
        <f t="shared" si="16"/>
        <v>96.6</v>
      </c>
      <c r="AQ7" s="67">
        <f t="shared" si="16"/>
        <v>97.2</v>
      </c>
      <c r="AR7" s="67"/>
      <c r="AS7" s="67" t="str">
        <f>AS8</f>
        <v>-</v>
      </c>
      <c r="AT7" s="67" t="str">
        <f t="shared" ref="AT7:BB7" si="17">AT8</f>
        <v>-</v>
      </c>
      <c r="AU7" s="67">
        <f t="shared" si="17"/>
        <v>37.799999999999997</v>
      </c>
      <c r="AV7" s="67">
        <f t="shared" si="17"/>
        <v>54.7</v>
      </c>
      <c r="AW7" s="67">
        <f t="shared" si="17"/>
        <v>58.7</v>
      </c>
      <c r="AX7" s="67" t="str">
        <f t="shared" si="17"/>
        <v>-</v>
      </c>
      <c r="AY7" s="67" t="str">
        <f t="shared" si="17"/>
        <v>-</v>
      </c>
      <c r="AZ7" s="67">
        <f t="shared" si="17"/>
        <v>84.2</v>
      </c>
      <c r="BA7" s="67">
        <f t="shared" si="17"/>
        <v>83.9</v>
      </c>
      <c r="BB7" s="67">
        <f t="shared" si="17"/>
        <v>84</v>
      </c>
      <c r="BC7" s="67"/>
      <c r="BD7" s="67" t="str">
        <f>BD8</f>
        <v>-</v>
      </c>
      <c r="BE7" s="67" t="str">
        <f t="shared" ref="BE7:BM7" si="18">BE8</f>
        <v>-</v>
      </c>
      <c r="BF7" s="67">
        <f t="shared" si="18"/>
        <v>697.9</v>
      </c>
      <c r="BG7" s="67">
        <f t="shared" si="18"/>
        <v>287.8</v>
      </c>
      <c r="BH7" s="67">
        <f t="shared" si="18"/>
        <v>246.3</v>
      </c>
      <c r="BI7" s="67" t="str">
        <f t="shared" si="18"/>
        <v>-</v>
      </c>
      <c r="BJ7" s="67" t="str">
        <f t="shared" si="18"/>
        <v>-</v>
      </c>
      <c r="BK7" s="67">
        <f t="shared" si="18"/>
        <v>119.5</v>
      </c>
      <c r="BL7" s="67">
        <f t="shared" si="18"/>
        <v>116.9</v>
      </c>
      <c r="BM7" s="67">
        <f t="shared" si="18"/>
        <v>117.1</v>
      </c>
      <c r="BN7" s="67"/>
      <c r="BO7" s="67" t="str">
        <f>BO8</f>
        <v>-</v>
      </c>
      <c r="BP7" s="67" t="str">
        <f t="shared" ref="BP7:BX7" si="19">BP8</f>
        <v>-</v>
      </c>
      <c r="BQ7" s="67">
        <f t="shared" si="19"/>
        <v>47.6</v>
      </c>
      <c r="BR7" s="67">
        <f t="shared" si="19"/>
        <v>63.9</v>
      </c>
      <c r="BS7" s="67">
        <f t="shared" si="19"/>
        <v>73.400000000000006</v>
      </c>
      <c r="BT7" s="67" t="str">
        <f t="shared" si="19"/>
        <v>-</v>
      </c>
      <c r="BU7" s="67" t="str">
        <f t="shared" si="19"/>
        <v>-</v>
      </c>
      <c r="BV7" s="67">
        <f t="shared" si="19"/>
        <v>69.8</v>
      </c>
      <c r="BW7" s="67">
        <f t="shared" si="19"/>
        <v>69.7</v>
      </c>
      <c r="BX7" s="67">
        <f t="shared" si="19"/>
        <v>70.099999999999994</v>
      </c>
      <c r="BY7" s="67"/>
      <c r="BZ7" s="68" t="str">
        <f>BZ8</f>
        <v>-</v>
      </c>
      <c r="CA7" s="68" t="str">
        <f t="shared" ref="CA7:CI7" si="20">CA8</f>
        <v>-</v>
      </c>
      <c r="CB7" s="68">
        <f t="shared" si="20"/>
        <v>31979</v>
      </c>
      <c r="CC7" s="68">
        <f t="shared" si="20"/>
        <v>35420</v>
      </c>
      <c r="CD7" s="68">
        <f t="shared" si="20"/>
        <v>35562</v>
      </c>
      <c r="CE7" s="68" t="str">
        <f t="shared" si="20"/>
        <v>-</v>
      </c>
      <c r="CF7" s="68" t="str">
        <f t="shared" si="20"/>
        <v>-</v>
      </c>
      <c r="CG7" s="68">
        <f t="shared" si="20"/>
        <v>33492</v>
      </c>
      <c r="CH7" s="68">
        <f t="shared" si="20"/>
        <v>34136</v>
      </c>
      <c r="CI7" s="68">
        <f t="shared" si="20"/>
        <v>34924</v>
      </c>
      <c r="CJ7" s="67"/>
      <c r="CK7" s="68" t="str">
        <f>CK8</f>
        <v>-</v>
      </c>
      <c r="CL7" s="68" t="str">
        <f t="shared" ref="CL7:CT7" si="21">CL8</f>
        <v>-</v>
      </c>
      <c r="CM7" s="68">
        <f t="shared" si="21"/>
        <v>12313</v>
      </c>
      <c r="CN7" s="68">
        <f t="shared" si="21"/>
        <v>12803</v>
      </c>
      <c r="CO7" s="68">
        <f t="shared" si="21"/>
        <v>12323</v>
      </c>
      <c r="CP7" s="68" t="str">
        <f t="shared" si="21"/>
        <v>-</v>
      </c>
      <c r="CQ7" s="68" t="str">
        <f t="shared" si="21"/>
        <v>-</v>
      </c>
      <c r="CR7" s="68">
        <f t="shared" si="21"/>
        <v>9976</v>
      </c>
      <c r="CS7" s="68">
        <f t="shared" si="21"/>
        <v>10130</v>
      </c>
      <c r="CT7" s="68">
        <f t="shared" si="21"/>
        <v>10244</v>
      </c>
      <c r="CU7" s="67"/>
      <c r="CV7" s="67" t="str">
        <f>CV8</f>
        <v>-</v>
      </c>
      <c r="CW7" s="67" t="str">
        <f t="shared" ref="CW7:DE7" si="22">CW8</f>
        <v>-</v>
      </c>
      <c r="CX7" s="67">
        <f t="shared" si="22"/>
        <v>141.80000000000001</v>
      </c>
      <c r="CY7" s="67">
        <f t="shared" si="22"/>
        <v>74.7</v>
      </c>
      <c r="CZ7" s="67">
        <f t="shared" si="22"/>
        <v>69.400000000000006</v>
      </c>
      <c r="DA7" s="67" t="str">
        <f t="shared" si="22"/>
        <v>-</v>
      </c>
      <c r="DB7" s="67" t="str">
        <f t="shared" si="22"/>
        <v>-</v>
      </c>
      <c r="DC7" s="67">
        <f t="shared" si="22"/>
        <v>63.4</v>
      </c>
      <c r="DD7" s="67">
        <f t="shared" si="22"/>
        <v>63.4</v>
      </c>
      <c r="DE7" s="67">
        <f t="shared" si="22"/>
        <v>63.7</v>
      </c>
      <c r="DF7" s="67"/>
      <c r="DG7" s="67" t="str">
        <f>DG8</f>
        <v>-</v>
      </c>
      <c r="DH7" s="67" t="str">
        <f t="shared" ref="DH7:DP7" si="23">DH8</f>
        <v>-</v>
      </c>
      <c r="DI7" s="67">
        <f t="shared" si="23"/>
        <v>36.200000000000003</v>
      </c>
      <c r="DJ7" s="67">
        <f t="shared" si="23"/>
        <v>21.6</v>
      </c>
      <c r="DK7" s="67">
        <f t="shared" si="23"/>
        <v>19.399999999999999</v>
      </c>
      <c r="DL7" s="67" t="str">
        <f t="shared" si="23"/>
        <v>-</v>
      </c>
      <c r="DM7" s="67" t="str">
        <f t="shared" si="23"/>
        <v>-</v>
      </c>
      <c r="DN7" s="67">
        <f t="shared" si="23"/>
        <v>18.7</v>
      </c>
      <c r="DO7" s="67">
        <f t="shared" si="23"/>
        <v>18.3</v>
      </c>
      <c r="DP7" s="67">
        <f t="shared" si="23"/>
        <v>17.7</v>
      </c>
      <c r="DQ7" s="67"/>
      <c r="DR7" s="67" t="str">
        <f>DR8</f>
        <v>-</v>
      </c>
      <c r="DS7" s="67" t="str">
        <f t="shared" ref="DS7:EA7" si="24">DS8</f>
        <v>-</v>
      </c>
      <c r="DT7" s="67">
        <f t="shared" si="24"/>
        <v>0.1</v>
      </c>
      <c r="DU7" s="67">
        <f t="shared" si="24"/>
        <v>6.4</v>
      </c>
      <c r="DV7" s="67">
        <f t="shared" si="24"/>
        <v>12.4</v>
      </c>
      <c r="DW7" s="67" t="str">
        <f t="shared" si="24"/>
        <v>-</v>
      </c>
      <c r="DX7" s="67" t="str">
        <f t="shared" si="24"/>
        <v>-</v>
      </c>
      <c r="DY7" s="67">
        <f t="shared" si="24"/>
        <v>52.5</v>
      </c>
      <c r="DZ7" s="67">
        <f t="shared" si="24"/>
        <v>53.5</v>
      </c>
      <c r="EA7" s="67">
        <f t="shared" si="24"/>
        <v>54.1</v>
      </c>
      <c r="EB7" s="67"/>
      <c r="EC7" s="67" t="str">
        <f>EC8</f>
        <v>-</v>
      </c>
      <c r="ED7" s="67" t="str">
        <f t="shared" ref="ED7:EL7" si="25">ED8</f>
        <v>-</v>
      </c>
      <c r="EE7" s="67">
        <f t="shared" si="25"/>
        <v>0.4</v>
      </c>
      <c r="EF7" s="67">
        <f t="shared" si="25"/>
        <v>16.899999999999999</v>
      </c>
      <c r="EG7" s="67">
        <f t="shared" si="25"/>
        <v>31.1</v>
      </c>
      <c r="EH7" s="67" t="str">
        <f t="shared" si="25"/>
        <v>-</v>
      </c>
      <c r="EI7" s="67" t="str">
        <f t="shared" si="25"/>
        <v>-</v>
      </c>
      <c r="EJ7" s="67">
        <f t="shared" si="25"/>
        <v>69.7</v>
      </c>
      <c r="EK7" s="67">
        <f t="shared" si="25"/>
        <v>71.3</v>
      </c>
      <c r="EL7" s="67">
        <f t="shared" si="25"/>
        <v>71.400000000000006</v>
      </c>
      <c r="EM7" s="67"/>
      <c r="EN7" s="68" t="str">
        <f>EN8</f>
        <v>-</v>
      </c>
      <c r="EO7" s="68" t="str">
        <f t="shared" ref="EO7:EW7" si="26">EO8</f>
        <v>-</v>
      </c>
      <c r="EP7" s="68">
        <f t="shared" si="26"/>
        <v>76921533</v>
      </c>
      <c r="EQ7" s="68">
        <f t="shared" si="26"/>
        <v>76921539</v>
      </c>
      <c r="ER7" s="68">
        <f t="shared" si="26"/>
        <v>77778428</v>
      </c>
      <c r="ES7" s="68" t="str">
        <f t="shared" si="26"/>
        <v>-</v>
      </c>
      <c r="ET7" s="68" t="str">
        <f t="shared" si="26"/>
        <v>-</v>
      </c>
      <c r="EU7" s="68">
        <f t="shared" si="26"/>
        <v>37752628</v>
      </c>
      <c r="EV7" s="68">
        <f t="shared" si="26"/>
        <v>39094598</v>
      </c>
      <c r="EW7" s="68">
        <f t="shared" si="26"/>
        <v>40683727</v>
      </c>
      <c r="EX7" s="68"/>
    </row>
    <row r="8" spans="1:154" s="69" customFormat="1" x14ac:dyDescent="0.15">
      <c r="A8" s="50"/>
      <c r="B8" s="70">
        <v>2018</v>
      </c>
      <c r="C8" s="70">
        <v>42021</v>
      </c>
      <c r="D8" s="70">
        <v>46</v>
      </c>
      <c r="E8" s="70">
        <v>6</v>
      </c>
      <c r="F8" s="70">
        <v>0</v>
      </c>
      <c r="G8" s="70">
        <v>1</v>
      </c>
      <c r="H8" s="70" t="s">
        <v>160</v>
      </c>
      <c r="I8" s="70" t="s">
        <v>161</v>
      </c>
      <c r="J8" s="70" t="s">
        <v>162</v>
      </c>
      <c r="K8" s="70" t="s">
        <v>163</v>
      </c>
      <c r="L8" s="70" t="s">
        <v>164</v>
      </c>
      <c r="M8" s="70" t="s">
        <v>165</v>
      </c>
      <c r="N8" s="70" t="s">
        <v>166</v>
      </c>
      <c r="O8" s="70" t="s">
        <v>167</v>
      </c>
      <c r="P8" s="70" t="s">
        <v>168</v>
      </c>
      <c r="Q8" s="71">
        <v>9</v>
      </c>
      <c r="R8" s="70" t="s">
        <v>38</v>
      </c>
      <c r="S8" s="70" t="s">
        <v>169</v>
      </c>
      <c r="T8" s="70" t="s">
        <v>170</v>
      </c>
      <c r="U8" s="71">
        <v>144529</v>
      </c>
      <c r="V8" s="71">
        <v>23921</v>
      </c>
      <c r="W8" s="70" t="s">
        <v>171</v>
      </c>
      <c r="X8" s="72" t="s">
        <v>172</v>
      </c>
      <c r="Y8" s="71">
        <v>140</v>
      </c>
      <c r="Z8" s="71">
        <v>40</v>
      </c>
      <c r="AA8" s="71" t="s">
        <v>38</v>
      </c>
      <c r="AB8" s="71" t="s">
        <v>38</v>
      </c>
      <c r="AC8" s="71" t="s">
        <v>38</v>
      </c>
      <c r="AD8" s="71">
        <v>180</v>
      </c>
      <c r="AE8" s="71">
        <v>98</v>
      </c>
      <c r="AF8" s="71">
        <v>33</v>
      </c>
      <c r="AG8" s="71">
        <v>131</v>
      </c>
      <c r="AH8" s="73" t="s">
        <v>38</v>
      </c>
      <c r="AI8" s="73" t="s">
        <v>38</v>
      </c>
      <c r="AJ8" s="73">
        <v>95.8</v>
      </c>
      <c r="AK8" s="73">
        <v>86.6</v>
      </c>
      <c r="AL8" s="73">
        <v>101</v>
      </c>
      <c r="AM8" s="73" t="s">
        <v>38</v>
      </c>
      <c r="AN8" s="73" t="s">
        <v>38</v>
      </c>
      <c r="AO8" s="73">
        <v>96.7</v>
      </c>
      <c r="AP8" s="73">
        <v>96.6</v>
      </c>
      <c r="AQ8" s="73">
        <v>97.2</v>
      </c>
      <c r="AR8" s="73">
        <v>98.8</v>
      </c>
      <c r="AS8" s="73" t="s">
        <v>38</v>
      </c>
      <c r="AT8" s="73" t="s">
        <v>38</v>
      </c>
      <c r="AU8" s="73">
        <v>37.799999999999997</v>
      </c>
      <c r="AV8" s="73">
        <v>54.7</v>
      </c>
      <c r="AW8" s="73">
        <v>58.7</v>
      </c>
      <c r="AX8" s="73" t="s">
        <v>38</v>
      </c>
      <c r="AY8" s="73" t="s">
        <v>38</v>
      </c>
      <c r="AZ8" s="73">
        <v>84.2</v>
      </c>
      <c r="BA8" s="73">
        <v>83.9</v>
      </c>
      <c r="BB8" s="73">
        <v>84</v>
      </c>
      <c r="BC8" s="73">
        <v>89.7</v>
      </c>
      <c r="BD8" s="74" t="s">
        <v>38</v>
      </c>
      <c r="BE8" s="74" t="s">
        <v>38</v>
      </c>
      <c r="BF8" s="74">
        <v>697.9</v>
      </c>
      <c r="BG8" s="74">
        <v>287.8</v>
      </c>
      <c r="BH8" s="74">
        <v>246.3</v>
      </c>
      <c r="BI8" s="74" t="s">
        <v>38</v>
      </c>
      <c r="BJ8" s="74" t="s">
        <v>38</v>
      </c>
      <c r="BK8" s="74">
        <v>119.5</v>
      </c>
      <c r="BL8" s="74">
        <v>116.9</v>
      </c>
      <c r="BM8" s="74">
        <v>117.1</v>
      </c>
      <c r="BN8" s="74">
        <v>64.099999999999994</v>
      </c>
      <c r="BO8" s="73" t="s">
        <v>38</v>
      </c>
      <c r="BP8" s="73" t="s">
        <v>38</v>
      </c>
      <c r="BQ8" s="73">
        <v>47.6</v>
      </c>
      <c r="BR8" s="73">
        <v>63.9</v>
      </c>
      <c r="BS8" s="73">
        <v>73.400000000000006</v>
      </c>
      <c r="BT8" s="73" t="s">
        <v>38</v>
      </c>
      <c r="BU8" s="73" t="s">
        <v>38</v>
      </c>
      <c r="BV8" s="73">
        <v>69.8</v>
      </c>
      <c r="BW8" s="73">
        <v>69.7</v>
      </c>
      <c r="BX8" s="73">
        <v>70.099999999999994</v>
      </c>
      <c r="BY8" s="73">
        <v>74.900000000000006</v>
      </c>
      <c r="BZ8" s="74" t="s">
        <v>38</v>
      </c>
      <c r="CA8" s="74" t="s">
        <v>38</v>
      </c>
      <c r="CB8" s="74">
        <v>31979</v>
      </c>
      <c r="CC8" s="74">
        <v>35420</v>
      </c>
      <c r="CD8" s="74">
        <v>35562</v>
      </c>
      <c r="CE8" s="74" t="s">
        <v>38</v>
      </c>
      <c r="CF8" s="74" t="s">
        <v>38</v>
      </c>
      <c r="CG8" s="74">
        <v>33492</v>
      </c>
      <c r="CH8" s="74">
        <v>34136</v>
      </c>
      <c r="CI8" s="74">
        <v>34924</v>
      </c>
      <c r="CJ8" s="73">
        <v>52412</v>
      </c>
      <c r="CK8" s="74" t="s">
        <v>38</v>
      </c>
      <c r="CL8" s="74" t="s">
        <v>38</v>
      </c>
      <c r="CM8" s="74">
        <v>12313</v>
      </c>
      <c r="CN8" s="74">
        <v>12803</v>
      </c>
      <c r="CO8" s="74">
        <v>12323</v>
      </c>
      <c r="CP8" s="74" t="s">
        <v>38</v>
      </c>
      <c r="CQ8" s="74" t="s">
        <v>38</v>
      </c>
      <c r="CR8" s="74">
        <v>9976</v>
      </c>
      <c r="CS8" s="74">
        <v>10130</v>
      </c>
      <c r="CT8" s="74">
        <v>10244</v>
      </c>
      <c r="CU8" s="73">
        <v>14708</v>
      </c>
      <c r="CV8" s="74" t="s">
        <v>38</v>
      </c>
      <c r="CW8" s="74" t="s">
        <v>38</v>
      </c>
      <c r="CX8" s="74">
        <v>141.80000000000001</v>
      </c>
      <c r="CY8" s="74">
        <v>74.7</v>
      </c>
      <c r="CZ8" s="74">
        <v>69.400000000000006</v>
      </c>
      <c r="DA8" s="74" t="s">
        <v>38</v>
      </c>
      <c r="DB8" s="74" t="s">
        <v>38</v>
      </c>
      <c r="DC8" s="74">
        <v>63.4</v>
      </c>
      <c r="DD8" s="74">
        <v>63.4</v>
      </c>
      <c r="DE8" s="74">
        <v>63.7</v>
      </c>
      <c r="DF8" s="74">
        <v>54.8</v>
      </c>
      <c r="DG8" s="74" t="s">
        <v>38</v>
      </c>
      <c r="DH8" s="74" t="s">
        <v>38</v>
      </c>
      <c r="DI8" s="74">
        <v>36.200000000000003</v>
      </c>
      <c r="DJ8" s="74">
        <v>21.6</v>
      </c>
      <c r="DK8" s="74">
        <v>19.399999999999999</v>
      </c>
      <c r="DL8" s="74" t="s">
        <v>38</v>
      </c>
      <c r="DM8" s="74" t="s">
        <v>38</v>
      </c>
      <c r="DN8" s="74">
        <v>18.7</v>
      </c>
      <c r="DO8" s="74">
        <v>18.3</v>
      </c>
      <c r="DP8" s="74">
        <v>17.7</v>
      </c>
      <c r="DQ8" s="74">
        <v>24.3</v>
      </c>
      <c r="DR8" s="73" t="s">
        <v>38</v>
      </c>
      <c r="DS8" s="73" t="s">
        <v>38</v>
      </c>
      <c r="DT8" s="73">
        <v>0.1</v>
      </c>
      <c r="DU8" s="73">
        <v>6.4</v>
      </c>
      <c r="DV8" s="73">
        <v>12.4</v>
      </c>
      <c r="DW8" s="73" t="s">
        <v>38</v>
      </c>
      <c r="DX8" s="73" t="s">
        <v>38</v>
      </c>
      <c r="DY8" s="73">
        <v>52.5</v>
      </c>
      <c r="DZ8" s="73">
        <v>53.5</v>
      </c>
      <c r="EA8" s="73">
        <v>54.1</v>
      </c>
      <c r="EB8" s="73">
        <v>52.5</v>
      </c>
      <c r="EC8" s="73" t="s">
        <v>38</v>
      </c>
      <c r="ED8" s="73" t="s">
        <v>38</v>
      </c>
      <c r="EE8" s="73">
        <v>0.4</v>
      </c>
      <c r="EF8" s="73">
        <v>16.899999999999999</v>
      </c>
      <c r="EG8" s="73">
        <v>31.1</v>
      </c>
      <c r="EH8" s="73" t="s">
        <v>38</v>
      </c>
      <c r="EI8" s="73" t="s">
        <v>38</v>
      </c>
      <c r="EJ8" s="73">
        <v>69.7</v>
      </c>
      <c r="EK8" s="73">
        <v>71.3</v>
      </c>
      <c r="EL8" s="73">
        <v>71.400000000000006</v>
      </c>
      <c r="EM8" s="73">
        <v>68.8</v>
      </c>
      <c r="EN8" s="74" t="s">
        <v>38</v>
      </c>
      <c r="EO8" s="74" t="s">
        <v>38</v>
      </c>
      <c r="EP8" s="74">
        <v>76921533</v>
      </c>
      <c r="EQ8" s="74">
        <v>76921539</v>
      </c>
      <c r="ER8" s="74">
        <v>77778428</v>
      </c>
      <c r="ES8" s="74" t="s">
        <v>38</v>
      </c>
      <c r="ET8" s="74" t="s">
        <v>38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安倍 慶 [Kei Abe]</cp:lastModifiedBy>
  <cp:lastPrinted>2020-01-23T04:35:27Z</cp:lastPrinted>
  <dcterms:created xsi:type="dcterms:W3CDTF">2019-12-05T07:33:28Z</dcterms:created>
  <dcterms:modified xsi:type="dcterms:W3CDTF">2020-01-23T07:27:08Z</dcterms:modified>
  <cp:category/>
</cp:coreProperties>
</file>