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hd001107\下水道班\◎下水道班\16経営分析表\H29\"/>
    </mc:Choice>
  </mc:AlternateContent>
  <workbookProtection workbookAlgorithmName="SHA-512" workbookHashValue="6kZCu7ClRy/3IN1lk+F0gGIY55LdE97kpexnEDuWShzCUan/XUznDyAs/RsAqhq1DilChDnX1P50gir8loSf/w==" workbookSaltValue="bSMxSgi3RF44EgvA046khg=="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Q6" i="5"/>
  <c r="W10" i="4" s="1"/>
  <c r="P6" i="5"/>
  <c r="O6" i="5"/>
  <c r="N6" i="5"/>
  <c r="M6" i="5"/>
  <c r="L6" i="5"/>
  <c r="K6" i="5"/>
  <c r="J6" i="5"/>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BB10" i="4"/>
  <c r="AT10" i="4"/>
  <c r="AL10" i="4"/>
  <c r="AD10" i="4"/>
  <c r="P10" i="4"/>
  <c r="I10" i="4"/>
  <c r="B10" i="4"/>
  <c r="AT8" i="4"/>
  <c r="AL8" i="4"/>
  <c r="AD8" i="4"/>
  <c r="W8" i="4"/>
  <c r="P8" i="4"/>
  <c r="I8" i="4"/>
  <c r="B8" i="4"/>
  <c r="B6" i="4"/>
  <c r="C10" i="5" l="1"/>
  <c r="D10" i="5"/>
  <c r="E10" i="5"/>
  <c r="B10" i="5"/>
</calcChain>
</file>

<file path=xl/sharedStrings.xml><?xml version="1.0" encoding="utf-8"?>
<sst xmlns="http://schemas.openxmlformats.org/spreadsheetml/2006/main" count="240" uniqueCount="124">
  <si>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</si>
  <si>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</si>
  <si>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</si>
  <si>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</si>
  <si>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</si>
  <si>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</si>
  <si>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</si>
  <si>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</si>
  <si>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</si>
  <si>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</si>
  <si>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</si>
  <si>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</si>
  <si>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</si>
  <si>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</si>
  <si>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</si>
  <si>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</si>
  <si>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</si>
  <si>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</si>
  <si>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</si>
  <si>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</si>
  <si>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</si>
  <si>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</si>
  <si>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</si>
  <si>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</si>
  <si>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</si>
  <si>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</si>
  <si>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</si>
  <si>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</si>
  <si>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</si>
  <si>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</si>
  <si>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</si>
  <si>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</si>
  <si>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</si>
  <si>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</si>
  <si>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</si>
  <si>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</si>
  <si>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</si>
  <si>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</si>
  <si>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</si>
  <si>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</si>
  <si>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</si>
  <si>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</si>
  <si>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</si>
  <si>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</si>
  <si>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</si>
  <si>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</si>
  <si>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</si>
  <si>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</si>
  <si>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</si>
  <si>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</si>
  <si>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</si>
  <si>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</si>
  <si>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</si>
  <si>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</si>
  <si>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</si>
  <si>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</si>
  <si>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</si>
  <si>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</si>
  <si>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</si>
  <si>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</si>
  <si>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</si>
  <si>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</si>
  <si>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</si>
  <si>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</si>
  <si>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</si>
  <si>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</si>
  <si>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</si>
  <si>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</si>
  <si>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</si>
  <si>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</si>
  <si>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</si>
  <si>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</si>
  <si>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</si>
  <si>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</si>
  <si>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</si>
  <si>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</si>
  <si>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</si>
  <si>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</si>
  <si>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</si>
  <si>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</si>
  <si>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</si>
  <si>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</si>
  <si>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</si>
  <si>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</si>
  <si>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</si>
  <si>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</si>
  <si>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</si>
  <si>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</si>
  <si>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</si>
  <si>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</si>
  <si>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</si>
  <si>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</si>
  <si>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</si>
  <si>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</si>
  <si>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</si>
  <si>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</si>
  <si>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</si>
  <si>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</si>
  <si>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</si>
  <si>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</si>
  <si>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</si>
  <si>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</si>
  <si>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</si>
  <si>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</si>
  <si>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</si>
  <si>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</si>
  <si>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</si>
  <si>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</si>
  <si>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涌谷町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</si>
  <si>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</si>
  <si>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</si>
  <si>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</si>
  <si>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</si>
  <si>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</si>
  <si>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</si>
  <si>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</si>
  <si>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</si>
  <si>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</si>
  <si>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</si>
  <si>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</si>
  <si>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</si>
  <si>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初期の供用開始から約１５年以上経過し、機器類の故障頻度も上がってきている。最適整備構想を策定し、計画的に長寿命化対策を行っていく。</t>
    <rPh sb="0" eb="2">
      <t>ショキ</t>
    </rPh>
    <rPh sb="3" eb="5">
      <t>キョウヨウ</t>
    </rPh>
    <rPh sb="5" eb="7">
      <t>カイシ</t>
    </rPh>
    <rPh sb="9" eb="10">
      <t>ヤク</t>
    </rPh>
    <rPh sb="12" eb="13">
      <t>ネン</t>
    </rPh>
    <rPh sb="13" eb="15">
      <t>イジョウ</t>
    </rPh>
    <rPh sb="15" eb="17">
      <t>ケイカ</t>
    </rPh>
    <rPh sb="19" eb="22">
      <t>キキルイ</t>
    </rPh>
    <rPh sb="23" eb="25">
      <t>コショウ</t>
    </rPh>
    <rPh sb="25" eb="27">
      <t>ヒンド</t>
    </rPh>
    <rPh sb="28" eb="29">
      <t>ア</t>
    </rPh>
    <rPh sb="37" eb="39">
      <t>サイテキ</t>
    </rPh>
    <rPh sb="39" eb="41">
      <t>セイビ</t>
    </rPh>
    <rPh sb="41" eb="43">
      <t>コウソウ</t>
    </rPh>
    <rPh sb="44" eb="46">
      <t>サクテイ</t>
    </rPh>
    <rPh sb="48" eb="51">
      <t>ケイカクテキ</t>
    </rPh>
    <rPh sb="52" eb="56">
      <t>チョウジュミョウカ</t>
    </rPh>
    <rPh sb="56" eb="58">
      <t>タイサク</t>
    </rPh>
    <rPh sb="59" eb="60">
      <t>オコナ</t>
    </rPh>
    <phoneticPr fontId="4"/>
  </si>
  <si>
    <t>・短期から中期的には水洗化率を向上させ使用料収入を確保し、又、施設の計画的な改築・修繕により突発的な故障の防止や有収率の改善を図り、収支の改善を図っていかなければならない。
・長期的には、人口減少や節水型社会への対応のため、他自治体との広域化・共同化や改築時に新技術の導入を検討し、処理費用の縮減を検討していかなければならない。それでも尚、事業継続に不足する財源の確保が必要となった場合には、使用料収入の見直しも視野に入れていく必要がある。
・尚、平成３０年４月から地方公営企業法を一部適用し、公共下水道事業と統合した企業会計に移行した。</t>
    <rPh sb="1" eb="3">
      <t>タンキ</t>
    </rPh>
    <rPh sb="5" eb="7">
      <t>チュウキ</t>
    </rPh>
    <rPh sb="7" eb="8">
      <t>テキ</t>
    </rPh>
    <rPh sb="10" eb="13">
      <t>スイセンカ</t>
    </rPh>
    <rPh sb="13" eb="14">
      <t>リツ</t>
    </rPh>
    <rPh sb="15" eb="17">
      <t>コウジョウ</t>
    </rPh>
    <rPh sb="19" eb="22">
      <t>シヨウリョウ</t>
    </rPh>
    <rPh sb="22" eb="24">
      <t>シュウニュウ</t>
    </rPh>
    <rPh sb="25" eb="27">
      <t>カクホ</t>
    </rPh>
    <rPh sb="29" eb="30">
      <t>マタ</t>
    </rPh>
    <rPh sb="31" eb="33">
      <t>シセツ</t>
    </rPh>
    <rPh sb="34" eb="37">
      <t>ケイカクテキ</t>
    </rPh>
    <rPh sb="38" eb="40">
      <t>カイチク</t>
    </rPh>
    <rPh sb="41" eb="43">
      <t>シュウゼン</t>
    </rPh>
    <rPh sb="46" eb="49">
      <t>トッパツテキ</t>
    </rPh>
    <rPh sb="50" eb="52">
      <t>コショウ</t>
    </rPh>
    <rPh sb="53" eb="55">
      <t>ボウシ</t>
    </rPh>
    <rPh sb="56" eb="58">
      <t>ユウシュウ</t>
    </rPh>
    <rPh sb="58" eb="59">
      <t>リツ</t>
    </rPh>
    <rPh sb="60" eb="62">
      <t>カイゼン</t>
    </rPh>
    <rPh sb="63" eb="64">
      <t>ハカ</t>
    </rPh>
    <rPh sb="66" eb="68">
      <t>シュウシ</t>
    </rPh>
    <rPh sb="69" eb="71">
      <t>カイゼン</t>
    </rPh>
    <rPh sb="72" eb="73">
      <t>ハカ</t>
    </rPh>
    <rPh sb="88" eb="91">
      <t>チョウキテキ</t>
    </rPh>
    <rPh sb="94" eb="96">
      <t>ジンコウ</t>
    </rPh>
    <rPh sb="96" eb="98">
      <t>ゲンショウ</t>
    </rPh>
    <rPh sb="99" eb="101">
      <t>セッスイ</t>
    </rPh>
    <rPh sb="101" eb="102">
      <t>カタ</t>
    </rPh>
    <rPh sb="102" eb="104">
      <t>シャカイ</t>
    </rPh>
    <rPh sb="106" eb="108">
      <t>タイオウ</t>
    </rPh>
    <rPh sb="112" eb="113">
      <t>タ</t>
    </rPh>
    <rPh sb="113" eb="116">
      <t>ジチタイ</t>
    </rPh>
    <rPh sb="118" eb="121">
      <t>コウイキカ</t>
    </rPh>
    <rPh sb="122" eb="125">
      <t>キョウドウカ</t>
    </rPh>
    <rPh sb="126" eb="128">
      <t>カイチク</t>
    </rPh>
    <rPh sb="128" eb="129">
      <t>ジ</t>
    </rPh>
    <rPh sb="130" eb="133">
      <t>シンギジュツ</t>
    </rPh>
    <rPh sb="134" eb="136">
      <t>ドウニュウ</t>
    </rPh>
    <rPh sb="137" eb="139">
      <t>ケントウ</t>
    </rPh>
    <rPh sb="141" eb="143">
      <t>ショリ</t>
    </rPh>
    <rPh sb="143" eb="145">
      <t>ヒヨウ</t>
    </rPh>
    <rPh sb="146" eb="148">
      <t>シュクゲン</t>
    </rPh>
    <rPh sb="149" eb="151">
      <t>ケントウ</t>
    </rPh>
    <rPh sb="168" eb="169">
      <t>ナオ</t>
    </rPh>
    <rPh sb="170" eb="172">
      <t>ジギョウ</t>
    </rPh>
    <rPh sb="172" eb="174">
      <t>ケイゾク</t>
    </rPh>
    <rPh sb="175" eb="177">
      <t>フソク</t>
    </rPh>
    <rPh sb="179" eb="181">
      <t>ザイゲン</t>
    </rPh>
    <rPh sb="182" eb="184">
      <t>カクホ</t>
    </rPh>
    <rPh sb="185" eb="187">
      <t>ヒツヨウ</t>
    </rPh>
    <rPh sb="191" eb="193">
      <t>バアイ</t>
    </rPh>
    <rPh sb="196" eb="199">
      <t>シヨウリョウ</t>
    </rPh>
    <rPh sb="199" eb="201">
      <t>シュウニュウ</t>
    </rPh>
    <rPh sb="202" eb="204">
      <t>ミナオ</t>
    </rPh>
    <rPh sb="206" eb="208">
      <t>シヤ</t>
    </rPh>
    <rPh sb="209" eb="210">
      <t>イ</t>
    </rPh>
    <rPh sb="214" eb="216">
      <t>ヒツヨウ</t>
    </rPh>
    <rPh sb="222" eb="223">
      <t>ナオ</t>
    </rPh>
    <rPh sb="224" eb="226">
      <t>ヘイセイ</t>
    </rPh>
    <rPh sb="228" eb="229">
      <t>ネン</t>
    </rPh>
    <rPh sb="230" eb="231">
      <t>ガツ</t>
    </rPh>
    <rPh sb="233" eb="235">
      <t>チホウ</t>
    </rPh>
    <rPh sb="235" eb="237">
      <t>コウエイ</t>
    </rPh>
    <rPh sb="237" eb="240">
      <t>キギョウホウ</t>
    </rPh>
    <rPh sb="241" eb="243">
      <t>イチブ</t>
    </rPh>
    <rPh sb="243" eb="245">
      <t>テキヨウ</t>
    </rPh>
    <rPh sb="247" eb="249">
      <t>コウキョウ</t>
    </rPh>
    <rPh sb="249" eb="252">
      <t>ゲスイドウ</t>
    </rPh>
    <rPh sb="252" eb="254">
      <t>ジギョウ</t>
    </rPh>
    <rPh sb="255" eb="257">
      <t>トウゴウ</t>
    </rPh>
    <rPh sb="259" eb="261">
      <t>キギョウ</t>
    </rPh>
    <rPh sb="261" eb="263">
      <t>カイケイ</t>
    </rPh>
    <rPh sb="264" eb="266">
      <t>イコウ</t>
    </rPh>
    <phoneticPr fontId="4"/>
  </si>
  <si>
    <t>①収益的収支比率について
　100%を上回っているが、引き続き経営改善は必須である。水洗化率の向上と経費節減に努めなければならない。
④企業債残高対事業規模比率
　全額、一般会計で負担することとしている。
⑤経費回収率について
　類似団体に比して同程度であるが、100％に近づくように経常経費の抑制等により支出を削減し、収支のバランスを考慮していかなければならない。
⑥汚水処理原価について
　類似団体に比して同程度であるが、不明水対策による有収率の向上と効率的な事業運営を図っていかなければならない。
⑦施設利用率について
　現状は類似団体に比して低い状況だが、水洗化率の向上により利用率の向上を図らなければならない。又、改築時にはダウンサイジングも検討していく。
⑧水洗化率について
　人口減少と高齢化が進み、新たな接続が伸び悩んでいるが、今後とも供用開始区域内の未接続者に対しては普及啓発と接続勧奨を行っていく。</t>
    <rPh sb="1" eb="4">
      <t>シュウエキテキ</t>
    </rPh>
    <rPh sb="4" eb="6">
      <t>シュウシ</t>
    </rPh>
    <rPh sb="6" eb="8">
      <t>ヒリツ</t>
    </rPh>
    <rPh sb="19" eb="21">
      <t>ウワマワ</t>
    </rPh>
    <rPh sb="27" eb="28">
      <t>ヒ</t>
    </rPh>
    <rPh sb="29" eb="30">
      <t>ツヅ</t>
    </rPh>
    <rPh sb="31" eb="33">
      <t>ケイエイ</t>
    </rPh>
    <rPh sb="33" eb="35">
      <t>カイゼン</t>
    </rPh>
    <rPh sb="36" eb="38">
      <t>ヒッス</t>
    </rPh>
    <rPh sb="42" eb="45">
      <t>スイセンカ</t>
    </rPh>
    <rPh sb="45" eb="46">
      <t>リツ</t>
    </rPh>
    <rPh sb="47" eb="49">
      <t>コウジョウ</t>
    </rPh>
    <rPh sb="50" eb="52">
      <t>ケイヒ</t>
    </rPh>
    <rPh sb="52" eb="54">
      <t>セツゲン</t>
    </rPh>
    <rPh sb="55" eb="56">
      <t>ツト</t>
    </rPh>
    <rPh sb="68" eb="71">
      <t>キギョウサイ</t>
    </rPh>
    <rPh sb="71" eb="73">
      <t>ザンダカ</t>
    </rPh>
    <rPh sb="73" eb="74">
      <t>タイ</t>
    </rPh>
    <rPh sb="74" eb="76">
      <t>ジギョウ</t>
    </rPh>
    <rPh sb="76" eb="78">
      <t>キボ</t>
    </rPh>
    <rPh sb="78" eb="80">
      <t>ヒリツ</t>
    </rPh>
    <rPh sb="82" eb="84">
      <t>ゼンガク</t>
    </rPh>
    <rPh sb="85" eb="87">
      <t>イッパン</t>
    </rPh>
    <rPh sb="87" eb="89">
      <t>カイケイ</t>
    </rPh>
    <rPh sb="90" eb="92">
      <t>フタン</t>
    </rPh>
    <rPh sb="104" eb="106">
      <t>ケイヒ</t>
    </rPh>
    <rPh sb="106" eb="109">
      <t>カイシュウリツ</t>
    </rPh>
    <rPh sb="115" eb="117">
      <t>ルイジ</t>
    </rPh>
    <rPh sb="117" eb="119">
      <t>ダンタイ</t>
    </rPh>
    <rPh sb="120" eb="121">
      <t>ヒ</t>
    </rPh>
    <rPh sb="123" eb="126">
      <t>ドウテイド</t>
    </rPh>
    <rPh sb="136" eb="137">
      <t>チカ</t>
    </rPh>
    <rPh sb="142" eb="144">
      <t>ケイジョウ</t>
    </rPh>
    <rPh sb="144" eb="146">
      <t>ケイヒ</t>
    </rPh>
    <rPh sb="147" eb="149">
      <t>ヨクセイ</t>
    </rPh>
    <rPh sb="149" eb="150">
      <t>トウ</t>
    </rPh>
    <rPh sb="153" eb="155">
      <t>シシュツ</t>
    </rPh>
    <rPh sb="156" eb="158">
      <t>サクゲン</t>
    </rPh>
    <rPh sb="160" eb="162">
      <t>シュウシ</t>
    </rPh>
    <rPh sb="168" eb="170">
      <t>コウリョ</t>
    </rPh>
    <rPh sb="185" eb="187">
      <t>オスイ</t>
    </rPh>
    <rPh sb="187" eb="189">
      <t>ショリ</t>
    </rPh>
    <rPh sb="189" eb="191">
      <t>ゲンカ</t>
    </rPh>
    <rPh sb="197" eb="199">
      <t>ルイジ</t>
    </rPh>
    <rPh sb="199" eb="201">
      <t>ダンタイ</t>
    </rPh>
    <rPh sb="202" eb="203">
      <t>ヒ</t>
    </rPh>
    <rPh sb="205" eb="208">
      <t>ドウテイド</t>
    </rPh>
    <rPh sb="213" eb="215">
      <t>フメイ</t>
    </rPh>
    <rPh sb="215" eb="216">
      <t>スイ</t>
    </rPh>
    <rPh sb="216" eb="218">
      <t>タイサク</t>
    </rPh>
    <rPh sb="221" eb="223">
      <t>ユウシュウ</t>
    </rPh>
    <rPh sb="223" eb="224">
      <t>リツ</t>
    </rPh>
    <rPh sb="225" eb="227">
      <t>コウジョウ</t>
    </rPh>
    <rPh sb="228" eb="231">
      <t>コウリツテキ</t>
    </rPh>
    <rPh sb="232" eb="234">
      <t>ジギョウ</t>
    </rPh>
    <rPh sb="234" eb="236">
      <t>ウンエイ</t>
    </rPh>
    <rPh sb="237" eb="238">
      <t>ハカ</t>
    </rPh>
    <rPh sb="253" eb="255">
      <t>シセツ</t>
    </rPh>
    <rPh sb="255" eb="258">
      <t>リヨウリツ</t>
    </rPh>
    <rPh sb="264" eb="266">
      <t>ゲンジョウ</t>
    </rPh>
    <rPh sb="267" eb="269">
      <t>ルイジ</t>
    </rPh>
    <rPh sb="269" eb="271">
      <t>ダンタイ</t>
    </rPh>
    <rPh sb="272" eb="273">
      <t>ヒ</t>
    </rPh>
    <rPh sb="275" eb="276">
      <t>ヒク</t>
    </rPh>
    <rPh sb="277" eb="279">
      <t>ジョウキョウ</t>
    </rPh>
    <rPh sb="282" eb="285">
      <t>スイセンカ</t>
    </rPh>
    <rPh sb="285" eb="286">
      <t>リツ</t>
    </rPh>
    <rPh sb="287" eb="289">
      <t>コウジョウ</t>
    </rPh>
    <rPh sb="292" eb="295">
      <t>リヨウリツ</t>
    </rPh>
    <rPh sb="296" eb="298">
      <t>コウジョウ</t>
    </rPh>
    <rPh sb="299" eb="300">
      <t>ハカ</t>
    </rPh>
    <rPh sb="310" eb="311">
      <t>マタ</t>
    </rPh>
    <rPh sb="312" eb="314">
      <t>カイチク</t>
    </rPh>
    <rPh sb="314" eb="315">
      <t>ジ</t>
    </rPh>
    <rPh sb="326" eb="328">
      <t>ケントウ</t>
    </rPh>
    <rPh sb="335" eb="338">
      <t>スイセンカ</t>
    </rPh>
    <rPh sb="338" eb="339">
      <t>リツ</t>
    </rPh>
    <rPh sb="345" eb="347">
      <t>ジンコウ</t>
    </rPh>
    <rPh sb="347" eb="349">
      <t>ゲンショウ</t>
    </rPh>
    <rPh sb="350" eb="353">
      <t>コウレイカ</t>
    </rPh>
    <rPh sb="354" eb="355">
      <t>スス</t>
    </rPh>
    <rPh sb="357" eb="358">
      <t>アラ</t>
    </rPh>
    <rPh sb="360" eb="362">
      <t>セツゾク</t>
    </rPh>
    <rPh sb="363" eb="364">
      <t>ノ</t>
    </rPh>
    <rPh sb="365" eb="366">
      <t>ナヤ</t>
    </rPh>
    <rPh sb="372" eb="374">
      <t>コンゴ</t>
    </rPh>
    <rPh sb="376" eb="378">
      <t>キョウヨウ</t>
    </rPh>
    <rPh sb="378" eb="380">
      <t>カイシ</t>
    </rPh>
    <rPh sb="380" eb="383">
      <t>クイキナイ</t>
    </rPh>
    <rPh sb="384" eb="387">
      <t>ミセツゾク</t>
    </rPh>
    <rPh sb="387" eb="388">
      <t>シャ</t>
    </rPh>
    <rPh sb="389" eb="390">
      <t>タイ</t>
    </rPh>
    <rPh sb="393" eb="395">
      <t>フキュウ</t>
    </rPh>
    <rPh sb="395" eb="397">
      <t>ケイハツ</t>
    </rPh>
    <rPh sb="398" eb="400">
      <t>セツゾク</t>
    </rPh>
    <rPh sb="400" eb="402">
      <t>カンショウ</t>
    </rPh>
    <rPh sb="403" eb="404">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</si>
</sst>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8344-4E34-BFB1-2E4606D76E7F}"/>
            </c:ext>
          </c:extLst>
        </c:ser>
        <c:dLbls>
          <c:showLegendKey val="0"/>
          <c:showVal val="0"/>
          <c:showCatName val="0"/>
          <c:showSerName val="0"/>
          <c:showPercent val="0"/>
          <c:showBubbleSize val="0"/>
        </c:dLbls>
        <c:gapWidth val="150"/>
        <c:axId val="183404968"/>
        <c:axId val="183180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7.0000000000000007E-2</c:v>
                </c:pt>
                <c:pt idx="2">
                  <c:v>0.02</c:v>
                </c:pt>
                <c:pt idx="3">
                  <c:v>2.0499999999999998</c:v>
                </c:pt>
                <c:pt idx="4">
                  <c:v>0.01</c:v>
                </c:pt>
              </c:numCache>
            </c:numRef>
          </c:val>
          <c:smooth val="0"/>
          <c:extLst xmlns:c16r2="http://schemas.microsoft.com/office/drawing/2015/06/chart">
            <c:ext xmlns:c16="http://schemas.microsoft.com/office/drawing/2014/chart" uri="{C3380CC4-5D6E-409C-BE32-E72D297353CC}">
              <c16:uniqueId val="{00000001-8344-4E34-BFB1-2E4606D76E7F}"/>
            </c:ext>
          </c:extLst>
        </c:ser>
        <c:dLbls>
          <c:showLegendKey val="0"/>
          <c:showVal val="0"/>
          <c:showCatName val="0"/>
          <c:showSerName val="0"/>
          <c:showPercent val="0"/>
          <c:showBubbleSize val="0"/>
        </c:dLbls>
        <c:marker val="1"/>
        <c:smooth val="0"/>
        <c:axId val="183404968"/>
        <c:axId val="183180616"/>
      </c:lineChart>
      <c:dateAx>
        <c:axId val="183404968"/>
        <c:scaling>
          <c:orientation val="minMax"/>
        </c:scaling>
        <c:delete val="1"/>
        <c:axPos val="b"/>
        <c:numFmt formatCode="ge" sourceLinked="1"/>
        <c:majorTickMark val="none"/>
        <c:minorTickMark val="none"/>
        <c:tickLblPos val="none"/>
        <c:crossAx val="183180616"/>
        <c:crosses val="autoZero"/>
        <c:auto val="1"/>
        <c:lblOffset val="100"/>
        <c:baseTimeUnit val="years"/>
      </c:dateAx>
      <c:valAx>
        <c:axId val="183180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3404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23.17</c:v>
                </c:pt>
                <c:pt idx="1">
                  <c:v>30.71</c:v>
                </c:pt>
                <c:pt idx="2">
                  <c:v>29.43</c:v>
                </c:pt>
                <c:pt idx="3">
                  <c:v>29.9</c:v>
                </c:pt>
                <c:pt idx="4">
                  <c:v>20.63</c:v>
                </c:pt>
              </c:numCache>
            </c:numRef>
          </c:val>
          <c:extLst xmlns:c16r2="http://schemas.microsoft.com/office/drawing/2015/06/chart">
            <c:ext xmlns:c16="http://schemas.microsoft.com/office/drawing/2014/chart" uri="{C3380CC4-5D6E-409C-BE32-E72D297353CC}">
              <c16:uniqueId val="{00000000-A68D-4EE8-8A35-A95BC792307F}"/>
            </c:ext>
          </c:extLst>
        </c:ser>
        <c:dLbls>
          <c:showLegendKey val="0"/>
          <c:showVal val="0"/>
          <c:showCatName val="0"/>
          <c:showSerName val="0"/>
          <c:showPercent val="0"/>
          <c:showBubbleSize val="0"/>
        </c:dLbls>
        <c:gapWidth val="150"/>
        <c:axId val="184854320"/>
        <c:axId val="184854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45.95</c:v>
                </c:pt>
                <c:pt idx="1">
                  <c:v>44.69</c:v>
                </c:pt>
                <c:pt idx="2">
                  <c:v>44.69</c:v>
                </c:pt>
                <c:pt idx="3">
                  <c:v>60.65</c:v>
                </c:pt>
                <c:pt idx="4">
                  <c:v>51.75</c:v>
                </c:pt>
              </c:numCache>
            </c:numRef>
          </c:val>
          <c:smooth val="0"/>
          <c:extLst xmlns:c16r2="http://schemas.microsoft.com/office/drawing/2015/06/chart">
            <c:ext xmlns:c16="http://schemas.microsoft.com/office/drawing/2014/chart" uri="{C3380CC4-5D6E-409C-BE32-E72D297353CC}">
              <c16:uniqueId val="{00000001-A68D-4EE8-8A35-A95BC792307F}"/>
            </c:ext>
          </c:extLst>
        </c:ser>
        <c:dLbls>
          <c:showLegendKey val="0"/>
          <c:showVal val="0"/>
          <c:showCatName val="0"/>
          <c:showSerName val="0"/>
          <c:showPercent val="0"/>
          <c:showBubbleSize val="0"/>
        </c:dLbls>
        <c:marker val="1"/>
        <c:smooth val="0"/>
        <c:axId val="184854320"/>
        <c:axId val="184854712"/>
      </c:lineChart>
      <c:dateAx>
        <c:axId val="184854320"/>
        <c:scaling>
          <c:orientation val="minMax"/>
        </c:scaling>
        <c:delete val="1"/>
        <c:axPos val="b"/>
        <c:numFmt formatCode="ge" sourceLinked="1"/>
        <c:majorTickMark val="none"/>
        <c:minorTickMark val="none"/>
        <c:tickLblPos val="none"/>
        <c:crossAx val="184854712"/>
        <c:crosses val="autoZero"/>
        <c:auto val="1"/>
        <c:lblOffset val="100"/>
        <c:baseTimeUnit val="years"/>
      </c:dateAx>
      <c:valAx>
        <c:axId val="184854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4854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52.51</c:v>
                </c:pt>
                <c:pt idx="1">
                  <c:v>52.11</c:v>
                </c:pt>
                <c:pt idx="2">
                  <c:v>54.74</c:v>
                </c:pt>
                <c:pt idx="3">
                  <c:v>55.18</c:v>
                </c:pt>
                <c:pt idx="4">
                  <c:v>56.29</c:v>
                </c:pt>
              </c:numCache>
            </c:numRef>
          </c:val>
          <c:extLst xmlns:c16r2="http://schemas.microsoft.com/office/drawing/2015/06/chart">
            <c:ext xmlns:c16="http://schemas.microsoft.com/office/drawing/2014/chart" uri="{C3380CC4-5D6E-409C-BE32-E72D297353CC}">
              <c16:uniqueId val="{00000000-1291-4CF6-95F7-845AB219CE45}"/>
            </c:ext>
          </c:extLst>
        </c:ser>
        <c:dLbls>
          <c:showLegendKey val="0"/>
          <c:showVal val="0"/>
          <c:showCatName val="0"/>
          <c:showSerName val="0"/>
          <c:showPercent val="0"/>
          <c:showBubbleSize val="0"/>
        </c:dLbls>
        <c:gapWidth val="150"/>
        <c:axId val="184716720"/>
        <c:axId val="184717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71.97</c:v>
                </c:pt>
                <c:pt idx="1">
                  <c:v>70.59</c:v>
                </c:pt>
                <c:pt idx="2">
                  <c:v>69.67</c:v>
                </c:pt>
                <c:pt idx="3">
                  <c:v>84.58</c:v>
                </c:pt>
                <c:pt idx="4">
                  <c:v>84.84</c:v>
                </c:pt>
              </c:numCache>
            </c:numRef>
          </c:val>
          <c:smooth val="0"/>
          <c:extLst xmlns:c16r2="http://schemas.microsoft.com/office/drawing/2015/06/chart">
            <c:ext xmlns:c16="http://schemas.microsoft.com/office/drawing/2014/chart" uri="{C3380CC4-5D6E-409C-BE32-E72D297353CC}">
              <c16:uniqueId val="{00000001-1291-4CF6-95F7-845AB219CE45}"/>
            </c:ext>
          </c:extLst>
        </c:ser>
        <c:dLbls>
          <c:showLegendKey val="0"/>
          <c:showVal val="0"/>
          <c:showCatName val="0"/>
          <c:showSerName val="0"/>
          <c:showPercent val="0"/>
          <c:showBubbleSize val="0"/>
        </c:dLbls>
        <c:marker val="1"/>
        <c:smooth val="0"/>
        <c:axId val="184716720"/>
        <c:axId val="184717112"/>
      </c:lineChart>
      <c:dateAx>
        <c:axId val="184716720"/>
        <c:scaling>
          <c:orientation val="minMax"/>
        </c:scaling>
        <c:delete val="1"/>
        <c:axPos val="b"/>
        <c:numFmt formatCode="ge" sourceLinked="1"/>
        <c:majorTickMark val="none"/>
        <c:minorTickMark val="none"/>
        <c:tickLblPos val="none"/>
        <c:crossAx val="184717112"/>
        <c:crosses val="autoZero"/>
        <c:auto val="1"/>
        <c:lblOffset val="100"/>
        <c:baseTimeUnit val="years"/>
      </c:dateAx>
      <c:valAx>
        <c:axId val="184717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4716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86.34</c:v>
                </c:pt>
                <c:pt idx="1">
                  <c:v>97.32</c:v>
                </c:pt>
                <c:pt idx="2">
                  <c:v>98.95</c:v>
                </c:pt>
                <c:pt idx="3">
                  <c:v>100.78</c:v>
                </c:pt>
                <c:pt idx="4">
                  <c:v>105.53</c:v>
                </c:pt>
              </c:numCache>
            </c:numRef>
          </c:val>
          <c:extLst xmlns:c16r2="http://schemas.microsoft.com/office/drawing/2015/06/chart">
            <c:ext xmlns:c16="http://schemas.microsoft.com/office/drawing/2014/chart" uri="{C3380CC4-5D6E-409C-BE32-E72D297353CC}">
              <c16:uniqueId val="{00000000-341A-421E-87F3-E8867A15066A}"/>
            </c:ext>
          </c:extLst>
        </c:ser>
        <c:dLbls>
          <c:showLegendKey val="0"/>
          <c:showVal val="0"/>
          <c:showCatName val="0"/>
          <c:showSerName val="0"/>
          <c:showPercent val="0"/>
          <c:showBubbleSize val="0"/>
        </c:dLbls>
        <c:gapWidth val="150"/>
        <c:axId val="182959248"/>
        <c:axId val="117849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41A-421E-87F3-E8867A15066A}"/>
            </c:ext>
          </c:extLst>
        </c:ser>
        <c:dLbls>
          <c:showLegendKey val="0"/>
          <c:showVal val="0"/>
          <c:showCatName val="0"/>
          <c:showSerName val="0"/>
          <c:showPercent val="0"/>
          <c:showBubbleSize val="0"/>
        </c:dLbls>
        <c:marker val="1"/>
        <c:smooth val="0"/>
        <c:axId val="182959248"/>
        <c:axId val="117849752"/>
      </c:lineChart>
      <c:dateAx>
        <c:axId val="182959248"/>
        <c:scaling>
          <c:orientation val="minMax"/>
        </c:scaling>
        <c:delete val="1"/>
        <c:axPos val="b"/>
        <c:numFmt formatCode="ge" sourceLinked="1"/>
        <c:majorTickMark val="none"/>
        <c:minorTickMark val="none"/>
        <c:tickLblPos val="none"/>
        <c:crossAx val="117849752"/>
        <c:crosses val="autoZero"/>
        <c:auto val="1"/>
        <c:lblOffset val="100"/>
        <c:baseTimeUnit val="years"/>
      </c:dateAx>
      <c:valAx>
        <c:axId val="117849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2959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D6D-45F5-98C2-B6159A336394}"/>
            </c:ext>
          </c:extLst>
        </c:ser>
        <c:dLbls>
          <c:showLegendKey val="0"/>
          <c:showVal val="0"/>
          <c:showCatName val="0"/>
          <c:showSerName val="0"/>
          <c:showPercent val="0"/>
          <c:showBubbleSize val="0"/>
        </c:dLbls>
        <c:gapWidth val="150"/>
        <c:axId val="183718432"/>
        <c:axId val="183942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D6D-45F5-98C2-B6159A336394}"/>
            </c:ext>
          </c:extLst>
        </c:ser>
        <c:dLbls>
          <c:showLegendKey val="0"/>
          <c:showVal val="0"/>
          <c:showCatName val="0"/>
          <c:showSerName val="0"/>
          <c:showPercent val="0"/>
          <c:showBubbleSize val="0"/>
        </c:dLbls>
        <c:marker val="1"/>
        <c:smooth val="0"/>
        <c:axId val="183718432"/>
        <c:axId val="183942024"/>
      </c:lineChart>
      <c:dateAx>
        <c:axId val="183718432"/>
        <c:scaling>
          <c:orientation val="minMax"/>
        </c:scaling>
        <c:delete val="1"/>
        <c:axPos val="b"/>
        <c:numFmt formatCode="ge" sourceLinked="1"/>
        <c:majorTickMark val="none"/>
        <c:minorTickMark val="none"/>
        <c:tickLblPos val="none"/>
        <c:crossAx val="183942024"/>
        <c:crosses val="autoZero"/>
        <c:auto val="1"/>
        <c:lblOffset val="100"/>
        <c:baseTimeUnit val="years"/>
      </c:dateAx>
      <c:valAx>
        <c:axId val="183942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3718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32A-4994-9252-AF2938A4C801}"/>
            </c:ext>
          </c:extLst>
        </c:ser>
        <c:dLbls>
          <c:showLegendKey val="0"/>
          <c:showVal val="0"/>
          <c:showCatName val="0"/>
          <c:showSerName val="0"/>
          <c:showPercent val="0"/>
          <c:showBubbleSize val="0"/>
        </c:dLbls>
        <c:gapWidth val="150"/>
        <c:axId val="182965832"/>
        <c:axId val="118426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32A-4994-9252-AF2938A4C801}"/>
            </c:ext>
          </c:extLst>
        </c:ser>
        <c:dLbls>
          <c:showLegendKey val="0"/>
          <c:showVal val="0"/>
          <c:showCatName val="0"/>
          <c:showSerName val="0"/>
          <c:showPercent val="0"/>
          <c:showBubbleSize val="0"/>
        </c:dLbls>
        <c:marker val="1"/>
        <c:smooth val="0"/>
        <c:axId val="182965832"/>
        <c:axId val="118426392"/>
      </c:lineChart>
      <c:dateAx>
        <c:axId val="182965832"/>
        <c:scaling>
          <c:orientation val="minMax"/>
        </c:scaling>
        <c:delete val="1"/>
        <c:axPos val="b"/>
        <c:numFmt formatCode="ge" sourceLinked="1"/>
        <c:majorTickMark val="none"/>
        <c:minorTickMark val="none"/>
        <c:tickLblPos val="none"/>
        <c:crossAx val="118426392"/>
        <c:crosses val="autoZero"/>
        <c:auto val="1"/>
        <c:lblOffset val="100"/>
        <c:baseTimeUnit val="years"/>
      </c:dateAx>
      <c:valAx>
        <c:axId val="118426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2965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472-4039-9CF8-40DCDD8080A1}"/>
            </c:ext>
          </c:extLst>
        </c:ser>
        <c:dLbls>
          <c:showLegendKey val="0"/>
          <c:showVal val="0"/>
          <c:showCatName val="0"/>
          <c:showSerName val="0"/>
          <c:showPercent val="0"/>
          <c:showBubbleSize val="0"/>
        </c:dLbls>
        <c:gapWidth val="150"/>
        <c:axId val="118424824"/>
        <c:axId val="118427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472-4039-9CF8-40DCDD8080A1}"/>
            </c:ext>
          </c:extLst>
        </c:ser>
        <c:dLbls>
          <c:showLegendKey val="0"/>
          <c:showVal val="0"/>
          <c:showCatName val="0"/>
          <c:showSerName val="0"/>
          <c:showPercent val="0"/>
          <c:showBubbleSize val="0"/>
        </c:dLbls>
        <c:marker val="1"/>
        <c:smooth val="0"/>
        <c:axId val="118424824"/>
        <c:axId val="118427176"/>
      </c:lineChart>
      <c:dateAx>
        <c:axId val="118424824"/>
        <c:scaling>
          <c:orientation val="minMax"/>
        </c:scaling>
        <c:delete val="1"/>
        <c:axPos val="b"/>
        <c:numFmt formatCode="ge" sourceLinked="1"/>
        <c:majorTickMark val="none"/>
        <c:minorTickMark val="none"/>
        <c:tickLblPos val="none"/>
        <c:crossAx val="118427176"/>
        <c:crosses val="autoZero"/>
        <c:auto val="1"/>
        <c:lblOffset val="100"/>
        <c:baseTimeUnit val="years"/>
      </c:dateAx>
      <c:valAx>
        <c:axId val="118427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424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40D-4664-B7AB-65A6515892B3}"/>
            </c:ext>
          </c:extLst>
        </c:ser>
        <c:dLbls>
          <c:showLegendKey val="0"/>
          <c:showVal val="0"/>
          <c:showCatName val="0"/>
          <c:showSerName val="0"/>
          <c:showPercent val="0"/>
          <c:showBubbleSize val="0"/>
        </c:dLbls>
        <c:gapWidth val="150"/>
        <c:axId val="184233760"/>
        <c:axId val="184234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40D-4664-B7AB-65A6515892B3}"/>
            </c:ext>
          </c:extLst>
        </c:ser>
        <c:dLbls>
          <c:showLegendKey val="0"/>
          <c:showVal val="0"/>
          <c:showCatName val="0"/>
          <c:showSerName val="0"/>
          <c:showPercent val="0"/>
          <c:showBubbleSize val="0"/>
        </c:dLbls>
        <c:marker val="1"/>
        <c:smooth val="0"/>
        <c:axId val="184233760"/>
        <c:axId val="184234152"/>
      </c:lineChart>
      <c:dateAx>
        <c:axId val="184233760"/>
        <c:scaling>
          <c:orientation val="minMax"/>
        </c:scaling>
        <c:delete val="1"/>
        <c:axPos val="b"/>
        <c:numFmt formatCode="ge" sourceLinked="1"/>
        <c:majorTickMark val="none"/>
        <c:minorTickMark val="none"/>
        <c:tickLblPos val="none"/>
        <c:crossAx val="184234152"/>
        <c:crosses val="autoZero"/>
        <c:auto val="1"/>
        <c:lblOffset val="100"/>
        <c:baseTimeUnit val="years"/>
      </c:dateAx>
      <c:valAx>
        <c:axId val="184234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4233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formatCode="#,##0.00;&quot;△&quot;#,##0.00;&quot;-&quot;">
                  <c:v>5377.17</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5A1C-4D40-A3C3-73F32CFB6749}"/>
            </c:ext>
          </c:extLst>
        </c:ser>
        <c:dLbls>
          <c:showLegendKey val="0"/>
          <c:showVal val="0"/>
          <c:showCatName val="0"/>
          <c:showSerName val="0"/>
          <c:showPercent val="0"/>
          <c:showBubbleSize val="0"/>
        </c:dLbls>
        <c:gapWidth val="150"/>
        <c:axId val="184233368"/>
        <c:axId val="184232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1117.1099999999999</c:v>
                </c:pt>
                <c:pt idx="1">
                  <c:v>1161.05</c:v>
                </c:pt>
                <c:pt idx="2">
                  <c:v>979.89</c:v>
                </c:pt>
                <c:pt idx="3">
                  <c:v>974.93</c:v>
                </c:pt>
                <c:pt idx="4">
                  <c:v>855.8</c:v>
                </c:pt>
              </c:numCache>
            </c:numRef>
          </c:val>
          <c:smooth val="0"/>
          <c:extLst xmlns:c16r2="http://schemas.microsoft.com/office/drawing/2015/06/chart">
            <c:ext xmlns:c16="http://schemas.microsoft.com/office/drawing/2014/chart" uri="{C3380CC4-5D6E-409C-BE32-E72D297353CC}">
              <c16:uniqueId val="{00000001-5A1C-4D40-A3C3-73F32CFB6749}"/>
            </c:ext>
          </c:extLst>
        </c:ser>
        <c:dLbls>
          <c:showLegendKey val="0"/>
          <c:showVal val="0"/>
          <c:showCatName val="0"/>
          <c:showSerName val="0"/>
          <c:showPercent val="0"/>
          <c:showBubbleSize val="0"/>
        </c:dLbls>
        <c:marker val="1"/>
        <c:smooth val="0"/>
        <c:axId val="184233368"/>
        <c:axId val="184232976"/>
      </c:lineChart>
      <c:dateAx>
        <c:axId val="184233368"/>
        <c:scaling>
          <c:orientation val="minMax"/>
        </c:scaling>
        <c:delete val="1"/>
        <c:axPos val="b"/>
        <c:numFmt formatCode="ge" sourceLinked="1"/>
        <c:majorTickMark val="none"/>
        <c:minorTickMark val="none"/>
        <c:tickLblPos val="none"/>
        <c:crossAx val="184232976"/>
        <c:crosses val="autoZero"/>
        <c:auto val="1"/>
        <c:lblOffset val="100"/>
        <c:baseTimeUnit val="years"/>
      </c:dateAx>
      <c:valAx>
        <c:axId val="184232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4233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20.149999999999999</c:v>
                </c:pt>
                <c:pt idx="1">
                  <c:v>53.12</c:v>
                </c:pt>
                <c:pt idx="2">
                  <c:v>59.63</c:v>
                </c:pt>
                <c:pt idx="3">
                  <c:v>56.05</c:v>
                </c:pt>
                <c:pt idx="4">
                  <c:v>59.91</c:v>
                </c:pt>
              </c:numCache>
            </c:numRef>
          </c:val>
          <c:extLst xmlns:c16r2="http://schemas.microsoft.com/office/drawing/2015/06/chart">
            <c:ext xmlns:c16="http://schemas.microsoft.com/office/drawing/2014/chart" uri="{C3380CC4-5D6E-409C-BE32-E72D297353CC}">
              <c16:uniqueId val="{00000000-2697-41F6-919F-8AE6A0012A0D}"/>
            </c:ext>
          </c:extLst>
        </c:ser>
        <c:dLbls>
          <c:showLegendKey val="0"/>
          <c:showVal val="0"/>
          <c:showCatName val="0"/>
          <c:showSerName val="0"/>
          <c:showPercent val="0"/>
          <c:showBubbleSize val="0"/>
        </c:dLbls>
        <c:gapWidth val="150"/>
        <c:axId val="184231800"/>
        <c:axId val="184235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41.04</c:v>
                </c:pt>
                <c:pt idx="1">
                  <c:v>41.08</c:v>
                </c:pt>
                <c:pt idx="2">
                  <c:v>41.34</c:v>
                </c:pt>
                <c:pt idx="3">
                  <c:v>55.32</c:v>
                </c:pt>
                <c:pt idx="4">
                  <c:v>59.8</c:v>
                </c:pt>
              </c:numCache>
            </c:numRef>
          </c:val>
          <c:smooth val="0"/>
          <c:extLst xmlns:c16r2="http://schemas.microsoft.com/office/drawing/2015/06/chart">
            <c:ext xmlns:c16="http://schemas.microsoft.com/office/drawing/2014/chart" uri="{C3380CC4-5D6E-409C-BE32-E72D297353CC}">
              <c16:uniqueId val="{00000001-2697-41F6-919F-8AE6A0012A0D}"/>
            </c:ext>
          </c:extLst>
        </c:ser>
        <c:dLbls>
          <c:showLegendKey val="0"/>
          <c:showVal val="0"/>
          <c:showCatName val="0"/>
          <c:showSerName val="0"/>
          <c:showPercent val="0"/>
          <c:showBubbleSize val="0"/>
        </c:dLbls>
        <c:marker val="1"/>
        <c:smooth val="0"/>
        <c:axId val="184231800"/>
        <c:axId val="184235328"/>
      </c:lineChart>
      <c:dateAx>
        <c:axId val="184231800"/>
        <c:scaling>
          <c:orientation val="minMax"/>
        </c:scaling>
        <c:delete val="1"/>
        <c:axPos val="b"/>
        <c:numFmt formatCode="ge" sourceLinked="1"/>
        <c:majorTickMark val="none"/>
        <c:minorTickMark val="none"/>
        <c:tickLblPos val="none"/>
        <c:crossAx val="184235328"/>
        <c:crosses val="autoZero"/>
        <c:auto val="1"/>
        <c:lblOffset val="100"/>
        <c:baseTimeUnit val="years"/>
      </c:dateAx>
      <c:valAx>
        <c:axId val="184235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4231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782.36</c:v>
                </c:pt>
                <c:pt idx="1">
                  <c:v>306.33999999999997</c:v>
                </c:pt>
                <c:pt idx="2">
                  <c:v>275.76</c:v>
                </c:pt>
                <c:pt idx="3">
                  <c:v>294.54000000000002</c:v>
                </c:pt>
                <c:pt idx="4">
                  <c:v>273.55</c:v>
                </c:pt>
              </c:numCache>
            </c:numRef>
          </c:val>
          <c:extLst xmlns:c16r2="http://schemas.microsoft.com/office/drawing/2015/06/chart">
            <c:ext xmlns:c16="http://schemas.microsoft.com/office/drawing/2014/chart" uri="{C3380CC4-5D6E-409C-BE32-E72D297353CC}">
              <c16:uniqueId val="{00000000-18AF-4AC7-9CDB-3B393BA63781}"/>
            </c:ext>
          </c:extLst>
        </c:ser>
        <c:dLbls>
          <c:showLegendKey val="0"/>
          <c:showVal val="0"/>
          <c:showCatName val="0"/>
          <c:showSerName val="0"/>
          <c:showPercent val="0"/>
          <c:showBubbleSize val="0"/>
        </c:dLbls>
        <c:gapWidth val="150"/>
        <c:axId val="184852752"/>
        <c:axId val="184853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357.08</c:v>
                </c:pt>
                <c:pt idx="1">
                  <c:v>378.08</c:v>
                </c:pt>
                <c:pt idx="2">
                  <c:v>357.49</c:v>
                </c:pt>
                <c:pt idx="3">
                  <c:v>283.17</c:v>
                </c:pt>
                <c:pt idx="4">
                  <c:v>263.76</c:v>
                </c:pt>
              </c:numCache>
            </c:numRef>
          </c:val>
          <c:smooth val="0"/>
          <c:extLst xmlns:c16r2="http://schemas.microsoft.com/office/drawing/2015/06/chart">
            <c:ext xmlns:c16="http://schemas.microsoft.com/office/drawing/2014/chart" uri="{C3380CC4-5D6E-409C-BE32-E72D297353CC}">
              <c16:uniqueId val="{00000001-18AF-4AC7-9CDB-3B393BA63781}"/>
            </c:ext>
          </c:extLst>
        </c:ser>
        <c:dLbls>
          <c:showLegendKey val="0"/>
          <c:showVal val="0"/>
          <c:showCatName val="0"/>
          <c:showSerName val="0"/>
          <c:showPercent val="0"/>
          <c:showBubbleSize val="0"/>
        </c:dLbls>
        <c:marker val="1"/>
        <c:smooth val="0"/>
        <c:axId val="184852752"/>
        <c:axId val="184853144"/>
      </c:lineChart>
      <c:dateAx>
        <c:axId val="184852752"/>
        <c:scaling>
          <c:orientation val="minMax"/>
        </c:scaling>
        <c:delete val="1"/>
        <c:axPos val="b"/>
        <c:numFmt formatCode="ge" sourceLinked="1"/>
        <c:majorTickMark val="none"/>
        <c:minorTickMark val="none"/>
        <c:tickLblPos val="none"/>
        <c:crossAx val="184853144"/>
        <c:crosses val="autoZero"/>
        <c:auto val="1"/>
        <c:lblOffset val="100"/>
        <c:baseTimeUnit val="years"/>
      </c:dateAx>
      <c:valAx>
        <c:axId val="184853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4852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【814.89】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【255.52】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V16" zoomScale="80" zoomScaleNormal="8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宮城県　涌谷町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農業集落排水</v>
      </c>
      <c r="Q8" s="71"/>
      <c r="R8" s="71"/>
      <c r="S8" s="71"/>
      <c r="T8" s="71"/>
      <c r="U8" s="71"/>
      <c r="V8" s="71"/>
      <c r="W8" s="71" t="str">
        <f>データ!L6</f>
        <v>F2</v>
      </c>
      <c r="X8" s="71"/>
      <c r="Y8" s="71"/>
      <c r="Z8" s="71"/>
      <c r="AA8" s="71"/>
      <c r="AB8" s="71"/>
      <c r="AC8" s="71"/>
      <c r="AD8" s="72" t="str">
        <f>データ!$M$6</f>
        <v>非設置</v>
      </c>
      <c r="AE8" s="72"/>
      <c r="AF8" s="72"/>
      <c r="AG8" s="72"/>
      <c r="AH8" s="72"/>
      <c r="AI8" s="72"/>
      <c r="AJ8" s="72"/>
      <c r="AK8" s="3"/>
      <c r="AL8" s="66">
        <f>データ!S6</f>
        <v>16592</v>
      </c>
      <c r="AM8" s="66"/>
      <c r="AN8" s="66"/>
      <c r="AO8" s="66"/>
      <c r="AP8" s="66"/>
      <c r="AQ8" s="66"/>
      <c r="AR8" s="66"/>
      <c r="AS8" s="66"/>
      <c r="AT8" s="65">
        <f>データ!T6</f>
        <v>82.16</v>
      </c>
      <c r="AU8" s="65"/>
      <c r="AV8" s="65"/>
      <c r="AW8" s="65"/>
      <c r="AX8" s="65"/>
      <c r="AY8" s="65"/>
      <c r="AZ8" s="65"/>
      <c r="BA8" s="65"/>
      <c r="BB8" s="65">
        <f>データ!U6</f>
        <v>201.95</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14.36</v>
      </c>
      <c r="Q10" s="65"/>
      <c r="R10" s="65"/>
      <c r="S10" s="65"/>
      <c r="T10" s="65"/>
      <c r="U10" s="65"/>
      <c r="V10" s="65"/>
      <c r="W10" s="65">
        <f>データ!Q6</f>
        <v>105.82</v>
      </c>
      <c r="X10" s="65"/>
      <c r="Y10" s="65"/>
      <c r="Z10" s="65"/>
      <c r="AA10" s="65"/>
      <c r="AB10" s="65"/>
      <c r="AC10" s="65"/>
      <c r="AD10" s="66">
        <f>データ!R6</f>
        <v>2860</v>
      </c>
      <c r="AE10" s="66"/>
      <c r="AF10" s="66"/>
      <c r="AG10" s="66"/>
      <c r="AH10" s="66"/>
      <c r="AI10" s="66"/>
      <c r="AJ10" s="66"/>
      <c r="AK10" s="2"/>
      <c r="AL10" s="66">
        <f>データ!V6</f>
        <v>2368</v>
      </c>
      <c r="AM10" s="66"/>
      <c r="AN10" s="66"/>
      <c r="AO10" s="66"/>
      <c r="AP10" s="66"/>
      <c r="AQ10" s="66"/>
      <c r="AR10" s="66"/>
      <c r="AS10" s="66"/>
      <c r="AT10" s="65">
        <f>データ!W6</f>
        <v>4.3099999999999996</v>
      </c>
      <c r="AU10" s="65"/>
      <c r="AV10" s="65"/>
      <c r="AW10" s="65"/>
      <c r="AX10" s="65"/>
      <c r="AY10" s="65"/>
      <c r="AZ10" s="65"/>
      <c r="BA10" s="65"/>
      <c r="BB10" s="65">
        <f>データ!X6</f>
        <v>549.41999999999996</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123</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121</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122</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【814.89】</v>
      </c>
      <c r="I86" s="25" t="str">
        <f>データ!CA6</f>
        <v>【60.64】</v>
      </c>
      <c r="J86" s="25" t="str">
        <f>データ!CL6</f>
        <v>【255.52】</v>
      </c>
      <c r="K86" s="25" t="str">
        <f>データ!CW6</f>
        <v>【52.49】</v>
      </c>
      <c r="L86" s="25" t="str">
        <f>データ!DH6</f>
        <v>【85.49】</v>
      </c>
      <c r="M86" s="25" t="s">
        <v>55</v>
      </c>
      <c r="N86" s="25" t="s">
        <v>55</v>
      </c>
      <c r="O86" s="25" t="str">
        <f>データ!EO6</f>
        <v>【0.11】</v>
      </c>
    </row>
  </sheetData>
  <sheetProtection algorithmName="SHA-512" hashValue="IUI8GlfOg+j3kL+kT1DVRzzLgR6qt+JydBrxHqgiRl6UV+DnSWX0V5oqt9M6BrXoTeF83kix4zGTFCplFQGqEQ==" saltValue="T2bc/wucMGdfP9qNtQMvcw=="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56</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57</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58</v>
      </c>
      <c r="B3" s="28" t="s">
        <v>59</v>
      </c>
      <c r="C3" s="28" t="s">
        <v>60</v>
      </c>
      <c r="D3" s="28" t="s">
        <v>61</v>
      </c>
      <c r="E3" s="28" t="s">
        <v>62</v>
      </c>
      <c r="F3" s="28" t="s">
        <v>63</v>
      </c>
      <c r="G3" s="28" t="s">
        <v>64</v>
      </c>
      <c r="H3" s="76" t="s">
        <v>65</v>
      </c>
      <c r="I3" s="77"/>
      <c r="J3" s="77"/>
      <c r="K3" s="77"/>
      <c r="L3" s="77"/>
      <c r="M3" s="77"/>
      <c r="N3" s="77"/>
      <c r="O3" s="77"/>
      <c r="P3" s="77"/>
      <c r="Q3" s="77"/>
      <c r="R3" s="77"/>
      <c r="S3" s="77"/>
      <c r="T3" s="77"/>
      <c r="U3" s="77"/>
      <c r="V3" s="77"/>
      <c r="W3" s="77"/>
      <c r="X3" s="78"/>
      <c r="Y3" s="82" t="s">
        <v>66</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36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67</v>
      </c>
      <c r="B4" s="29"/>
      <c r="C4" s="29"/>
      <c r="D4" s="29"/>
      <c r="E4" s="29"/>
      <c r="F4" s="29"/>
      <c r="G4" s="29"/>
      <c r="H4" s="79"/>
      <c r="I4" s="80"/>
      <c r="J4" s="80"/>
      <c r="K4" s="80"/>
      <c r="L4" s="80"/>
      <c r="M4" s="80"/>
      <c r="N4" s="80"/>
      <c r="O4" s="80"/>
      <c r="P4" s="80"/>
      <c r="Q4" s="80"/>
      <c r="R4" s="80"/>
      <c r="S4" s="80"/>
      <c r="T4" s="80"/>
      <c r="U4" s="80"/>
      <c r="V4" s="80"/>
      <c r="W4" s="80"/>
      <c r="X4" s="81"/>
      <c r="Y4" s="75" t="s">
        <v>68</v>
      </c>
      <c r="Z4" s="75"/>
      <c r="AA4" s="75"/>
      <c r="AB4" s="75"/>
      <c r="AC4" s="75"/>
      <c r="AD4" s="75"/>
      <c r="AE4" s="75"/>
      <c r="AF4" s="75"/>
      <c r="AG4" s="75"/>
      <c r="AH4" s="75"/>
      <c r="AI4" s="75"/>
      <c r="AJ4" s="75" t="s">
        <v>69</v>
      </c>
      <c r="AK4" s="75"/>
      <c r="AL4" s="75"/>
      <c r="AM4" s="75"/>
      <c r="AN4" s="75"/>
      <c r="AO4" s="75"/>
      <c r="AP4" s="75"/>
      <c r="AQ4" s="75"/>
      <c r="AR4" s="75"/>
      <c r="AS4" s="75"/>
      <c r="AT4" s="75"/>
      <c r="AU4" s="75" t="s">
        <v>70</v>
      </c>
      <c r="AV4" s="75"/>
      <c r="AW4" s="75"/>
      <c r="AX4" s="75"/>
      <c r="AY4" s="75"/>
      <c r="AZ4" s="75"/>
      <c r="BA4" s="75"/>
      <c r="BB4" s="75"/>
      <c r="BC4" s="75"/>
      <c r="BD4" s="75"/>
      <c r="BE4" s="75"/>
      <c r="BF4" s="75" t="s">
        <v>71</v>
      </c>
      <c r="BG4" s="75"/>
      <c r="BH4" s="75"/>
      <c r="BI4" s="75"/>
      <c r="BJ4" s="75"/>
      <c r="BK4" s="75"/>
      <c r="BL4" s="75"/>
      <c r="BM4" s="75"/>
      <c r="BN4" s="75"/>
      <c r="BO4" s="75"/>
      <c r="BP4" s="75"/>
      <c r="BQ4" s="75" t="s">
        <v>72</v>
      </c>
      <c r="BR4" s="75"/>
      <c r="BS4" s="75"/>
      <c r="BT4" s="75"/>
      <c r="BU4" s="75"/>
      <c r="BV4" s="75"/>
      <c r="BW4" s="75"/>
      <c r="BX4" s="75"/>
      <c r="BY4" s="75"/>
      <c r="BZ4" s="75"/>
      <c r="CA4" s="75"/>
      <c r="CB4" s="75" t="s">
        <v>73</v>
      </c>
      <c r="CC4" s="75"/>
      <c r="CD4" s="75"/>
      <c r="CE4" s="75"/>
      <c r="CF4" s="75"/>
      <c r="CG4" s="75"/>
      <c r="CH4" s="75"/>
      <c r="CI4" s="75"/>
      <c r="CJ4" s="75"/>
      <c r="CK4" s="75"/>
      <c r="CL4" s="75"/>
      <c r="CM4" s="75" t="s">
        <v>74</v>
      </c>
      <c r="CN4" s="75"/>
      <c r="CO4" s="75"/>
      <c r="CP4" s="75"/>
      <c r="CQ4" s="75"/>
      <c r="CR4" s="75"/>
      <c r="CS4" s="75"/>
      <c r="CT4" s="75"/>
      <c r="CU4" s="75"/>
      <c r="CV4" s="75"/>
      <c r="CW4" s="75"/>
      <c r="CX4" s="75" t="s">
        <v>75</v>
      </c>
      <c r="CY4" s="75"/>
      <c r="CZ4" s="75"/>
      <c r="DA4" s="75"/>
      <c r="DB4" s="75"/>
      <c r="DC4" s="75"/>
      <c r="DD4" s="75"/>
      <c r="DE4" s="75"/>
      <c r="DF4" s="75"/>
      <c r="DG4" s="75"/>
      <c r="DH4" s="75"/>
      <c r="DI4" s="75" t="s">
        <v>76</v>
      </c>
      <c r="DJ4" s="75"/>
      <c r="DK4" s="75"/>
      <c r="DL4" s="75"/>
      <c r="DM4" s="75"/>
      <c r="DN4" s="75"/>
      <c r="DO4" s="75"/>
      <c r="DP4" s="75"/>
      <c r="DQ4" s="75"/>
      <c r="DR4" s="75"/>
      <c r="DS4" s="75"/>
      <c r="DT4" s="75" t="s">
        <v>77</v>
      </c>
      <c r="DU4" s="75"/>
      <c r="DV4" s="75"/>
      <c r="DW4" s="75"/>
      <c r="DX4" s="75"/>
      <c r="DY4" s="75"/>
      <c r="DZ4" s="75"/>
      <c r="EA4" s="75"/>
      <c r="EB4" s="75"/>
      <c r="EC4" s="75"/>
      <c r="ED4" s="75"/>
      <c r="EE4" s="75" t="s">
        <v>78</v>
      </c>
      <c r="EF4" s="75"/>
      <c r="EG4" s="75"/>
      <c r="EH4" s="75"/>
      <c r="EI4" s="75"/>
      <c r="EJ4" s="75"/>
      <c r="EK4" s="75"/>
      <c r="EL4" s="75"/>
      <c r="EM4" s="75"/>
      <c r="EN4" s="75"/>
      <c r="EO4" s="75"/>
    </row>
    <row r="5" spans="1:145" x14ac:dyDescent="0.15">
      <c r="A5" s="27" t="s">
        <v>79</v>
      </c>
      <c r="B5" s="30"/>
      <c r="C5" s="30"/>
      <c r="D5" s="30"/>
      <c r="E5" s="30"/>
      <c r="F5" s="30"/>
      <c r="G5" s="30"/>
      <c r="H5" s="31" t="s">
        <v>80</v>
      </c>
      <c r="I5" s="31" t="s">
        <v>81</v>
      </c>
      <c r="J5" s="31" t="s">
        <v>82</v>
      </c>
      <c r="K5" s="31" t="s">
        <v>83</v>
      </c>
      <c r="L5" s="31" t="s">
        <v>84</v>
      </c>
      <c r="M5" s="31" t="s">
        <v>5</v>
      </c>
      <c r="N5" s="31" t="s">
        <v>85</v>
      </c>
      <c r="O5" s="31" t="s">
        <v>86</v>
      </c>
      <c r="P5" s="31" t="s">
        <v>87</v>
      </c>
      <c r="Q5" s="31" t="s">
        <v>88</v>
      </c>
      <c r="R5" s="31" t="s">
        <v>89</v>
      </c>
      <c r="S5" s="31" t="s">
        <v>90</v>
      </c>
      <c r="T5" s="31" t="s">
        <v>91</v>
      </c>
      <c r="U5" s="31" t="s">
        <v>92</v>
      </c>
      <c r="V5" s="31" t="s">
        <v>93</v>
      </c>
      <c r="W5" s="31" t="s">
        <v>94</v>
      </c>
      <c r="X5" s="31" t="s">
        <v>95</v>
      </c>
      <c r="Y5" s="31" t="s">
        <v>96</v>
      </c>
      <c r="Z5" s="31" t="s">
        <v>97</v>
      </c>
      <c r="AA5" s="31" t="s">
        <v>98</v>
      </c>
      <c r="AB5" s="31" t="s">
        <v>99</v>
      </c>
      <c r="AC5" s="31" t="s">
        <v>100</v>
      </c>
      <c r="AD5" s="31" t="s">
        <v>101</v>
      </c>
      <c r="AE5" s="31" t="s">
        <v>102</v>
      </c>
      <c r="AF5" s="31" t="s">
        <v>103</v>
      </c>
      <c r="AG5" s="31" t="s">
        <v>104</v>
      </c>
      <c r="AH5" s="31" t="s">
        <v>105</v>
      </c>
      <c r="AI5" s="31" t="s">
        <v>43</v>
      </c>
      <c r="AJ5" s="31" t="s">
        <v>96</v>
      </c>
      <c r="AK5" s="31" t="s">
        <v>97</v>
      </c>
      <c r="AL5" s="31" t="s">
        <v>98</v>
      </c>
      <c r="AM5" s="31" t="s">
        <v>99</v>
      </c>
      <c r="AN5" s="31" t="s">
        <v>100</v>
      </c>
      <c r="AO5" s="31" t="s">
        <v>101</v>
      </c>
      <c r="AP5" s="31" t="s">
        <v>102</v>
      </c>
      <c r="AQ5" s="31" t="s">
        <v>103</v>
      </c>
      <c r="AR5" s="31" t="s">
        <v>104</v>
      </c>
      <c r="AS5" s="31" t="s">
        <v>105</v>
      </c>
      <c r="AT5" s="31" t="s">
        <v>106</v>
      </c>
      <c r="AU5" s="31" t="s">
        <v>96</v>
      </c>
      <c r="AV5" s="31" t="s">
        <v>97</v>
      </c>
      <c r="AW5" s="31" t="s">
        <v>98</v>
      </c>
      <c r="AX5" s="31" t="s">
        <v>99</v>
      </c>
      <c r="AY5" s="31" t="s">
        <v>100</v>
      </c>
      <c r="AZ5" s="31" t="s">
        <v>101</v>
      </c>
      <c r="BA5" s="31" t="s">
        <v>102</v>
      </c>
      <c r="BB5" s="31" t="s">
        <v>103</v>
      </c>
      <c r="BC5" s="31" t="s">
        <v>104</v>
      </c>
      <c r="BD5" s="31" t="s">
        <v>105</v>
      </c>
      <c r="BE5" s="31" t="s">
        <v>106</v>
      </c>
      <c r="BF5" s="31" t="s">
        <v>96</v>
      </c>
      <c r="BG5" s="31" t="s">
        <v>97</v>
      </c>
      <c r="BH5" s="31" t="s">
        <v>98</v>
      </c>
      <c r="BI5" s="31" t="s">
        <v>99</v>
      </c>
      <c r="BJ5" s="31" t="s">
        <v>100</v>
      </c>
      <c r="BK5" s="31" t="s">
        <v>101</v>
      </c>
      <c r="BL5" s="31" t="s">
        <v>102</v>
      </c>
      <c r="BM5" s="31" t="s">
        <v>103</v>
      </c>
      <c r="BN5" s="31" t="s">
        <v>104</v>
      </c>
      <c r="BO5" s="31" t="s">
        <v>105</v>
      </c>
      <c r="BP5" s="31" t="s">
        <v>106</v>
      </c>
      <c r="BQ5" s="31" t="s">
        <v>96</v>
      </c>
      <c r="BR5" s="31" t="s">
        <v>97</v>
      </c>
      <c r="BS5" s="31" t="s">
        <v>98</v>
      </c>
      <c r="BT5" s="31" t="s">
        <v>99</v>
      </c>
      <c r="BU5" s="31" t="s">
        <v>100</v>
      </c>
      <c r="BV5" s="31" t="s">
        <v>101</v>
      </c>
      <c r="BW5" s="31" t="s">
        <v>102</v>
      </c>
      <c r="BX5" s="31" t="s">
        <v>103</v>
      </c>
      <c r="BY5" s="31" t="s">
        <v>104</v>
      </c>
      <c r="BZ5" s="31" t="s">
        <v>105</v>
      </c>
      <c r="CA5" s="31" t="s">
        <v>106</v>
      </c>
      <c r="CB5" s="31" t="s">
        <v>96</v>
      </c>
      <c r="CC5" s="31" t="s">
        <v>97</v>
      </c>
      <c r="CD5" s="31" t="s">
        <v>98</v>
      </c>
      <c r="CE5" s="31" t="s">
        <v>99</v>
      </c>
      <c r="CF5" s="31" t="s">
        <v>100</v>
      </c>
      <c r="CG5" s="31" t="s">
        <v>101</v>
      </c>
      <c r="CH5" s="31" t="s">
        <v>102</v>
      </c>
      <c r="CI5" s="31" t="s">
        <v>103</v>
      </c>
      <c r="CJ5" s="31" t="s">
        <v>104</v>
      </c>
      <c r="CK5" s="31" t="s">
        <v>105</v>
      </c>
      <c r="CL5" s="31" t="s">
        <v>106</v>
      </c>
      <c r="CM5" s="31" t="s">
        <v>96</v>
      </c>
      <c r="CN5" s="31" t="s">
        <v>97</v>
      </c>
      <c r="CO5" s="31" t="s">
        <v>98</v>
      </c>
      <c r="CP5" s="31" t="s">
        <v>99</v>
      </c>
      <c r="CQ5" s="31" t="s">
        <v>100</v>
      </c>
      <c r="CR5" s="31" t="s">
        <v>101</v>
      </c>
      <c r="CS5" s="31" t="s">
        <v>102</v>
      </c>
      <c r="CT5" s="31" t="s">
        <v>103</v>
      </c>
      <c r="CU5" s="31" t="s">
        <v>104</v>
      </c>
      <c r="CV5" s="31" t="s">
        <v>105</v>
      </c>
      <c r="CW5" s="31" t="s">
        <v>106</v>
      </c>
      <c r="CX5" s="31" t="s">
        <v>96</v>
      </c>
      <c r="CY5" s="31" t="s">
        <v>97</v>
      </c>
      <c r="CZ5" s="31" t="s">
        <v>98</v>
      </c>
      <c r="DA5" s="31" t="s">
        <v>99</v>
      </c>
      <c r="DB5" s="31" t="s">
        <v>100</v>
      </c>
      <c r="DC5" s="31" t="s">
        <v>101</v>
      </c>
      <c r="DD5" s="31" t="s">
        <v>102</v>
      </c>
      <c r="DE5" s="31" t="s">
        <v>103</v>
      </c>
      <c r="DF5" s="31" t="s">
        <v>104</v>
      </c>
      <c r="DG5" s="31" t="s">
        <v>105</v>
      </c>
      <c r="DH5" s="31" t="s">
        <v>106</v>
      </c>
      <c r="DI5" s="31" t="s">
        <v>96</v>
      </c>
      <c r="DJ5" s="31" t="s">
        <v>97</v>
      </c>
      <c r="DK5" s="31" t="s">
        <v>98</v>
      </c>
      <c r="DL5" s="31" t="s">
        <v>99</v>
      </c>
      <c r="DM5" s="31" t="s">
        <v>100</v>
      </c>
      <c r="DN5" s="31" t="s">
        <v>101</v>
      </c>
      <c r="DO5" s="31" t="s">
        <v>102</v>
      </c>
      <c r="DP5" s="31" t="s">
        <v>103</v>
      </c>
      <c r="DQ5" s="31" t="s">
        <v>104</v>
      </c>
      <c r="DR5" s="31" t="s">
        <v>105</v>
      </c>
      <c r="DS5" s="31" t="s">
        <v>106</v>
      </c>
      <c r="DT5" s="31" t="s">
        <v>96</v>
      </c>
      <c r="DU5" s="31" t="s">
        <v>97</v>
      </c>
      <c r="DV5" s="31" t="s">
        <v>98</v>
      </c>
      <c r="DW5" s="31" t="s">
        <v>99</v>
      </c>
      <c r="DX5" s="31" t="s">
        <v>100</v>
      </c>
      <c r="DY5" s="31" t="s">
        <v>101</v>
      </c>
      <c r="DZ5" s="31" t="s">
        <v>102</v>
      </c>
      <c r="EA5" s="31" t="s">
        <v>103</v>
      </c>
      <c r="EB5" s="31" t="s">
        <v>104</v>
      </c>
      <c r="EC5" s="31" t="s">
        <v>105</v>
      </c>
      <c r="ED5" s="31" t="s">
        <v>106</v>
      </c>
      <c r="EE5" s="31" t="s">
        <v>96</v>
      </c>
      <c r="EF5" s="31" t="s">
        <v>97</v>
      </c>
      <c r="EG5" s="31" t="s">
        <v>98</v>
      </c>
      <c r="EH5" s="31" t="s">
        <v>99</v>
      </c>
      <c r="EI5" s="31" t="s">
        <v>100</v>
      </c>
      <c r="EJ5" s="31" t="s">
        <v>101</v>
      </c>
      <c r="EK5" s="31" t="s">
        <v>102</v>
      </c>
      <c r="EL5" s="31" t="s">
        <v>103</v>
      </c>
      <c r="EM5" s="31" t="s">
        <v>104</v>
      </c>
      <c r="EN5" s="31" t="s">
        <v>105</v>
      </c>
      <c r="EO5" s="31" t="s">
        <v>106</v>
      </c>
    </row>
    <row r="6" spans="1:145" s="35" customFormat="1" x14ac:dyDescent="0.15">
      <c r="A6" s="27" t="s">
        <v>107</v>
      </c>
      <c r="B6" s="32">
        <f>B7</f>
        <v>2017</v>
      </c>
      <c r="C6" s="32">
        <f t="shared" ref="C6:X6" si="3">C7</f>
        <v>45012</v>
      </c>
      <c r="D6" s="32">
        <f t="shared" si="3"/>
        <v>47</v>
      </c>
      <c r="E6" s="32">
        <f t="shared" si="3"/>
        <v>17</v>
      </c>
      <c r="F6" s="32">
        <f t="shared" si="3"/>
        <v>5</v>
      </c>
      <c r="G6" s="32">
        <f t="shared" si="3"/>
        <v>0</v>
      </c>
      <c r="H6" s="32" t="str">
        <f t="shared" si="3"/>
        <v>宮城県　涌谷町</v>
      </c>
      <c r="I6" s="32" t="str">
        <f t="shared" si="3"/>
        <v>法非適用</v>
      </c>
      <c r="J6" s="32" t="str">
        <f t="shared" si="3"/>
        <v>下水道事業</v>
      </c>
      <c r="K6" s="32" t="str">
        <f t="shared" si="3"/>
        <v>農業集落排水</v>
      </c>
      <c r="L6" s="32" t="str">
        <f t="shared" si="3"/>
        <v>F2</v>
      </c>
      <c r="M6" s="32" t="str">
        <f t="shared" si="3"/>
        <v>非設置</v>
      </c>
      <c r="N6" s="33" t="str">
        <f t="shared" si="3"/>
        <v>-</v>
      </c>
      <c r="O6" s="33" t="str">
        <f t="shared" si="3"/>
        <v>該当数値なし</v>
      </c>
      <c r="P6" s="33">
        <f t="shared" si="3"/>
        <v>14.36</v>
      </c>
      <c r="Q6" s="33">
        <f t="shared" si="3"/>
        <v>105.82</v>
      </c>
      <c r="R6" s="33">
        <f t="shared" si="3"/>
        <v>2860</v>
      </c>
      <c r="S6" s="33">
        <f t="shared" si="3"/>
        <v>16592</v>
      </c>
      <c r="T6" s="33">
        <f t="shared" si="3"/>
        <v>82.16</v>
      </c>
      <c r="U6" s="33">
        <f t="shared" si="3"/>
        <v>201.95</v>
      </c>
      <c r="V6" s="33">
        <f t="shared" si="3"/>
        <v>2368</v>
      </c>
      <c r="W6" s="33">
        <f t="shared" si="3"/>
        <v>4.3099999999999996</v>
      </c>
      <c r="X6" s="33">
        <f t="shared" si="3"/>
        <v>549.41999999999996</v>
      </c>
      <c r="Y6" s="34">
        <f>IF(Y7="",NA(),Y7)</f>
        <v>86.34</v>
      </c>
      <c r="Z6" s="34">
        <f t="shared" ref="Z6:AH6" si="4">IF(Z7="",NA(),Z7)</f>
        <v>97.32</v>
      </c>
      <c r="AA6" s="34">
        <f t="shared" si="4"/>
        <v>98.95</v>
      </c>
      <c r="AB6" s="34">
        <f t="shared" si="4"/>
        <v>100.78</v>
      </c>
      <c r="AC6" s="34">
        <f t="shared" si="4"/>
        <v>105.53</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5377.17</v>
      </c>
      <c r="BG6" s="33">
        <f t="shared" ref="BG6:BO6" si="7">IF(BG7="",NA(),BG7)</f>
        <v>0</v>
      </c>
      <c r="BH6" s="33">
        <f t="shared" si="7"/>
        <v>0</v>
      </c>
      <c r="BI6" s="33">
        <f t="shared" si="7"/>
        <v>0</v>
      </c>
      <c r="BJ6" s="33">
        <f t="shared" si="7"/>
        <v>0</v>
      </c>
      <c r="BK6" s="34">
        <f t="shared" si="7"/>
        <v>1117.1099999999999</v>
      </c>
      <c r="BL6" s="34">
        <f t="shared" si="7"/>
        <v>1161.05</v>
      </c>
      <c r="BM6" s="34">
        <f t="shared" si="7"/>
        <v>979.89</v>
      </c>
      <c r="BN6" s="34">
        <f t="shared" si="7"/>
        <v>974.93</v>
      </c>
      <c r="BO6" s="34">
        <f t="shared" si="7"/>
        <v>855.8</v>
      </c>
      <c r="BP6" s="33" t="str">
        <f>IF(BP7="","",IF(BP7="-","【-】","【"&amp;SUBSTITUTE(TEXT(BP7,"#,##0.00"),"-","△")&amp;"】"))</f>
        <v>【814.89】</v>
      </c>
      <c r="BQ6" s="34">
        <f>IF(BQ7="",NA(),BQ7)</f>
        <v>20.149999999999999</v>
      </c>
      <c r="BR6" s="34">
        <f t="shared" ref="BR6:BZ6" si="8">IF(BR7="",NA(),BR7)</f>
        <v>53.12</v>
      </c>
      <c r="BS6" s="34">
        <f t="shared" si="8"/>
        <v>59.63</v>
      </c>
      <c r="BT6" s="34">
        <f t="shared" si="8"/>
        <v>56.05</v>
      </c>
      <c r="BU6" s="34">
        <f t="shared" si="8"/>
        <v>59.91</v>
      </c>
      <c r="BV6" s="34">
        <f t="shared" si="8"/>
        <v>41.04</v>
      </c>
      <c r="BW6" s="34">
        <f t="shared" si="8"/>
        <v>41.08</v>
      </c>
      <c r="BX6" s="34">
        <f t="shared" si="8"/>
        <v>41.34</v>
      </c>
      <c r="BY6" s="34">
        <f t="shared" si="8"/>
        <v>55.32</v>
      </c>
      <c r="BZ6" s="34">
        <f t="shared" si="8"/>
        <v>59.8</v>
      </c>
      <c r="CA6" s="33" t="str">
        <f>IF(CA7="","",IF(CA7="-","【-】","【"&amp;SUBSTITUTE(TEXT(CA7,"#,##0.00"),"-","△")&amp;"】"))</f>
        <v>【60.64】</v>
      </c>
      <c r="CB6" s="34">
        <f>IF(CB7="",NA(),CB7)</f>
        <v>782.36</v>
      </c>
      <c r="CC6" s="34">
        <f t="shared" ref="CC6:CK6" si="9">IF(CC7="",NA(),CC7)</f>
        <v>306.33999999999997</v>
      </c>
      <c r="CD6" s="34">
        <f t="shared" si="9"/>
        <v>275.76</v>
      </c>
      <c r="CE6" s="34">
        <f t="shared" si="9"/>
        <v>294.54000000000002</v>
      </c>
      <c r="CF6" s="34">
        <f t="shared" si="9"/>
        <v>273.55</v>
      </c>
      <c r="CG6" s="34">
        <f t="shared" si="9"/>
        <v>357.08</v>
      </c>
      <c r="CH6" s="34">
        <f t="shared" si="9"/>
        <v>378.08</v>
      </c>
      <c r="CI6" s="34">
        <f t="shared" si="9"/>
        <v>357.49</v>
      </c>
      <c r="CJ6" s="34">
        <f t="shared" si="9"/>
        <v>283.17</v>
      </c>
      <c r="CK6" s="34">
        <f t="shared" si="9"/>
        <v>263.76</v>
      </c>
      <c r="CL6" s="33" t="str">
        <f>IF(CL7="","",IF(CL7="-","【-】","【"&amp;SUBSTITUTE(TEXT(CL7,"#,##0.00"),"-","△")&amp;"】"))</f>
        <v>【255.52】</v>
      </c>
      <c r="CM6" s="34">
        <f>IF(CM7="",NA(),CM7)</f>
        <v>23.17</v>
      </c>
      <c r="CN6" s="34">
        <f t="shared" ref="CN6:CV6" si="10">IF(CN7="",NA(),CN7)</f>
        <v>30.71</v>
      </c>
      <c r="CO6" s="34">
        <f t="shared" si="10"/>
        <v>29.43</v>
      </c>
      <c r="CP6" s="34">
        <f t="shared" si="10"/>
        <v>29.9</v>
      </c>
      <c r="CQ6" s="34">
        <f t="shared" si="10"/>
        <v>20.63</v>
      </c>
      <c r="CR6" s="34">
        <f t="shared" si="10"/>
        <v>45.95</v>
      </c>
      <c r="CS6" s="34">
        <f t="shared" si="10"/>
        <v>44.69</v>
      </c>
      <c r="CT6" s="34">
        <f t="shared" si="10"/>
        <v>44.69</v>
      </c>
      <c r="CU6" s="34">
        <f t="shared" si="10"/>
        <v>60.65</v>
      </c>
      <c r="CV6" s="34">
        <f t="shared" si="10"/>
        <v>51.75</v>
      </c>
      <c r="CW6" s="33" t="str">
        <f>IF(CW7="","",IF(CW7="-","【-】","【"&amp;SUBSTITUTE(TEXT(CW7,"#,##0.00"),"-","△")&amp;"】"))</f>
        <v>【52.49】</v>
      </c>
      <c r="CX6" s="34">
        <f>IF(CX7="",NA(),CX7)</f>
        <v>52.51</v>
      </c>
      <c r="CY6" s="34">
        <f t="shared" ref="CY6:DG6" si="11">IF(CY7="",NA(),CY7)</f>
        <v>52.11</v>
      </c>
      <c r="CZ6" s="34">
        <f t="shared" si="11"/>
        <v>54.74</v>
      </c>
      <c r="DA6" s="34">
        <f t="shared" si="11"/>
        <v>55.18</v>
      </c>
      <c r="DB6" s="34">
        <f t="shared" si="11"/>
        <v>56.29</v>
      </c>
      <c r="DC6" s="34">
        <f t="shared" si="11"/>
        <v>71.97</v>
      </c>
      <c r="DD6" s="34">
        <f t="shared" si="11"/>
        <v>70.59</v>
      </c>
      <c r="DE6" s="34">
        <f t="shared" si="11"/>
        <v>69.67</v>
      </c>
      <c r="DF6" s="34">
        <f t="shared" si="11"/>
        <v>84.58</v>
      </c>
      <c r="DG6" s="34">
        <f t="shared" si="11"/>
        <v>84.84</v>
      </c>
      <c r="DH6" s="33" t="str">
        <f>IF(DH7="","",IF(DH7="-","【-】","【"&amp;SUBSTITUTE(TEXT(DH7,"#,##0.00"),"-","△")&amp;"】"))</f>
        <v>【85.49】</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0.04</v>
      </c>
      <c r="EK6" s="34">
        <f t="shared" si="14"/>
        <v>7.0000000000000007E-2</v>
      </c>
      <c r="EL6" s="34">
        <f t="shared" si="14"/>
        <v>0.02</v>
      </c>
      <c r="EM6" s="34">
        <f t="shared" si="14"/>
        <v>2.0499999999999998</v>
      </c>
      <c r="EN6" s="34">
        <f t="shared" si="14"/>
        <v>0.01</v>
      </c>
      <c r="EO6" s="33" t="str">
        <f>IF(EO7="","",IF(EO7="-","【-】","【"&amp;SUBSTITUTE(TEXT(EO7,"#,##0.00"),"-","△")&amp;"】"))</f>
        <v>【0.11】</v>
      </c>
    </row>
    <row r="7" spans="1:145" s="35" customFormat="1" x14ac:dyDescent="0.15">
      <c r="A7" s="27"/>
      <c r="B7" s="36">
        <v>2017</v>
      </c>
      <c r="C7" s="36">
        <v>45012</v>
      </c>
      <c r="D7" s="36">
        <v>47</v>
      </c>
      <c r="E7" s="36">
        <v>17</v>
      </c>
      <c r="F7" s="36">
        <v>5</v>
      </c>
      <c r="G7" s="36">
        <v>0</v>
      </c>
      <c r="H7" s="36" t="s">
        <v>108</v>
      </c>
      <c r="I7" s="36" t="s">
        <v>109</v>
      </c>
      <c r="J7" s="36" t="s">
        <v>110</v>
      </c>
      <c r="K7" s="36" t="s">
        <v>111</v>
      </c>
      <c r="L7" s="36" t="s">
        <v>112</v>
      </c>
      <c r="M7" s="36" t="s">
        <v>113</v>
      </c>
      <c r="N7" s="37" t="s">
        <v>114</v>
      </c>
      <c r="O7" s="37" t="s">
        <v>115</v>
      </c>
      <c r="P7" s="37">
        <v>14.36</v>
      </c>
      <c r="Q7" s="37">
        <v>105.82</v>
      </c>
      <c r="R7" s="37">
        <v>2860</v>
      </c>
      <c r="S7" s="37">
        <v>16592</v>
      </c>
      <c r="T7" s="37">
        <v>82.16</v>
      </c>
      <c r="U7" s="37">
        <v>201.95</v>
      </c>
      <c r="V7" s="37">
        <v>2368</v>
      </c>
      <c r="W7" s="37">
        <v>4.3099999999999996</v>
      </c>
      <c r="X7" s="37">
        <v>549.41999999999996</v>
      </c>
      <c r="Y7" s="37">
        <v>86.34</v>
      </c>
      <c r="Z7" s="37">
        <v>97.32</v>
      </c>
      <c r="AA7" s="37">
        <v>98.95</v>
      </c>
      <c r="AB7" s="37">
        <v>100.78</v>
      </c>
      <c r="AC7" s="37">
        <v>105.53</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5377.17</v>
      </c>
      <c r="BG7" s="37">
        <v>0</v>
      </c>
      <c r="BH7" s="37">
        <v>0</v>
      </c>
      <c r="BI7" s="37">
        <v>0</v>
      </c>
      <c r="BJ7" s="37">
        <v>0</v>
      </c>
      <c r="BK7" s="37">
        <v>1117.1099999999999</v>
      </c>
      <c r="BL7" s="37">
        <v>1161.05</v>
      </c>
      <c r="BM7" s="37">
        <v>979.89</v>
      </c>
      <c r="BN7" s="37">
        <v>974.93</v>
      </c>
      <c r="BO7" s="37">
        <v>855.8</v>
      </c>
      <c r="BP7" s="37">
        <v>814.89</v>
      </c>
      <c r="BQ7" s="37">
        <v>20.149999999999999</v>
      </c>
      <c r="BR7" s="37">
        <v>53.12</v>
      </c>
      <c r="BS7" s="37">
        <v>59.63</v>
      </c>
      <c r="BT7" s="37">
        <v>56.05</v>
      </c>
      <c r="BU7" s="37">
        <v>59.91</v>
      </c>
      <c r="BV7" s="37">
        <v>41.04</v>
      </c>
      <c r="BW7" s="37">
        <v>41.08</v>
      </c>
      <c r="BX7" s="37">
        <v>41.34</v>
      </c>
      <c r="BY7" s="37">
        <v>55.32</v>
      </c>
      <c r="BZ7" s="37">
        <v>59.8</v>
      </c>
      <c r="CA7" s="37">
        <v>60.64</v>
      </c>
      <c r="CB7" s="37">
        <v>782.36</v>
      </c>
      <c r="CC7" s="37">
        <v>306.33999999999997</v>
      </c>
      <c r="CD7" s="37">
        <v>275.76</v>
      </c>
      <c r="CE7" s="37">
        <v>294.54000000000002</v>
      </c>
      <c r="CF7" s="37">
        <v>273.55</v>
      </c>
      <c r="CG7" s="37">
        <v>357.08</v>
      </c>
      <c r="CH7" s="37">
        <v>378.08</v>
      </c>
      <c r="CI7" s="37">
        <v>357.49</v>
      </c>
      <c r="CJ7" s="37">
        <v>283.17</v>
      </c>
      <c r="CK7" s="37">
        <v>263.76</v>
      </c>
      <c r="CL7" s="37">
        <v>255.52</v>
      </c>
      <c r="CM7" s="37">
        <v>23.17</v>
      </c>
      <c r="CN7" s="37">
        <v>30.71</v>
      </c>
      <c r="CO7" s="37">
        <v>29.43</v>
      </c>
      <c r="CP7" s="37">
        <v>29.9</v>
      </c>
      <c r="CQ7" s="37">
        <v>20.63</v>
      </c>
      <c r="CR7" s="37">
        <v>45.95</v>
      </c>
      <c r="CS7" s="37">
        <v>44.69</v>
      </c>
      <c r="CT7" s="37">
        <v>44.69</v>
      </c>
      <c r="CU7" s="37">
        <v>60.65</v>
      </c>
      <c r="CV7" s="37">
        <v>51.75</v>
      </c>
      <c r="CW7" s="37">
        <v>52.49</v>
      </c>
      <c r="CX7" s="37">
        <v>52.51</v>
      </c>
      <c r="CY7" s="37">
        <v>52.11</v>
      </c>
      <c r="CZ7" s="37">
        <v>54.74</v>
      </c>
      <c r="DA7" s="37">
        <v>55.18</v>
      </c>
      <c r="DB7" s="37">
        <v>56.29</v>
      </c>
      <c r="DC7" s="37">
        <v>71.97</v>
      </c>
      <c r="DD7" s="37">
        <v>70.59</v>
      </c>
      <c r="DE7" s="37">
        <v>69.67</v>
      </c>
      <c r="DF7" s="37">
        <v>84.58</v>
      </c>
      <c r="DG7" s="37">
        <v>84.84</v>
      </c>
      <c r="DH7" s="37">
        <v>85.49</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0.04</v>
      </c>
      <c r="EK7" s="37">
        <v>7.0000000000000007E-2</v>
      </c>
      <c r="EL7" s="37">
        <v>0.02</v>
      </c>
      <c r="EM7" s="37">
        <v>2.0499999999999998</v>
      </c>
      <c r="EN7" s="37">
        <v>0.01</v>
      </c>
      <c r="EO7" s="37">
        <v>0.11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116</v>
      </c>
      <c r="C9" s="39" t="s">
        <v>117</v>
      </c>
      <c r="D9" s="39" t="s">
        <v>118</v>
      </c>
      <c r="E9" s="39" t="s">
        <v>119</v>
      </c>
      <c r="F9" s="39" t="s">
        <v>120</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59</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PC001119</cp:lastModifiedBy>
  <cp:lastPrinted>2019-02-07T05:46:07Z</cp:lastPrinted>
  <dcterms:created xsi:type="dcterms:W3CDTF">2018-12-03T09:19:55Z</dcterms:created>
  <dcterms:modified xsi:type="dcterms:W3CDTF">2019-02-07T05:52:35Z</dcterms:modified>
  <cp:category/>
</cp:coreProperties>
</file>